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335158\Desktop\"/>
    </mc:Choice>
  </mc:AlternateContent>
  <workbookProtection workbookAlgorithmName="SHA-512" workbookHashValue="uITpH8LEC3CJA3bp2X8R8C8iUeoXRl+6+lOxYY/CgnzFEKr9A2Gqm+M/8x0q2vpMsmj1mVl9aLLAcoxdrndYtg==" workbookSaltValue="XvTaCk56HErkdKFDY4Fb6g==" workbookSpinCount="100000" lockStructure="1"/>
  <bookViews>
    <workbookView xWindow="1430" yWindow="1430" windowWidth="21600" windowHeight="11250" tabRatio="872"/>
  </bookViews>
  <sheets>
    <sheet name="Submission_header" sheetId="47" r:id="rId1"/>
    <sheet name="Firm Info" sheetId="29" r:id="rId2"/>
    <sheet name="2021 balance sheet" sheetId="5" r:id="rId3"/>
    <sheet name="Capital" sheetId="30" r:id="rId4"/>
    <sheet name="Reinsurers" sheetId="11" r:id="rId5"/>
    <sheet name="2022 Projection " sheetId="14" r:id="rId6"/>
    <sheet name="NatCat&gt;&gt;" sheetId="37" r:id="rId7"/>
    <sheet name="Scenario A1" sheetId="15" r:id="rId8"/>
    <sheet name="A1 specific data" sheetId="25" r:id="rId9"/>
    <sheet name="A1 Event 3 Loss Reporting" sheetId="26" r:id="rId10"/>
    <sheet name="A1 Event 3 Hazard Information" sheetId="27" r:id="rId11"/>
    <sheet name="Scenario A2" sheetId="16" r:id="rId12"/>
    <sheet name="A2 specific data" sheetId="31" r:id="rId13"/>
    <sheet name="Scenario A3" sheetId="17" r:id="rId14"/>
    <sheet name="A3 specific data" sheetId="34" r:id="rId15"/>
    <sheet name="A3 Event 2 Loss Reporting" sheetId="32" r:id="rId16"/>
    <sheet name="A3 Event 2 Hazard Information" sheetId="49" r:id="rId17"/>
    <sheet name="Cyber&gt;&gt;" sheetId="38" r:id="rId18"/>
    <sheet name="Cyber Exposures" sheetId="39" r:id="rId19"/>
    <sheet name="Scenario B1" sheetId="18" r:id="rId20"/>
    <sheet name="Scenario B1 Specific" sheetId="40" r:id="rId21"/>
    <sheet name="Scenario B2" sheetId="19" r:id="rId22"/>
    <sheet name="Scenario B2 Specific" sheetId="43" r:id="rId23"/>
    <sheet name="Scenario B3" sheetId="20" r:id="rId24"/>
    <sheet name="Scenario B3 Specific" sheetId="44" r:id="rId25"/>
    <sheet name="Scenario B4" sheetId="22" r:id="rId26"/>
    <sheet name="Scenario B4 Specific" sheetId="46" r:id="rId27"/>
    <sheet name="Version Control" sheetId="50" r:id="rId28"/>
    <sheet name="&gt;&gt;PRA_format" sheetId="3" state="hidden" r:id="rId29"/>
    <sheet name="Variables" sheetId="48" state="hidden" r:id="rId30"/>
    <sheet name="PRA_FirmInformation" sheetId="7" state="hidden" r:id="rId31"/>
    <sheet name="PRA_StartingBalanceSheet" sheetId="8" state="hidden" r:id="rId32"/>
    <sheet name="PRA_CapitalReqBreakdown" sheetId="12" state="hidden" r:id="rId33"/>
    <sheet name="PRA_ReinsurerInfo" sheetId="13" state="hidden" r:id="rId34"/>
    <sheet name="PRA_ScenarioOFProj" sheetId="23" state="hidden" r:id="rId35"/>
    <sheet name="PRA_ScenarioRIInfo" sheetId="24" state="hidden" r:id="rId36"/>
    <sheet name="PRA_A1" sheetId="28" state="hidden" r:id="rId37"/>
    <sheet name="PRA_A2" sheetId="35" state="hidden" r:id="rId38"/>
    <sheet name="PRA_A3" sheetId="36" state="hidden" r:id="rId39"/>
    <sheet name="PRA_CyberExposures" sheetId="42" state="hidden" r:id="rId40"/>
    <sheet name="PRA_CyberSpecific" sheetId="41" state="hidden" r:id="rId41"/>
  </sheets>
  <definedNames>
    <definedName name="_xlnm._FilterDatabase" localSheetId="36" hidden="1">PRA_A1!$A$3:$K$41</definedName>
    <definedName name="_xlnm._FilterDatabase" localSheetId="39" hidden="1">PRA_CyberExposures!$A$3:$L$309</definedName>
    <definedName name="_xlnm._FilterDatabase" localSheetId="40" hidden="1">PRA_CyberSpecific!$A$3:$N$3</definedName>
    <definedName name="_xlnm._FilterDatabase" localSheetId="30" hidden="1">PRA_FirmInformation!$A$3:$N$4</definedName>
    <definedName name="_xlnm._FilterDatabase" localSheetId="34" hidden="1">PRA_ScenarioOFProj!$A$3:$K$2054</definedName>
    <definedName name="_xlnm._FilterDatabase" localSheetId="35" hidden="1">PRA_ScenarioRIInfo!$A$3:$G$297</definedName>
    <definedName name="_xlnm._FilterDatabase" localSheetId="31" hidden="1">PRA_StartingBalanceSheet!$A$3:$K$111</definedName>
    <definedName name="BalanceSheet_Column">'2021 balance sheet'!$C$14</definedName>
    <definedName name="BalanceSheet_Corner">'2021 balance sheet'!$B$15</definedName>
    <definedName name="BalanceSheet_Row">'2021 balance sheet'!$B$16:$B$99</definedName>
    <definedName name="CapReq_Column">Capital!$C$14:$D$14</definedName>
    <definedName name="CapReq_Corner">Capital!$B$14</definedName>
    <definedName name="CapReq_Row">Capital!$B$15:$B$38</definedName>
    <definedName name="CIQWBGuid" hidden="1">"f34c698a-4d89-4b92-9571-829b52c0b2c0"</definedName>
    <definedName name="CloudOutage_Column">'Scenario B1'!$C$15:$G$15</definedName>
    <definedName name="CloudOutage_Corner">'Scenario B1'!$B$15</definedName>
    <definedName name="CloudOutage_RI_Column">'Scenario B1'!$J$15:$M$15</definedName>
    <definedName name="CloudOutage_RI_Corner">'Scenario B1'!$I$16</definedName>
    <definedName name="CloudOutage_RI_Row">'Scenario B1'!$I$17:$I$58</definedName>
    <definedName name="CloudOutage_Row">'Scenario B1'!$B$16:$B$91</definedName>
    <definedName name="Cloudoutage_specific_Column">'Scenario B1 Specific'!$F$4:$J$4</definedName>
    <definedName name="Cloudoutage_specific_Corner">'Scenario B1 Specific'!$E$4</definedName>
    <definedName name="Cloudoutage_specific_Row">'Scenario B1 Specific'!$E$5:$E$93</definedName>
    <definedName name="Cyber_Exposure_Corner">'Cyber Exposures'!$D$8</definedName>
    <definedName name="DataExfiltration_Column">'Scenario B2'!$C$15:$G$15</definedName>
    <definedName name="DataExfiltration_Corner">'Scenario B2'!$B$15</definedName>
    <definedName name="DataExfiltration_RI_Column">'Scenario B2'!$J$15:$M$15</definedName>
    <definedName name="DataExfiltration_RI_Corner">'Scenario B2'!$I$16</definedName>
    <definedName name="DataExfiltration_RI_Row">'Scenario B2'!$I$17:$I$58</definedName>
    <definedName name="DataExfiltration_Row">'Scenario B2'!$B$16:$B$91</definedName>
    <definedName name="DataExfiltration_specific_Column">'Scenario B2 Specific'!$F$4:$J$4</definedName>
    <definedName name="DataExfiltration_specific_Corner">'Scenario B2 Specific'!$E$4</definedName>
    <definedName name="DataExfiltration_specific_Row">'Scenario B2 Specific'!$E$5:$E$93</definedName>
    <definedName name="FirmInfo_Corner">'Firm Info'!$A$5</definedName>
    <definedName name="FirmInfo_Curr">Variables!$F$4:$F$6</definedName>
    <definedName name="FirmInfo_FirmName">Variables!$D$4:$D$42</definedName>
    <definedName name="FirmInfo_FRN">Variables!$C$4:$C$42</definedName>
    <definedName name="FirmInfo_FRNCorner">Variables!$C$3</definedName>
    <definedName name="FirmInfo_GroupName">Variables!$E$4:$E$42</definedName>
    <definedName name="FirmInfo_ID">Variables!$G$4:$G$18</definedName>
    <definedName name="FirmInfo_reportingdate">Variables!$H$4:$H$6</definedName>
    <definedName name="Firminfo_SCR">Variables!$L$4:$L$6</definedName>
    <definedName name="FirmInfoSCR">'Firm Info'!$D$8</definedName>
    <definedName name="InsurerOwn_Column">'Scenario B4'!$C$15:$G$15</definedName>
    <definedName name="InsurerOwn_Corner">'Scenario B4'!$B$15</definedName>
    <definedName name="InsurerOwn_RI_Column">'Scenario B4'!$J$15:$M$15</definedName>
    <definedName name="InsurerOwn_RI_Corner">'Scenario B4'!$I$16</definedName>
    <definedName name="InsurerOwn_RI_Row">'Scenario B4'!$I$17:$I$58</definedName>
    <definedName name="InsurerOwn_Row">'Scenario B4'!$B$16:$B$91</definedName>
    <definedName name="InsurerOwn_specific_Column">'Scenario B4 Specific'!$F$4:$J$4</definedName>
    <definedName name="InsurerOwn_specific_Corner">'Scenario B4 Specific'!$E$4</definedName>
    <definedName name="InsurerOwn_specific_Row">'Scenario B4 Specific'!$E$5:$E$93</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"10/23/2015 09:47:57"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Marine_Column">#REF!</definedName>
    <definedName name="Marine_Corner">#REF!</definedName>
    <definedName name="Marine_RI_Column">#REF!</definedName>
    <definedName name="Marine_RI_Corner">#REF!</definedName>
    <definedName name="Marine_RI_Row">#REF!</definedName>
    <definedName name="Marine_Row">#REF!</definedName>
    <definedName name="Marine_specific_Column">#REF!</definedName>
    <definedName name="Marine_specific_Corner">#REF!</definedName>
    <definedName name="Marine_specific_Row">#REF!</definedName>
    <definedName name="Material_YN">Variables!$I$4:$I$5</definedName>
    <definedName name="_xlnm.Print_Area" localSheetId="5">'2022 Projection '!$A$1:$D$86</definedName>
    <definedName name="_xlnm.Print_Area" localSheetId="10">'A1 Event 3 Hazard Information'!$A$1:$V$37</definedName>
    <definedName name="_xlnm.Print_Area" localSheetId="9">'A1 Event 3 Loss Reporting'!$A$1:$J$84</definedName>
    <definedName name="_xlnm.Print_Area" localSheetId="8">'A1 specific data'!$A$1:$J$50</definedName>
    <definedName name="_xlnm.Print_Area" localSheetId="12">'A2 specific data'!$B$1:$E$78</definedName>
    <definedName name="_xlnm.Print_Area" localSheetId="7">'Scenario A1'!$A$1:$M$91</definedName>
    <definedName name="_xlnm.Print_Area" localSheetId="19">'Scenario B1'!$A$1:$M$91</definedName>
    <definedName name="_xlnm.Print_Area" localSheetId="0">Submission_header!$A$1:$E$13</definedName>
    <definedName name="Ransomware_Column">'Scenario B3'!$C$15:$G$15</definedName>
    <definedName name="Ransomware_Corner">'Scenario B3'!$B$15</definedName>
    <definedName name="Ransomware_RI_Column">'Scenario B3'!$J$15:$M$15</definedName>
    <definedName name="Ransomware_RI_Corner">'Scenario B3'!$I$16</definedName>
    <definedName name="Ransomware_RI_Row">'Scenario B3'!$I$17:$I$58</definedName>
    <definedName name="Ransomware_Row">'Scenario B3'!$B$16:$B$91</definedName>
    <definedName name="Ransomware_specific_Column">'Scenario B3 Specific'!$F$4:$J$4</definedName>
    <definedName name="Ransomware_specific_Corner">'Scenario B3 Specific'!$E$4</definedName>
    <definedName name="Ransomware_specific_Row">'Scenario B3 Specific'!$E$5:$E$93</definedName>
    <definedName name="ReinsuranceCollateral">Variables!$M$4:$M$7</definedName>
    <definedName name="Reinsurer_Column">Reinsurers!$B$10:$G$10</definedName>
    <definedName name="Reinsurer_Corner">Reinsurers!$A$11</definedName>
    <definedName name="Reinsurer_Row">Reinsurers!$A$12:$A$51</definedName>
    <definedName name="UK_FloodWind_Column">'Scenario A3'!$C$15:$G$15</definedName>
    <definedName name="UK_FloodWind_Corner">'Scenario A3'!$B$15</definedName>
    <definedName name="UK_FloodWind_RI_Column">'Scenario A3'!$J$15:$M$15</definedName>
    <definedName name="UK_FloodWind_RI_Corner">'Scenario A3'!$I$16</definedName>
    <definedName name="UK_FloodWind_RI_Row">'Scenario A3'!$I$17:$I$58</definedName>
    <definedName name="UK_FloodWind_Row">'Scenario A3'!$B$16:$B$91</definedName>
    <definedName name="UK_NatCats_Column">'A3 specific data'!$D$4:$G$4</definedName>
    <definedName name="UK_NatCats_Corner">'A3 specific data'!$C$4</definedName>
    <definedName name="UK_NatCats_Row">'A3 specific data'!$C$5:$C$42</definedName>
    <definedName name="US_Earthquake_Column">'Scenario A2'!$C$15:$G$15</definedName>
    <definedName name="US_Earthquake_Corner">'Scenario A2'!$B$15</definedName>
    <definedName name="US_Earthquake_RI_Column">'Scenario A2'!$J$15:$M$15</definedName>
    <definedName name="US_Earthquake_RI_Corner">'Scenario A2'!$I$16</definedName>
    <definedName name="US_Earthquake_RI_Row">'Scenario A2'!$I$17:$I$58</definedName>
    <definedName name="US_Earthquake_Row">'Scenario A2'!$B$16:$B$91</definedName>
    <definedName name="US_NatCat_Column">'Scenario A1'!$C$15:$G$15</definedName>
    <definedName name="US_NatCat_Corner">'Scenario A1'!$B$15</definedName>
    <definedName name="US_NatCat_RI_Column">'Scenario A1'!$J$15:$M$15</definedName>
    <definedName name="US_NatCat_RI_Corner">'Scenario A1'!$I$16</definedName>
    <definedName name="US_NatCat_RI_Row">'Scenario A1'!$I$17:$I$58</definedName>
    <definedName name="US_NatCat_Row">'Scenario A1'!$B$16:$B$91</definedName>
    <definedName name="USEarthquake_Specific_Column">'A2 specific data'!$D$4:$F$4</definedName>
    <definedName name="USEarthquake_Specific_Corner">'A2 specific data'!$C$4</definedName>
    <definedName name="USEarthquake_Specific_Row">'A2 specific data'!$C$5:$C$46</definedName>
    <definedName name="USNatCat_Specific_Column">'A1 specific data'!$D$4:$G$4</definedName>
    <definedName name="USNatCat_Specific_Corner">'A1 specific data'!$C$4</definedName>
    <definedName name="USNatCat_Specific_Row">'A1 specific data'!$C$5:$C$50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7" i="22" l="1"/>
  <c r="G67" i="46" l="1"/>
  <c r="G66" i="46"/>
  <c r="G67" i="44"/>
  <c r="G66" i="44"/>
  <c r="G67" i="43"/>
  <c r="G66" i="43"/>
  <c r="G67" i="40"/>
  <c r="G66" i="40"/>
  <c r="G91" i="17" l="1"/>
  <c r="G91" i="16"/>
  <c r="G91" i="22"/>
  <c r="G91" i="20"/>
  <c r="G91" i="19"/>
  <c r="G91" i="18"/>
  <c r="J56" i="19"/>
  <c r="J55" i="19"/>
  <c r="J54" i="19"/>
  <c r="J53" i="19"/>
  <c r="J52" i="19"/>
  <c r="J51" i="19"/>
  <c r="J50" i="19"/>
  <c r="J49" i="19"/>
  <c r="J48" i="19"/>
  <c r="J47" i="19"/>
  <c r="J46" i="19"/>
  <c r="J45" i="19"/>
  <c r="J44" i="19"/>
  <c r="J43" i="19"/>
  <c r="J42" i="19"/>
  <c r="J41" i="19"/>
  <c r="J40" i="19"/>
  <c r="J39" i="19"/>
  <c r="J38" i="19"/>
  <c r="J37" i="19"/>
  <c r="J36" i="19"/>
  <c r="J35" i="19"/>
  <c r="J34" i="19"/>
  <c r="J33" i="19"/>
  <c r="J32" i="19"/>
  <c r="J31" i="19"/>
  <c r="J30" i="19"/>
  <c r="J29" i="19"/>
  <c r="J28" i="19"/>
  <c r="J27" i="19"/>
  <c r="J26" i="19"/>
  <c r="J25" i="19"/>
  <c r="J24" i="19"/>
  <c r="J23" i="19"/>
  <c r="J22" i="19"/>
  <c r="J21" i="19"/>
  <c r="J20" i="19"/>
  <c r="J19" i="19"/>
  <c r="J18" i="19"/>
  <c r="J17" i="19"/>
  <c r="J56" i="22"/>
  <c r="J55" i="22"/>
  <c r="J54" i="22"/>
  <c r="J53" i="22"/>
  <c r="J52" i="22"/>
  <c r="J51" i="22"/>
  <c r="J50" i="22"/>
  <c r="J49" i="22"/>
  <c r="J48" i="22"/>
  <c r="J47" i="22"/>
  <c r="J46" i="22"/>
  <c r="J45" i="22"/>
  <c r="J44" i="22"/>
  <c r="J43" i="22"/>
  <c r="J42" i="22"/>
  <c r="J41" i="22"/>
  <c r="J40" i="22"/>
  <c r="J39" i="22"/>
  <c r="J38" i="22"/>
  <c r="J37" i="22"/>
  <c r="J36" i="22"/>
  <c r="J35" i="22"/>
  <c r="J34" i="22"/>
  <c r="J33" i="22"/>
  <c r="J32" i="22"/>
  <c r="J31" i="22"/>
  <c r="J30" i="22"/>
  <c r="J29" i="22"/>
  <c r="J28" i="22"/>
  <c r="J27" i="22"/>
  <c r="J26" i="22"/>
  <c r="J25" i="22"/>
  <c r="J24" i="22"/>
  <c r="J23" i="22"/>
  <c r="J22" i="22"/>
  <c r="J21" i="22"/>
  <c r="J20" i="22"/>
  <c r="J19" i="22"/>
  <c r="J18" i="22"/>
  <c r="J17" i="22"/>
  <c r="J56" i="20"/>
  <c r="J55" i="20"/>
  <c r="J54" i="20"/>
  <c r="J53" i="20"/>
  <c r="J52" i="20"/>
  <c r="J51" i="20"/>
  <c r="J50" i="20"/>
  <c r="J49" i="20"/>
  <c r="J48" i="20"/>
  <c r="J47" i="20"/>
  <c r="J46" i="20"/>
  <c r="J45" i="20"/>
  <c r="J44" i="20"/>
  <c r="J43" i="20"/>
  <c r="J42" i="20"/>
  <c r="J41" i="20"/>
  <c r="J40" i="20"/>
  <c r="J39" i="20"/>
  <c r="J38" i="20"/>
  <c r="J37" i="20"/>
  <c r="J36" i="20"/>
  <c r="J35" i="20"/>
  <c r="J34" i="20"/>
  <c r="J33" i="20"/>
  <c r="J32" i="20"/>
  <c r="J31" i="20"/>
  <c r="J30" i="20"/>
  <c r="J29" i="20"/>
  <c r="J28" i="20"/>
  <c r="J27" i="20"/>
  <c r="J26" i="20"/>
  <c r="J25" i="20"/>
  <c r="J24" i="20"/>
  <c r="J23" i="20"/>
  <c r="J22" i="20"/>
  <c r="J21" i="20"/>
  <c r="J20" i="20"/>
  <c r="J19" i="20"/>
  <c r="J18" i="20"/>
  <c r="J17" i="20"/>
  <c r="J56" i="18"/>
  <c r="J55" i="18"/>
  <c r="J54" i="18"/>
  <c r="J53" i="18"/>
  <c r="J52" i="18"/>
  <c r="J51" i="18"/>
  <c r="J50" i="18"/>
  <c r="J49" i="18"/>
  <c r="J48" i="18"/>
  <c r="J47" i="18"/>
  <c r="J46" i="18"/>
  <c r="J45" i="18"/>
  <c r="J44" i="18"/>
  <c r="J43" i="18"/>
  <c r="J42" i="18"/>
  <c r="J41" i="18"/>
  <c r="J40" i="18"/>
  <c r="J39" i="18"/>
  <c r="J38" i="18"/>
  <c r="J37" i="18"/>
  <c r="J36" i="18"/>
  <c r="J35" i="18"/>
  <c r="J34" i="18"/>
  <c r="J33" i="18"/>
  <c r="J32" i="18"/>
  <c r="J31" i="18"/>
  <c r="J30" i="18"/>
  <c r="J29" i="18"/>
  <c r="J28" i="18"/>
  <c r="J27" i="18"/>
  <c r="J26" i="18"/>
  <c r="J25" i="18"/>
  <c r="J24" i="18"/>
  <c r="J23" i="18"/>
  <c r="J22" i="18"/>
  <c r="J21" i="18"/>
  <c r="J20" i="18"/>
  <c r="J19" i="18"/>
  <c r="J18" i="18"/>
  <c r="J17" i="18"/>
  <c r="B12" i="29"/>
  <c r="J56" i="17"/>
  <c r="J55" i="17"/>
  <c r="J54" i="17"/>
  <c r="J53" i="17"/>
  <c r="J52" i="17"/>
  <c r="J51" i="17"/>
  <c r="J50" i="17"/>
  <c r="J49" i="17"/>
  <c r="J48" i="17"/>
  <c r="J47" i="17"/>
  <c r="J46" i="17"/>
  <c r="J45" i="17"/>
  <c r="J44" i="17"/>
  <c r="J43" i="17"/>
  <c r="J42" i="17"/>
  <c r="J41" i="17"/>
  <c r="J40" i="17"/>
  <c r="J39" i="17"/>
  <c r="J38" i="17"/>
  <c r="J37" i="17"/>
  <c r="J36" i="17"/>
  <c r="J35" i="17"/>
  <c r="J34" i="17"/>
  <c r="J33" i="17"/>
  <c r="J32" i="17"/>
  <c r="J31" i="17"/>
  <c r="J30" i="17"/>
  <c r="J29" i="17"/>
  <c r="J28" i="17"/>
  <c r="J27" i="17"/>
  <c r="J26" i="17"/>
  <c r="J25" i="17"/>
  <c r="J24" i="17"/>
  <c r="J23" i="17"/>
  <c r="J22" i="17"/>
  <c r="J21" i="17"/>
  <c r="J20" i="17"/>
  <c r="J19" i="17"/>
  <c r="J18" i="17"/>
  <c r="J17" i="17"/>
  <c r="J56" i="16"/>
  <c r="J55" i="16"/>
  <c r="J54" i="16"/>
  <c r="J53" i="16"/>
  <c r="J52" i="16"/>
  <c r="J51" i="16"/>
  <c r="J50" i="16"/>
  <c r="J49" i="16"/>
  <c r="J48" i="16"/>
  <c r="J47" i="16"/>
  <c r="J46" i="16"/>
  <c r="J45" i="16"/>
  <c r="J44" i="16"/>
  <c r="J43" i="16"/>
  <c r="J42" i="16"/>
  <c r="J41" i="16"/>
  <c r="J40" i="16"/>
  <c r="J39" i="16"/>
  <c r="J38" i="16"/>
  <c r="J37" i="16"/>
  <c r="J36" i="16"/>
  <c r="J35" i="16"/>
  <c r="J34" i="16"/>
  <c r="J33" i="16"/>
  <c r="J32" i="16"/>
  <c r="J31" i="16"/>
  <c r="J30" i="16"/>
  <c r="J29" i="16"/>
  <c r="J28" i="16"/>
  <c r="J27" i="16"/>
  <c r="J26" i="16"/>
  <c r="J25" i="16"/>
  <c r="J24" i="16"/>
  <c r="J23" i="16"/>
  <c r="J22" i="16"/>
  <c r="J21" i="16"/>
  <c r="J20" i="16"/>
  <c r="J19" i="16"/>
  <c r="J18" i="16"/>
  <c r="J17" i="16"/>
  <c r="J56" i="15"/>
  <c r="J55" i="15"/>
  <c r="J54" i="15"/>
  <c r="J53" i="15"/>
  <c r="J52" i="15"/>
  <c r="J51" i="15"/>
  <c r="J50" i="15"/>
  <c r="J49" i="15"/>
  <c r="J48" i="15"/>
  <c r="J47" i="15"/>
  <c r="J46" i="15"/>
  <c r="J45" i="15"/>
  <c r="J44" i="15"/>
  <c r="J43" i="15"/>
  <c r="J42" i="15"/>
  <c r="J41" i="15"/>
  <c r="J40" i="15"/>
  <c r="J39" i="15"/>
  <c r="J38" i="15"/>
  <c r="J37" i="15"/>
  <c r="J36" i="15"/>
  <c r="J35" i="15"/>
  <c r="J34" i="15"/>
  <c r="J33" i="15"/>
  <c r="J32" i="15"/>
  <c r="J31" i="15"/>
  <c r="J30" i="15"/>
  <c r="J29" i="15"/>
  <c r="J28" i="15"/>
  <c r="J27" i="15"/>
  <c r="J26" i="15"/>
  <c r="J25" i="15"/>
  <c r="J24" i="15"/>
  <c r="J23" i="15"/>
  <c r="J22" i="15"/>
  <c r="J21" i="15"/>
  <c r="J20" i="15"/>
  <c r="J19" i="15"/>
  <c r="J18" i="15"/>
  <c r="J17" i="15"/>
  <c r="L49" i="39" l="1"/>
  <c r="I49" i="39"/>
  <c r="F49" i="39"/>
  <c r="B7" i="29" l="1"/>
  <c r="B8" i="29" s="1"/>
  <c r="K58" i="22"/>
  <c r="K58" i="20"/>
  <c r="K58" i="19"/>
  <c r="K58" i="18"/>
  <c r="K58" i="17"/>
  <c r="K58" i="16"/>
  <c r="K58" i="15"/>
  <c r="B6" i="29" l="1"/>
  <c r="B10" i="29"/>
  <c r="B9" i="29"/>
  <c r="K81" i="36" l="1"/>
  <c r="K80" i="36"/>
  <c r="K79" i="36"/>
  <c r="K78" i="36"/>
  <c r="K77" i="36"/>
  <c r="K76" i="36"/>
  <c r="K75" i="36"/>
  <c r="K74" i="36"/>
  <c r="K73" i="36"/>
  <c r="K71" i="36"/>
  <c r="K70" i="36"/>
  <c r="K69" i="36"/>
  <c r="K68" i="36"/>
  <c r="K67" i="36"/>
  <c r="K66" i="36"/>
  <c r="K65" i="36"/>
  <c r="K64" i="36"/>
  <c r="K63" i="36"/>
  <c r="K62" i="36"/>
  <c r="K61" i="36"/>
  <c r="K60" i="36"/>
  <c r="K59" i="36"/>
  <c r="K58" i="36"/>
  <c r="K57" i="36"/>
  <c r="K56" i="36"/>
  <c r="K55" i="36"/>
  <c r="K54" i="36"/>
  <c r="K53" i="36"/>
  <c r="K51" i="36"/>
  <c r="K50" i="36"/>
  <c r="K41" i="36"/>
  <c r="K40" i="36"/>
  <c r="K39" i="36"/>
  <c r="K38" i="36"/>
  <c r="K37" i="36"/>
  <c r="K36" i="36"/>
  <c r="K35" i="36"/>
  <c r="K34" i="36"/>
  <c r="K33" i="36"/>
  <c r="K31" i="36"/>
  <c r="K30" i="36"/>
  <c r="K29" i="36"/>
  <c r="K28" i="36"/>
  <c r="K27" i="36"/>
  <c r="K26" i="36"/>
  <c r="K25" i="36"/>
  <c r="K24" i="36"/>
  <c r="K23" i="36"/>
  <c r="K22" i="36"/>
  <c r="K5" i="36"/>
  <c r="K61" i="35"/>
  <c r="K60" i="35"/>
  <c r="K59" i="35"/>
  <c r="K58" i="35"/>
  <c r="K57" i="35"/>
  <c r="K56" i="35"/>
  <c r="K55" i="35"/>
  <c r="K53" i="35"/>
  <c r="K52" i="35"/>
  <c r="K51" i="35"/>
  <c r="K50" i="35"/>
  <c r="K49" i="35"/>
  <c r="K48" i="35"/>
  <c r="K47" i="35"/>
  <c r="K46" i="35"/>
  <c r="K45" i="35"/>
  <c r="K44" i="35"/>
  <c r="K43" i="35"/>
  <c r="K42" i="35"/>
  <c r="K41" i="35"/>
  <c r="K40" i="35"/>
  <c r="K39" i="35"/>
  <c r="K38" i="35"/>
  <c r="K37" i="35"/>
  <c r="K36" i="35"/>
  <c r="K34" i="35"/>
  <c r="K33" i="35"/>
  <c r="K32" i="35"/>
  <c r="K31" i="35"/>
  <c r="K30" i="35"/>
  <c r="K29" i="35"/>
  <c r="K28" i="35"/>
  <c r="K27" i="35"/>
  <c r="K26" i="35"/>
  <c r="K25" i="35"/>
  <c r="K24" i="35"/>
  <c r="K23" i="35"/>
  <c r="K22" i="35"/>
  <c r="K8" i="35"/>
  <c r="K6" i="35"/>
  <c r="K5" i="35"/>
  <c r="K81" i="28"/>
  <c r="K80" i="28"/>
  <c r="K79" i="28"/>
  <c r="K78" i="28"/>
  <c r="K77" i="28"/>
  <c r="K76" i="28"/>
  <c r="K75" i="28"/>
  <c r="K74" i="28"/>
  <c r="K73" i="28"/>
  <c r="K71" i="28"/>
  <c r="K70" i="28"/>
  <c r="K61" i="28"/>
  <c r="K60" i="28"/>
  <c r="K59" i="28"/>
  <c r="K58" i="28"/>
  <c r="K57" i="28"/>
  <c r="K56" i="28"/>
  <c r="K55" i="28"/>
  <c r="K54" i="28"/>
  <c r="K53" i="28"/>
  <c r="K51" i="28"/>
  <c r="K50" i="28"/>
  <c r="K49" i="28"/>
  <c r="K48" i="28"/>
  <c r="K47" i="28"/>
  <c r="K46" i="28"/>
  <c r="K45" i="28"/>
  <c r="K44" i="28"/>
  <c r="K43" i="28"/>
  <c r="K42" i="28"/>
  <c r="K41" i="28"/>
  <c r="K40" i="28"/>
  <c r="K39" i="28"/>
  <c r="K38" i="28"/>
  <c r="K37" i="28"/>
  <c r="K36" i="28"/>
  <c r="K35" i="28"/>
  <c r="K34" i="28"/>
  <c r="K33" i="28"/>
  <c r="K31" i="28"/>
  <c r="K30" i="28"/>
  <c r="K5" i="28"/>
  <c r="G91" i="15"/>
  <c r="N4" i="7"/>
  <c r="M4" i="7"/>
  <c r="L4" i="7"/>
  <c r="K4" i="7"/>
  <c r="J4" i="7"/>
  <c r="I4" i="7"/>
  <c r="H4" i="7"/>
  <c r="G4" i="7"/>
  <c r="E4" i="7"/>
  <c r="K294" i="23"/>
  <c r="K1174" i="23"/>
  <c r="K882" i="23"/>
  <c r="K296" i="23"/>
  <c r="K587" i="23"/>
  <c r="K295" i="23"/>
  <c r="K588" i="23"/>
  <c r="K2054" i="23"/>
  <c r="K1761" i="23"/>
  <c r="K589" i="23"/>
  <c r="K1466" i="23"/>
  <c r="K1468" i="23"/>
  <c r="K881" i="23"/>
  <c r="K1173" i="23"/>
  <c r="K2052" i="23"/>
  <c r="K1760" i="23"/>
  <c r="K1759" i="23"/>
  <c r="K1467" i="23"/>
  <c r="K1175" i="23"/>
  <c r="K880" i="23"/>
  <c r="K2053" i="23"/>
  <c r="F23" i="34" l="1"/>
  <c r="K72" i="36" s="1"/>
  <c r="G25" i="34"/>
  <c r="K21" i="36" s="1"/>
  <c r="F25" i="31"/>
  <c r="K21" i="35" s="1"/>
  <c r="G22" i="25"/>
  <c r="G21" i="25"/>
  <c r="G25" i="25"/>
  <c r="G21" i="34" l="1"/>
  <c r="K17" i="36" s="1"/>
  <c r="G22" i="34"/>
  <c r="K18" i="36" s="1"/>
  <c r="D23" i="34"/>
  <c r="K32" i="36" s="1"/>
  <c r="F13" i="25"/>
  <c r="K62" i="28" s="1"/>
  <c r="D76" i="26"/>
  <c r="C76" i="26"/>
  <c r="B76" i="26"/>
  <c r="B75" i="26"/>
  <c r="D75" i="26"/>
  <c r="C75" i="26"/>
  <c r="J12" i="26"/>
  <c r="B5666" i="49"/>
  <c r="B5665" i="49"/>
  <c r="B5664" i="49"/>
  <c r="B5663" i="49"/>
  <c r="B5662" i="49"/>
  <c r="B5661" i="49"/>
  <c r="B5660" i="49"/>
  <c r="B5659" i="49"/>
  <c r="B5658" i="49"/>
  <c r="B5657" i="49"/>
  <c r="B5656" i="49"/>
  <c r="B5655" i="49"/>
  <c r="B5654" i="49"/>
  <c r="B5653" i="49"/>
  <c r="B5652" i="49"/>
  <c r="B5651" i="49"/>
  <c r="B5650" i="49"/>
  <c r="B5649" i="49"/>
  <c r="B5648" i="49"/>
  <c r="B5647" i="49"/>
  <c r="B5646" i="49"/>
  <c r="B5645" i="49"/>
  <c r="B5644" i="49"/>
  <c r="B5643" i="49"/>
  <c r="B5642" i="49"/>
  <c r="B5641" i="49"/>
  <c r="B5640" i="49"/>
  <c r="B5639" i="49"/>
  <c r="B5638" i="49"/>
  <c r="B5637" i="49"/>
  <c r="B5636" i="49"/>
  <c r="B5635" i="49"/>
  <c r="B5634" i="49"/>
  <c r="B5633" i="49"/>
  <c r="B5632" i="49"/>
  <c r="B5631" i="49"/>
  <c r="B5630" i="49"/>
  <c r="B5629" i="49"/>
  <c r="B5628" i="49"/>
  <c r="B5627" i="49"/>
  <c r="B5626" i="49"/>
  <c r="B5625" i="49"/>
  <c r="B5624" i="49"/>
  <c r="B5623" i="49"/>
  <c r="B5622" i="49"/>
  <c r="B5621" i="49"/>
  <c r="B5620" i="49"/>
  <c r="B5619" i="49"/>
  <c r="B5618" i="49"/>
  <c r="B5617" i="49"/>
  <c r="B5616" i="49"/>
  <c r="B5615" i="49"/>
  <c r="B5614" i="49"/>
  <c r="B5613" i="49"/>
  <c r="B5612" i="49"/>
  <c r="B5611" i="49"/>
  <c r="B5610" i="49"/>
  <c r="B5609" i="49"/>
  <c r="B5608" i="49"/>
  <c r="B5607" i="49"/>
  <c r="B5606" i="49"/>
  <c r="B5605" i="49"/>
  <c r="B5604" i="49"/>
  <c r="B5603" i="49"/>
  <c r="B5602" i="49"/>
  <c r="B5601" i="49"/>
  <c r="B5600" i="49"/>
  <c r="B5599" i="49"/>
  <c r="B5598" i="49"/>
  <c r="B5597" i="49"/>
  <c r="B5596" i="49"/>
  <c r="B5595" i="49"/>
  <c r="B5594" i="49"/>
  <c r="B5593" i="49"/>
  <c r="B5592" i="49"/>
  <c r="B5591" i="49"/>
  <c r="B5590" i="49"/>
  <c r="B5589" i="49"/>
  <c r="B5588" i="49"/>
  <c r="B5587" i="49"/>
  <c r="B5586" i="49"/>
  <c r="B5585" i="49"/>
  <c r="B5584" i="49"/>
  <c r="B5583" i="49"/>
  <c r="B5582" i="49"/>
  <c r="B5581" i="49"/>
  <c r="B5580" i="49"/>
  <c r="B5579" i="49"/>
  <c r="B5578" i="49"/>
  <c r="B5577" i="49"/>
  <c r="B5576" i="49"/>
  <c r="B5575" i="49"/>
  <c r="B5574" i="49"/>
  <c r="B5573" i="49"/>
  <c r="B5572" i="49"/>
  <c r="B5571" i="49"/>
  <c r="B5570" i="49"/>
  <c r="B5569" i="49"/>
  <c r="B5568" i="49"/>
  <c r="B5567" i="49"/>
  <c r="B5566" i="49"/>
  <c r="B5565" i="49"/>
  <c r="B5564" i="49"/>
  <c r="B5563" i="49"/>
  <c r="B5562" i="49"/>
  <c r="B5561" i="49"/>
  <c r="B5560" i="49"/>
  <c r="B5559" i="49"/>
  <c r="B5558" i="49"/>
  <c r="B5557" i="49"/>
  <c r="B5556" i="49"/>
  <c r="B5555" i="49"/>
  <c r="B5554" i="49"/>
  <c r="B5553" i="49"/>
  <c r="B5552" i="49"/>
  <c r="B5551" i="49"/>
  <c r="B5550" i="49"/>
  <c r="B5549" i="49"/>
  <c r="B5548" i="49"/>
  <c r="B5547" i="49"/>
  <c r="B5546" i="49"/>
  <c r="B5545" i="49"/>
  <c r="B5544" i="49"/>
  <c r="B5543" i="49"/>
  <c r="B5542" i="49"/>
  <c r="B5541" i="49"/>
  <c r="B5540" i="49"/>
  <c r="B5539" i="49"/>
  <c r="B5538" i="49"/>
  <c r="B5537" i="49"/>
  <c r="B5536" i="49"/>
  <c r="B5535" i="49"/>
  <c r="B5534" i="49"/>
  <c r="B5533" i="49"/>
  <c r="B5532" i="49"/>
  <c r="B5531" i="49"/>
  <c r="B5530" i="49"/>
  <c r="B5529" i="49"/>
  <c r="B5528" i="49"/>
  <c r="B5527" i="49"/>
  <c r="B5526" i="49"/>
  <c r="B5525" i="49"/>
  <c r="B5524" i="49"/>
  <c r="B5523" i="49"/>
  <c r="B5522" i="49"/>
  <c r="B5521" i="49"/>
  <c r="B5520" i="49"/>
  <c r="B5519" i="49"/>
  <c r="B5518" i="49"/>
  <c r="B5517" i="49"/>
  <c r="B5516" i="49"/>
  <c r="B5515" i="49"/>
  <c r="B5514" i="49"/>
  <c r="B5513" i="49"/>
  <c r="B5512" i="49"/>
  <c r="B5511" i="49"/>
  <c r="B5510" i="49"/>
  <c r="B5509" i="49"/>
  <c r="B5508" i="49"/>
  <c r="B5507" i="49"/>
  <c r="B5506" i="49"/>
  <c r="B5505" i="49"/>
  <c r="B5504" i="49"/>
  <c r="B5503" i="49"/>
  <c r="B5502" i="49"/>
  <c r="B5501" i="49"/>
  <c r="B5500" i="49"/>
  <c r="B5499" i="49"/>
  <c r="B5498" i="49"/>
  <c r="B5497" i="49"/>
  <c r="B5496" i="49"/>
  <c r="B5495" i="49"/>
  <c r="B5494" i="49"/>
  <c r="B5493" i="49"/>
  <c r="B5492" i="49"/>
  <c r="B5491" i="49"/>
  <c r="B5490" i="49"/>
  <c r="B5489" i="49"/>
  <c r="B5488" i="49"/>
  <c r="B5487" i="49"/>
  <c r="B5486" i="49"/>
  <c r="B5485" i="49"/>
  <c r="B5484" i="49"/>
  <c r="B5483" i="49"/>
  <c r="B5482" i="49"/>
  <c r="B5481" i="49"/>
  <c r="B5480" i="49"/>
  <c r="B5479" i="49"/>
  <c r="B5478" i="49"/>
  <c r="B5477" i="49"/>
  <c r="B5476" i="49"/>
  <c r="B5475" i="49"/>
  <c r="B5474" i="49"/>
  <c r="B5473" i="49"/>
  <c r="B5472" i="49"/>
  <c r="B5471" i="49"/>
  <c r="B5470" i="49"/>
  <c r="B5469" i="49"/>
  <c r="B5468" i="49"/>
  <c r="B5467" i="49"/>
  <c r="B5466" i="49"/>
  <c r="B5465" i="49"/>
  <c r="B5464" i="49"/>
  <c r="B5463" i="49"/>
  <c r="B5462" i="49"/>
  <c r="B5461" i="49"/>
  <c r="B5460" i="49"/>
  <c r="B5459" i="49"/>
  <c r="B5458" i="49"/>
  <c r="B5457" i="49"/>
  <c r="B5456" i="49"/>
  <c r="B5455" i="49"/>
  <c r="B5454" i="49"/>
  <c r="B5453" i="49"/>
  <c r="B5452" i="49"/>
  <c r="B5451" i="49"/>
  <c r="B5450" i="49"/>
  <c r="B5449" i="49"/>
  <c r="B5448" i="49"/>
  <c r="B5447" i="49"/>
  <c r="B5446" i="49"/>
  <c r="B5445" i="49"/>
  <c r="B5444" i="49"/>
  <c r="B5443" i="49"/>
  <c r="B5442" i="49"/>
  <c r="B5441" i="49"/>
  <c r="B5440" i="49"/>
  <c r="B5439" i="49"/>
  <c r="B5438" i="49"/>
  <c r="B5437" i="49"/>
  <c r="B5436" i="49"/>
  <c r="B5435" i="49"/>
  <c r="B5434" i="49"/>
  <c r="B5433" i="49"/>
  <c r="B5432" i="49"/>
  <c r="B5431" i="49"/>
  <c r="B5430" i="49"/>
  <c r="B5429" i="49"/>
  <c r="B5428" i="49"/>
  <c r="B5427" i="49"/>
  <c r="B5426" i="49"/>
  <c r="B5425" i="49"/>
  <c r="B5424" i="49"/>
  <c r="B5423" i="49"/>
  <c r="B5422" i="49"/>
  <c r="B5421" i="49"/>
  <c r="B5420" i="49"/>
  <c r="B5419" i="49"/>
  <c r="B5418" i="49"/>
  <c r="B5417" i="49"/>
  <c r="B5416" i="49"/>
  <c r="B5415" i="49"/>
  <c r="B5414" i="49"/>
  <c r="B5413" i="49"/>
  <c r="B5412" i="49"/>
  <c r="B5411" i="49"/>
  <c r="B5410" i="49"/>
  <c r="B5409" i="49"/>
  <c r="B5408" i="49"/>
  <c r="B5407" i="49"/>
  <c r="B5406" i="49"/>
  <c r="B5405" i="49"/>
  <c r="B5404" i="49"/>
  <c r="B5403" i="49"/>
  <c r="B5402" i="49"/>
  <c r="B5401" i="49"/>
  <c r="B5400" i="49"/>
  <c r="B5399" i="49"/>
  <c r="B5398" i="49"/>
  <c r="B5397" i="49"/>
  <c r="B5396" i="49"/>
  <c r="B5395" i="49"/>
  <c r="B5394" i="49"/>
  <c r="B5393" i="49"/>
  <c r="B5392" i="49"/>
  <c r="B5391" i="49"/>
  <c r="B5390" i="49"/>
  <c r="B5389" i="49"/>
  <c r="B5388" i="49"/>
  <c r="B5387" i="49"/>
  <c r="B5386" i="49"/>
  <c r="B5385" i="49"/>
  <c r="B5384" i="49"/>
  <c r="B5383" i="49"/>
  <c r="B5382" i="49"/>
  <c r="B5381" i="49"/>
  <c r="B5380" i="49"/>
  <c r="B5379" i="49"/>
  <c r="B5378" i="49"/>
  <c r="B5377" i="49"/>
  <c r="B5376" i="49"/>
  <c r="B5375" i="49"/>
  <c r="B5374" i="49"/>
  <c r="B5373" i="49"/>
  <c r="B5372" i="49"/>
  <c r="B5371" i="49"/>
  <c r="B5370" i="49"/>
  <c r="B5369" i="49"/>
  <c r="B5368" i="49"/>
  <c r="B5367" i="49"/>
  <c r="B5366" i="49"/>
  <c r="B5365" i="49"/>
  <c r="B5364" i="49"/>
  <c r="B5363" i="49"/>
  <c r="B5362" i="49"/>
  <c r="B5361" i="49"/>
  <c r="B5360" i="49"/>
  <c r="B5359" i="49"/>
  <c r="B5358" i="49"/>
  <c r="B5357" i="49"/>
  <c r="B5356" i="49"/>
  <c r="B5355" i="49"/>
  <c r="B5354" i="49"/>
  <c r="B5353" i="49"/>
  <c r="B5352" i="49"/>
  <c r="B5351" i="49"/>
  <c r="B5350" i="49"/>
  <c r="B5349" i="49"/>
  <c r="B5348" i="49"/>
  <c r="B5347" i="49"/>
  <c r="B5346" i="49"/>
  <c r="B5345" i="49"/>
  <c r="B5344" i="49"/>
  <c r="B5343" i="49"/>
  <c r="B5342" i="49"/>
  <c r="B5341" i="49"/>
  <c r="B5340" i="49"/>
  <c r="B5339" i="49"/>
  <c r="B5338" i="49"/>
  <c r="B5337" i="49"/>
  <c r="B5336" i="49"/>
  <c r="B5335" i="49"/>
  <c r="B5334" i="49"/>
  <c r="B5333" i="49"/>
  <c r="B5332" i="49"/>
  <c r="B5331" i="49"/>
  <c r="B5330" i="49"/>
  <c r="B5329" i="49"/>
  <c r="B5328" i="49"/>
  <c r="B5327" i="49"/>
  <c r="B5326" i="49"/>
  <c r="B5325" i="49"/>
  <c r="B5324" i="49"/>
  <c r="B5323" i="49"/>
  <c r="B5322" i="49"/>
  <c r="B5321" i="49"/>
  <c r="B5320" i="49"/>
  <c r="B5319" i="49"/>
  <c r="B5318" i="49"/>
  <c r="B5317" i="49"/>
  <c r="B5316" i="49"/>
  <c r="B5315" i="49"/>
  <c r="B5314" i="49"/>
  <c r="B5313" i="49"/>
  <c r="B5312" i="49"/>
  <c r="B5311" i="49"/>
  <c r="B5310" i="49"/>
  <c r="B5309" i="49"/>
  <c r="B5308" i="49"/>
  <c r="B5307" i="49"/>
  <c r="B5306" i="49"/>
  <c r="B5305" i="49"/>
  <c r="B5304" i="49"/>
  <c r="B5303" i="49"/>
  <c r="B5302" i="49"/>
  <c r="B5301" i="49"/>
  <c r="B5300" i="49"/>
  <c r="B5299" i="49"/>
  <c r="B5298" i="49"/>
  <c r="B5297" i="49"/>
  <c r="B5296" i="49"/>
  <c r="B5295" i="49"/>
  <c r="B5294" i="49"/>
  <c r="B5293" i="49"/>
  <c r="B5292" i="49"/>
  <c r="B5291" i="49"/>
  <c r="B5290" i="49"/>
  <c r="B5289" i="49"/>
  <c r="B5288" i="49"/>
  <c r="B5287" i="49"/>
  <c r="B5286" i="49"/>
  <c r="B5285" i="49"/>
  <c r="B5284" i="49"/>
  <c r="B5283" i="49"/>
  <c r="B5282" i="49"/>
  <c r="B5281" i="49"/>
  <c r="B5280" i="49"/>
  <c r="B5279" i="49"/>
  <c r="B5278" i="49"/>
  <c r="B5277" i="49"/>
  <c r="B5276" i="49"/>
  <c r="B5275" i="49"/>
  <c r="B5274" i="49"/>
  <c r="B5273" i="49"/>
  <c r="B5272" i="49"/>
  <c r="B5271" i="49"/>
  <c r="B5270" i="49"/>
  <c r="B5269" i="49"/>
  <c r="B5268" i="49"/>
  <c r="B5267" i="49"/>
  <c r="B5266" i="49"/>
  <c r="B5265" i="49"/>
  <c r="B5264" i="49"/>
  <c r="B5263" i="49"/>
  <c r="B5262" i="49"/>
  <c r="B5261" i="49"/>
  <c r="B5260" i="49"/>
  <c r="B5259" i="49"/>
  <c r="B5258" i="49"/>
  <c r="B5257" i="49"/>
  <c r="B5256" i="49"/>
  <c r="B5255" i="49"/>
  <c r="B5254" i="49"/>
  <c r="B5253" i="49"/>
  <c r="B5252" i="49"/>
  <c r="B5251" i="49"/>
  <c r="B5250" i="49"/>
  <c r="B5249" i="49"/>
  <c r="B5248" i="49"/>
  <c r="B5247" i="49"/>
  <c r="B5246" i="49"/>
  <c r="B5245" i="49"/>
  <c r="B5244" i="49"/>
  <c r="B5243" i="49"/>
  <c r="B5242" i="49"/>
  <c r="B5241" i="49"/>
  <c r="B5240" i="49"/>
  <c r="B5239" i="49"/>
  <c r="B5238" i="49"/>
  <c r="B5237" i="49"/>
  <c r="B5236" i="49"/>
  <c r="B5235" i="49"/>
  <c r="B5234" i="49"/>
  <c r="B5233" i="49"/>
  <c r="B5232" i="49"/>
  <c r="B5231" i="49"/>
  <c r="B5230" i="49"/>
  <c r="B5229" i="49"/>
  <c r="B5228" i="49"/>
  <c r="B5227" i="49"/>
  <c r="B5226" i="49"/>
  <c r="B5225" i="49"/>
  <c r="B5224" i="49"/>
  <c r="B5223" i="49"/>
  <c r="B5222" i="49"/>
  <c r="B5221" i="49"/>
  <c r="B5220" i="49"/>
  <c r="B5219" i="49"/>
  <c r="B5218" i="49"/>
  <c r="B5217" i="49"/>
  <c r="B5216" i="49"/>
  <c r="B5215" i="49"/>
  <c r="B5214" i="49"/>
  <c r="B5213" i="49"/>
  <c r="B5212" i="49"/>
  <c r="B5211" i="49"/>
  <c r="B5210" i="49"/>
  <c r="B5209" i="49"/>
  <c r="B5208" i="49"/>
  <c r="B5207" i="49"/>
  <c r="B5206" i="49"/>
  <c r="B5205" i="49"/>
  <c r="B5204" i="49"/>
  <c r="B5203" i="49"/>
  <c r="B5202" i="49"/>
  <c r="B5201" i="49"/>
  <c r="B5200" i="49"/>
  <c r="B5199" i="49"/>
  <c r="B5198" i="49"/>
  <c r="B5197" i="49"/>
  <c r="B5196" i="49"/>
  <c r="B5195" i="49"/>
  <c r="B5194" i="49"/>
  <c r="B5193" i="49"/>
  <c r="B5192" i="49"/>
  <c r="B5191" i="49"/>
  <c r="B5190" i="49"/>
  <c r="B5189" i="49"/>
  <c r="B5188" i="49"/>
  <c r="B5187" i="49"/>
  <c r="B5186" i="49"/>
  <c r="B5185" i="49"/>
  <c r="B5184" i="49"/>
  <c r="B5183" i="49"/>
  <c r="B5182" i="49"/>
  <c r="B5181" i="49"/>
  <c r="B5180" i="49"/>
  <c r="B5179" i="49"/>
  <c r="B5178" i="49"/>
  <c r="B5177" i="49"/>
  <c r="B5176" i="49"/>
  <c r="B5175" i="49"/>
  <c r="B5174" i="49"/>
  <c r="B5173" i="49"/>
  <c r="B5172" i="49"/>
  <c r="B5171" i="49"/>
  <c r="B5170" i="49"/>
  <c r="B5169" i="49"/>
  <c r="B5168" i="49"/>
  <c r="B5167" i="49"/>
  <c r="B5166" i="49"/>
  <c r="B5165" i="49"/>
  <c r="B5164" i="49"/>
  <c r="B5163" i="49"/>
  <c r="B5162" i="49"/>
  <c r="B5161" i="49"/>
  <c r="B5160" i="49"/>
  <c r="B5159" i="49"/>
  <c r="B5158" i="49"/>
  <c r="B5157" i="49"/>
  <c r="B5156" i="49"/>
  <c r="B5155" i="49"/>
  <c r="B5154" i="49"/>
  <c r="B5153" i="49"/>
  <c r="B5152" i="49"/>
  <c r="B5151" i="49"/>
  <c r="B5150" i="49"/>
  <c r="B5149" i="49"/>
  <c r="B5148" i="49"/>
  <c r="B5147" i="49"/>
  <c r="B5146" i="49"/>
  <c r="B5145" i="49"/>
  <c r="B5144" i="49"/>
  <c r="B5143" i="49"/>
  <c r="B5142" i="49"/>
  <c r="B5141" i="49"/>
  <c r="B5140" i="49"/>
  <c r="B5139" i="49"/>
  <c r="B5138" i="49"/>
  <c r="B5137" i="49"/>
  <c r="B5136" i="49"/>
  <c r="B5135" i="49"/>
  <c r="B5134" i="49"/>
  <c r="B5133" i="49"/>
  <c r="B5132" i="49"/>
  <c r="B5131" i="49"/>
  <c r="B5130" i="49"/>
  <c r="B5129" i="49"/>
  <c r="B5128" i="49"/>
  <c r="B5127" i="49"/>
  <c r="B5126" i="49"/>
  <c r="B5125" i="49"/>
  <c r="B5124" i="49"/>
  <c r="B5123" i="49"/>
  <c r="B5122" i="49"/>
  <c r="B5121" i="49"/>
  <c r="B5120" i="49"/>
  <c r="B5119" i="49"/>
  <c r="B5118" i="49"/>
  <c r="B5117" i="49"/>
  <c r="B5116" i="49"/>
  <c r="B5115" i="49"/>
  <c r="B5114" i="49"/>
  <c r="B5113" i="49"/>
  <c r="B5112" i="49"/>
  <c r="B5111" i="49"/>
  <c r="B5110" i="49"/>
  <c r="B5109" i="49"/>
  <c r="B5108" i="49"/>
  <c r="B5107" i="49"/>
  <c r="B5106" i="49"/>
  <c r="B5105" i="49"/>
  <c r="B5104" i="49"/>
  <c r="B5103" i="49"/>
  <c r="B5102" i="49"/>
  <c r="B5101" i="49"/>
  <c r="B5100" i="49"/>
  <c r="B5099" i="49"/>
  <c r="B5098" i="49"/>
  <c r="B5097" i="49"/>
  <c r="B5096" i="49"/>
  <c r="B5095" i="49"/>
  <c r="B5094" i="49"/>
  <c r="B5093" i="49"/>
  <c r="B5092" i="49"/>
  <c r="B5091" i="49"/>
  <c r="B5090" i="49"/>
  <c r="B5089" i="49"/>
  <c r="B5088" i="49"/>
  <c r="B5087" i="49"/>
  <c r="B5086" i="49"/>
  <c r="B5085" i="49"/>
  <c r="B5084" i="49"/>
  <c r="B5083" i="49"/>
  <c r="B5082" i="49"/>
  <c r="B5081" i="49"/>
  <c r="B5080" i="49"/>
  <c r="B5079" i="49"/>
  <c r="B5078" i="49"/>
  <c r="B5077" i="49"/>
  <c r="B5076" i="49"/>
  <c r="B5075" i="49"/>
  <c r="B5074" i="49"/>
  <c r="B5073" i="49"/>
  <c r="B5072" i="49"/>
  <c r="B5071" i="49"/>
  <c r="B5070" i="49"/>
  <c r="B5069" i="49"/>
  <c r="B5068" i="49"/>
  <c r="B5067" i="49"/>
  <c r="B5066" i="49"/>
  <c r="B5065" i="49"/>
  <c r="B5064" i="49"/>
  <c r="B5063" i="49"/>
  <c r="B5062" i="49"/>
  <c r="B5061" i="49"/>
  <c r="B5060" i="49"/>
  <c r="B5059" i="49"/>
  <c r="B5058" i="49"/>
  <c r="B5057" i="49"/>
  <c r="B5056" i="49"/>
  <c r="B5055" i="49"/>
  <c r="B5054" i="49"/>
  <c r="B5053" i="49"/>
  <c r="B5052" i="49"/>
  <c r="B5051" i="49"/>
  <c r="B5050" i="49"/>
  <c r="B5049" i="49"/>
  <c r="B5048" i="49"/>
  <c r="B5047" i="49"/>
  <c r="B5046" i="49"/>
  <c r="B5045" i="49"/>
  <c r="B5044" i="49"/>
  <c r="B5043" i="49"/>
  <c r="B5042" i="49"/>
  <c r="B5041" i="49"/>
  <c r="B5040" i="49"/>
  <c r="B5039" i="49"/>
  <c r="B5038" i="49"/>
  <c r="B5037" i="49"/>
  <c r="B5036" i="49"/>
  <c r="B5035" i="49"/>
  <c r="B5034" i="49"/>
  <c r="B5033" i="49"/>
  <c r="B5032" i="49"/>
  <c r="B5031" i="49"/>
  <c r="B5030" i="49"/>
  <c r="B5029" i="49"/>
  <c r="B5028" i="49"/>
  <c r="B5027" i="49"/>
  <c r="B5026" i="49"/>
  <c r="B5025" i="49"/>
  <c r="B5024" i="49"/>
  <c r="B5023" i="49"/>
  <c r="B5022" i="49"/>
  <c r="B5021" i="49"/>
  <c r="B5020" i="49"/>
  <c r="B5019" i="49"/>
  <c r="B5018" i="49"/>
  <c r="B5017" i="49"/>
  <c r="B5016" i="49"/>
  <c r="B5015" i="49"/>
  <c r="B5014" i="49"/>
  <c r="B5013" i="49"/>
  <c r="B5012" i="49"/>
  <c r="B5011" i="49"/>
  <c r="B5010" i="49"/>
  <c r="B5009" i="49"/>
  <c r="B5008" i="49"/>
  <c r="B5007" i="49"/>
  <c r="B5006" i="49"/>
  <c r="B5005" i="49"/>
  <c r="B5004" i="49"/>
  <c r="B5003" i="49"/>
  <c r="B5002" i="49"/>
  <c r="B5001" i="49"/>
  <c r="B5000" i="49"/>
  <c r="B4999" i="49"/>
  <c r="B4998" i="49"/>
  <c r="B4997" i="49"/>
  <c r="B4996" i="49"/>
  <c r="B4995" i="49"/>
  <c r="B4994" i="49"/>
  <c r="B4993" i="49"/>
  <c r="B4992" i="49"/>
  <c r="B4991" i="49"/>
  <c r="B4990" i="49"/>
  <c r="B4989" i="49"/>
  <c r="B4988" i="49"/>
  <c r="B4987" i="49"/>
  <c r="B4986" i="49"/>
  <c r="B4985" i="49"/>
  <c r="B4984" i="49"/>
  <c r="B4983" i="49"/>
  <c r="B4982" i="49"/>
  <c r="B4981" i="49"/>
  <c r="B4980" i="49"/>
  <c r="B4979" i="49"/>
  <c r="B4978" i="49"/>
  <c r="B4977" i="49"/>
  <c r="B4976" i="49"/>
  <c r="B4975" i="49"/>
  <c r="B4974" i="49"/>
  <c r="B4973" i="49"/>
  <c r="B4972" i="49"/>
  <c r="B4971" i="49"/>
  <c r="B4970" i="49"/>
  <c r="B4969" i="49"/>
  <c r="B4968" i="49"/>
  <c r="B4967" i="49"/>
  <c r="B4966" i="49"/>
  <c r="B4965" i="49"/>
  <c r="B4964" i="49"/>
  <c r="B4963" i="49"/>
  <c r="B4962" i="49"/>
  <c r="B4961" i="49"/>
  <c r="B4960" i="49"/>
  <c r="B4959" i="49"/>
  <c r="B4958" i="49"/>
  <c r="B4957" i="49"/>
  <c r="B4956" i="49"/>
  <c r="B4955" i="49"/>
  <c r="B4954" i="49"/>
  <c r="B4953" i="49"/>
  <c r="B4952" i="49"/>
  <c r="B4951" i="49"/>
  <c r="B4950" i="49"/>
  <c r="B4949" i="49"/>
  <c r="B4948" i="49"/>
  <c r="B4947" i="49"/>
  <c r="B4946" i="49"/>
  <c r="B4945" i="49"/>
  <c r="B4944" i="49"/>
  <c r="B4943" i="49"/>
  <c r="B4942" i="49"/>
  <c r="B4941" i="49"/>
  <c r="B4940" i="49"/>
  <c r="B4939" i="49"/>
  <c r="B4938" i="49"/>
  <c r="B4937" i="49"/>
  <c r="B4936" i="49"/>
  <c r="B4935" i="49"/>
  <c r="B4934" i="49"/>
  <c r="B4933" i="49"/>
  <c r="B4932" i="49"/>
  <c r="B4931" i="49"/>
  <c r="B4930" i="49"/>
  <c r="B4929" i="49"/>
  <c r="B4928" i="49"/>
  <c r="B4927" i="49"/>
  <c r="B4926" i="49"/>
  <c r="B4925" i="49"/>
  <c r="B4924" i="49"/>
  <c r="B4923" i="49"/>
  <c r="B4922" i="49"/>
  <c r="B4921" i="49"/>
  <c r="B4920" i="49"/>
  <c r="B4919" i="49"/>
  <c r="B4918" i="49"/>
  <c r="B4917" i="49"/>
  <c r="B4916" i="49"/>
  <c r="B4915" i="49"/>
  <c r="B4914" i="49"/>
  <c r="B4913" i="49"/>
  <c r="B4912" i="49"/>
  <c r="B4911" i="49"/>
  <c r="B4910" i="49"/>
  <c r="B4909" i="49"/>
  <c r="B4908" i="49"/>
  <c r="B4907" i="49"/>
  <c r="B4906" i="49"/>
  <c r="B4905" i="49"/>
  <c r="B4904" i="49"/>
  <c r="B4903" i="49"/>
  <c r="B4902" i="49"/>
  <c r="B4901" i="49"/>
  <c r="B4900" i="49"/>
  <c r="B4899" i="49"/>
  <c r="B4898" i="49"/>
  <c r="B4897" i="49"/>
  <c r="B4896" i="49"/>
  <c r="B4895" i="49"/>
  <c r="B4894" i="49"/>
  <c r="B4893" i="49"/>
  <c r="B4892" i="49"/>
  <c r="B4891" i="49"/>
  <c r="B4890" i="49"/>
  <c r="B4889" i="49"/>
  <c r="B4888" i="49"/>
  <c r="B4887" i="49"/>
  <c r="B4886" i="49"/>
  <c r="B4885" i="49"/>
  <c r="B4884" i="49"/>
  <c r="B4883" i="49"/>
  <c r="B4882" i="49"/>
  <c r="B4881" i="49"/>
  <c r="B4880" i="49"/>
  <c r="B4879" i="49"/>
  <c r="B4878" i="49"/>
  <c r="B4877" i="49"/>
  <c r="B4876" i="49"/>
  <c r="B4875" i="49"/>
  <c r="B4874" i="49"/>
  <c r="B4873" i="49"/>
  <c r="B4872" i="49"/>
  <c r="B4871" i="49"/>
  <c r="B4870" i="49"/>
  <c r="B4869" i="49"/>
  <c r="B4868" i="49"/>
  <c r="B4867" i="49"/>
  <c r="B4866" i="49"/>
  <c r="B4865" i="49"/>
  <c r="B4864" i="49"/>
  <c r="B4863" i="49"/>
  <c r="B4862" i="49"/>
  <c r="B4861" i="49"/>
  <c r="B4860" i="49"/>
  <c r="B4859" i="49"/>
  <c r="B4858" i="49"/>
  <c r="B4857" i="49"/>
  <c r="B4856" i="49"/>
  <c r="B4855" i="49"/>
  <c r="B4854" i="49"/>
  <c r="B4853" i="49"/>
  <c r="B4852" i="49"/>
  <c r="B4851" i="49"/>
  <c r="B4850" i="49"/>
  <c r="B4849" i="49"/>
  <c r="B4848" i="49"/>
  <c r="B4847" i="49"/>
  <c r="B4846" i="49"/>
  <c r="B4845" i="49"/>
  <c r="B4844" i="49"/>
  <c r="B4843" i="49"/>
  <c r="B4842" i="49"/>
  <c r="B4841" i="49"/>
  <c r="B4840" i="49"/>
  <c r="B4839" i="49"/>
  <c r="B4838" i="49"/>
  <c r="B4837" i="49"/>
  <c r="B4836" i="49"/>
  <c r="B4835" i="49"/>
  <c r="B4834" i="49"/>
  <c r="B4833" i="49"/>
  <c r="B4832" i="49"/>
  <c r="B4831" i="49"/>
  <c r="B4830" i="49"/>
  <c r="B4829" i="49"/>
  <c r="B4828" i="49"/>
  <c r="B4827" i="49"/>
  <c r="B4826" i="49"/>
  <c r="B4825" i="49"/>
  <c r="B4824" i="49"/>
  <c r="B4823" i="49"/>
  <c r="B4822" i="49"/>
  <c r="B4821" i="49"/>
  <c r="B4820" i="49"/>
  <c r="B4819" i="49"/>
  <c r="B4818" i="49"/>
  <c r="B4817" i="49"/>
  <c r="B4816" i="49"/>
  <c r="B4815" i="49"/>
  <c r="B4814" i="49"/>
  <c r="B4813" i="49"/>
  <c r="B4812" i="49"/>
  <c r="B4811" i="49"/>
  <c r="B4810" i="49"/>
  <c r="B4809" i="49"/>
  <c r="B4808" i="49"/>
  <c r="B4807" i="49"/>
  <c r="B4806" i="49"/>
  <c r="B4805" i="49"/>
  <c r="B4804" i="49"/>
  <c r="B4803" i="49"/>
  <c r="B4802" i="49"/>
  <c r="B4801" i="49"/>
  <c r="B4800" i="49"/>
  <c r="B4799" i="49"/>
  <c r="B4798" i="49"/>
  <c r="B4797" i="49"/>
  <c r="B4796" i="49"/>
  <c r="B4795" i="49"/>
  <c r="B4794" i="49"/>
  <c r="B4793" i="49"/>
  <c r="B4792" i="49"/>
  <c r="B4791" i="49"/>
  <c r="B4790" i="49"/>
  <c r="B4789" i="49"/>
  <c r="B4788" i="49"/>
  <c r="B4787" i="49"/>
  <c r="B4786" i="49"/>
  <c r="B4785" i="49"/>
  <c r="B4784" i="49"/>
  <c r="B4783" i="49"/>
  <c r="B4782" i="49"/>
  <c r="B4781" i="49"/>
  <c r="B4780" i="49"/>
  <c r="B4779" i="49"/>
  <c r="B4778" i="49"/>
  <c r="B4777" i="49"/>
  <c r="B4776" i="49"/>
  <c r="B4775" i="49"/>
  <c r="B4774" i="49"/>
  <c r="B4773" i="49"/>
  <c r="B4772" i="49"/>
  <c r="B4771" i="49"/>
  <c r="B4770" i="49"/>
  <c r="B4769" i="49"/>
  <c r="B4768" i="49"/>
  <c r="B4767" i="49"/>
  <c r="B4766" i="49"/>
  <c r="B4765" i="49"/>
  <c r="B4764" i="49"/>
  <c r="B4763" i="49"/>
  <c r="B4762" i="49"/>
  <c r="B4761" i="49"/>
  <c r="B4760" i="49"/>
  <c r="B4759" i="49"/>
  <c r="B4758" i="49"/>
  <c r="B4757" i="49"/>
  <c r="B4756" i="49"/>
  <c r="B4755" i="49"/>
  <c r="B4754" i="49"/>
  <c r="B4753" i="49"/>
  <c r="B4752" i="49"/>
  <c r="B4751" i="49"/>
  <c r="B4750" i="49"/>
  <c r="B4749" i="49"/>
  <c r="B4748" i="49"/>
  <c r="B4747" i="49"/>
  <c r="B4746" i="49"/>
  <c r="B4745" i="49"/>
  <c r="B4744" i="49"/>
  <c r="B4743" i="49"/>
  <c r="B4742" i="49"/>
  <c r="B4741" i="49"/>
  <c r="B4740" i="49"/>
  <c r="B4739" i="49"/>
  <c r="B4738" i="49"/>
  <c r="B4737" i="49"/>
  <c r="B4736" i="49"/>
  <c r="B4735" i="49"/>
  <c r="B4734" i="49"/>
  <c r="B4733" i="49"/>
  <c r="B4732" i="49"/>
  <c r="B4731" i="49"/>
  <c r="B4730" i="49"/>
  <c r="B4729" i="49"/>
  <c r="B4728" i="49"/>
  <c r="B4727" i="49"/>
  <c r="B4726" i="49"/>
  <c r="B4725" i="49"/>
  <c r="B4724" i="49"/>
  <c r="B4723" i="49"/>
  <c r="B4722" i="49"/>
  <c r="B4721" i="49"/>
  <c r="B4720" i="49"/>
  <c r="B4719" i="49"/>
  <c r="B4718" i="49"/>
  <c r="B4717" i="49"/>
  <c r="B4716" i="49"/>
  <c r="B4715" i="49"/>
  <c r="B4714" i="49"/>
  <c r="B4713" i="49"/>
  <c r="B4712" i="49"/>
  <c r="B4711" i="49"/>
  <c r="B4710" i="49"/>
  <c r="B4709" i="49"/>
  <c r="B4708" i="49"/>
  <c r="B4707" i="49"/>
  <c r="B4706" i="49"/>
  <c r="B4705" i="49"/>
  <c r="B4704" i="49"/>
  <c r="B4703" i="49"/>
  <c r="B4702" i="49"/>
  <c r="B4701" i="49"/>
  <c r="B4700" i="49"/>
  <c r="B4699" i="49"/>
  <c r="B4698" i="49"/>
  <c r="B4697" i="49"/>
  <c r="B4696" i="49"/>
  <c r="B4695" i="49"/>
  <c r="B4694" i="49"/>
  <c r="B4693" i="49"/>
  <c r="B4692" i="49"/>
  <c r="B4691" i="49"/>
  <c r="B4690" i="49"/>
  <c r="B4689" i="49"/>
  <c r="B4688" i="49"/>
  <c r="B4687" i="49"/>
  <c r="B4686" i="49"/>
  <c r="B4685" i="49"/>
  <c r="B4684" i="49"/>
  <c r="B4683" i="49"/>
  <c r="B4682" i="49"/>
  <c r="B4681" i="49"/>
  <c r="B4680" i="49"/>
  <c r="B4679" i="49"/>
  <c r="B4678" i="49"/>
  <c r="B4677" i="49"/>
  <c r="B4676" i="49"/>
  <c r="B4675" i="49"/>
  <c r="B4674" i="49"/>
  <c r="B4673" i="49"/>
  <c r="B4672" i="49"/>
  <c r="B4671" i="49"/>
  <c r="B4670" i="49"/>
  <c r="B4669" i="49"/>
  <c r="B4668" i="49"/>
  <c r="B4667" i="49"/>
  <c r="B4666" i="49"/>
  <c r="B4665" i="49"/>
  <c r="B4664" i="49"/>
  <c r="B4663" i="49"/>
  <c r="B4662" i="49"/>
  <c r="B4661" i="49"/>
  <c r="B4660" i="49"/>
  <c r="B4659" i="49"/>
  <c r="B4658" i="49"/>
  <c r="B4657" i="49"/>
  <c r="B4656" i="49"/>
  <c r="B4655" i="49"/>
  <c r="B4654" i="49"/>
  <c r="B4653" i="49"/>
  <c r="B4652" i="49"/>
  <c r="B4651" i="49"/>
  <c r="B4650" i="49"/>
  <c r="B4649" i="49"/>
  <c r="B4648" i="49"/>
  <c r="B4647" i="49"/>
  <c r="B4646" i="49"/>
  <c r="B4645" i="49"/>
  <c r="B4644" i="49"/>
  <c r="B4643" i="49"/>
  <c r="B4642" i="49"/>
  <c r="B4641" i="49"/>
  <c r="B4640" i="49"/>
  <c r="B4639" i="49"/>
  <c r="B4638" i="49"/>
  <c r="B4637" i="49"/>
  <c r="B4636" i="49"/>
  <c r="B4635" i="49"/>
  <c r="B4634" i="49"/>
  <c r="B4633" i="49"/>
  <c r="B4632" i="49"/>
  <c r="B4631" i="49"/>
  <c r="B4630" i="49"/>
  <c r="B4629" i="49"/>
  <c r="B4628" i="49"/>
  <c r="B4627" i="49"/>
  <c r="B4626" i="49"/>
  <c r="B4625" i="49"/>
  <c r="B4624" i="49"/>
  <c r="B4623" i="49"/>
  <c r="B4622" i="49"/>
  <c r="B4621" i="49"/>
  <c r="B4620" i="49"/>
  <c r="B4619" i="49"/>
  <c r="B4618" i="49"/>
  <c r="B4617" i="49"/>
  <c r="B4616" i="49"/>
  <c r="B4615" i="49"/>
  <c r="B4614" i="49"/>
  <c r="B4613" i="49"/>
  <c r="B4612" i="49"/>
  <c r="B4611" i="49"/>
  <c r="B4610" i="49"/>
  <c r="B4609" i="49"/>
  <c r="B4608" i="49"/>
  <c r="B4607" i="49"/>
  <c r="B4606" i="49"/>
  <c r="B4605" i="49"/>
  <c r="B4604" i="49"/>
  <c r="B4603" i="49"/>
  <c r="B4602" i="49"/>
  <c r="B4601" i="49"/>
  <c r="B4600" i="49"/>
  <c r="B4599" i="49"/>
  <c r="B4598" i="49"/>
  <c r="B4597" i="49"/>
  <c r="B4596" i="49"/>
  <c r="B4595" i="49"/>
  <c r="B4594" i="49"/>
  <c r="B4593" i="49"/>
  <c r="B4592" i="49"/>
  <c r="B4591" i="49"/>
  <c r="B4590" i="49"/>
  <c r="B4589" i="49"/>
  <c r="B4588" i="49"/>
  <c r="B4587" i="49"/>
  <c r="B4586" i="49"/>
  <c r="B4585" i="49"/>
  <c r="B4584" i="49"/>
  <c r="B4583" i="49"/>
  <c r="B4582" i="49"/>
  <c r="B4581" i="49"/>
  <c r="B4580" i="49"/>
  <c r="B4579" i="49"/>
  <c r="B4578" i="49"/>
  <c r="B4577" i="49"/>
  <c r="B4576" i="49"/>
  <c r="B4575" i="49"/>
  <c r="B4574" i="49"/>
  <c r="B4573" i="49"/>
  <c r="B4572" i="49"/>
  <c r="B4571" i="49"/>
  <c r="B4570" i="49"/>
  <c r="B4569" i="49"/>
  <c r="B4568" i="49"/>
  <c r="B4567" i="49"/>
  <c r="B4566" i="49"/>
  <c r="B4565" i="49"/>
  <c r="B4564" i="49"/>
  <c r="B4563" i="49"/>
  <c r="B4562" i="49"/>
  <c r="B4561" i="49"/>
  <c r="B4560" i="49"/>
  <c r="B4559" i="49"/>
  <c r="B4558" i="49"/>
  <c r="B4557" i="49"/>
  <c r="B4556" i="49"/>
  <c r="B4555" i="49"/>
  <c r="B4554" i="49"/>
  <c r="B4553" i="49"/>
  <c r="B4552" i="49"/>
  <c r="B4551" i="49"/>
  <c r="B4550" i="49"/>
  <c r="B4549" i="49"/>
  <c r="B4548" i="49"/>
  <c r="B4547" i="49"/>
  <c r="B4546" i="49"/>
  <c r="B4545" i="49"/>
  <c r="B4544" i="49"/>
  <c r="B4543" i="49"/>
  <c r="B4542" i="49"/>
  <c r="B4541" i="49"/>
  <c r="B4540" i="49"/>
  <c r="B4539" i="49"/>
  <c r="B4538" i="49"/>
  <c r="B4537" i="49"/>
  <c r="B4536" i="49"/>
  <c r="B4535" i="49"/>
  <c r="B4534" i="49"/>
  <c r="B4533" i="49"/>
  <c r="B4532" i="49"/>
  <c r="B4531" i="49"/>
  <c r="B4530" i="49"/>
  <c r="B4529" i="49"/>
  <c r="B4528" i="49"/>
  <c r="B4527" i="49"/>
  <c r="B4526" i="49"/>
  <c r="B4525" i="49"/>
  <c r="B4524" i="49"/>
  <c r="B4523" i="49"/>
  <c r="B4522" i="49"/>
  <c r="B4521" i="49"/>
  <c r="B4520" i="49"/>
  <c r="B4519" i="49"/>
  <c r="B4518" i="49"/>
  <c r="B4517" i="49"/>
  <c r="B4516" i="49"/>
  <c r="B4515" i="49"/>
  <c r="B4514" i="49"/>
  <c r="B4513" i="49"/>
  <c r="B4512" i="49"/>
  <c r="B4511" i="49"/>
  <c r="B4510" i="49"/>
  <c r="B4509" i="49"/>
  <c r="B4508" i="49"/>
  <c r="B4507" i="49"/>
  <c r="B4506" i="49"/>
  <c r="B4505" i="49"/>
  <c r="B4504" i="49"/>
  <c r="B4503" i="49"/>
  <c r="B4502" i="49"/>
  <c r="B4501" i="49"/>
  <c r="B4500" i="49"/>
  <c r="B4499" i="49"/>
  <c r="B4498" i="49"/>
  <c r="B4497" i="49"/>
  <c r="B4496" i="49"/>
  <c r="B4495" i="49"/>
  <c r="B4494" i="49"/>
  <c r="B4493" i="49"/>
  <c r="B4492" i="49"/>
  <c r="B4491" i="49"/>
  <c r="B4490" i="49"/>
  <c r="B4489" i="49"/>
  <c r="B4488" i="49"/>
  <c r="B4487" i="49"/>
  <c r="B4486" i="49"/>
  <c r="B4485" i="49"/>
  <c r="B4484" i="49"/>
  <c r="B4483" i="49"/>
  <c r="B4482" i="49"/>
  <c r="B4481" i="49"/>
  <c r="B4480" i="49"/>
  <c r="B4479" i="49"/>
  <c r="B4478" i="49"/>
  <c r="B4477" i="49"/>
  <c r="B4476" i="49"/>
  <c r="B4475" i="49"/>
  <c r="B4474" i="49"/>
  <c r="B4473" i="49"/>
  <c r="B4472" i="49"/>
  <c r="B4471" i="49"/>
  <c r="B4470" i="49"/>
  <c r="B4469" i="49"/>
  <c r="B4468" i="49"/>
  <c r="B4467" i="49"/>
  <c r="B4466" i="49"/>
  <c r="B4465" i="49"/>
  <c r="B4464" i="49"/>
  <c r="B4463" i="49"/>
  <c r="B4462" i="49"/>
  <c r="B4461" i="49"/>
  <c r="B4460" i="49"/>
  <c r="B4459" i="49"/>
  <c r="B4458" i="49"/>
  <c r="B4457" i="49"/>
  <c r="B4456" i="49"/>
  <c r="B4455" i="49"/>
  <c r="B4454" i="49"/>
  <c r="B4453" i="49"/>
  <c r="B4452" i="49"/>
  <c r="B4451" i="49"/>
  <c r="B4450" i="49"/>
  <c r="B4449" i="49"/>
  <c r="B4448" i="49"/>
  <c r="B4447" i="49"/>
  <c r="B4446" i="49"/>
  <c r="B4445" i="49"/>
  <c r="B4444" i="49"/>
  <c r="B4443" i="49"/>
  <c r="B4442" i="49"/>
  <c r="B4441" i="49"/>
  <c r="B4440" i="49"/>
  <c r="B4439" i="49"/>
  <c r="B4438" i="49"/>
  <c r="B4437" i="49"/>
  <c r="B4436" i="49"/>
  <c r="B4435" i="49"/>
  <c r="B4434" i="49"/>
  <c r="B4433" i="49"/>
  <c r="B4432" i="49"/>
  <c r="B4431" i="49"/>
  <c r="B4430" i="49"/>
  <c r="B4429" i="49"/>
  <c r="B4428" i="49"/>
  <c r="B4427" i="49"/>
  <c r="B4426" i="49"/>
  <c r="B4425" i="49"/>
  <c r="B4424" i="49"/>
  <c r="B4423" i="49"/>
  <c r="B4422" i="49"/>
  <c r="B4421" i="49"/>
  <c r="B4420" i="49"/>
  <c r="B4419" i="49"/>
  <c r="B4418" i="49"/>
  <c r="B4417" i="49"/>
  <c r="B4416" i="49"/>
  <c r="B4415" i="49"/>
  <c r="B4414" i="49"/>
  <c r="B4413" i="49"/>
  <c r="B4412" i="49"/>
  <c r="B4411" i="49"/>
  <c r="B4410" i="49"/>
  <c r="B4409" i="49"/>
  <c r="B4408" i="49"/>
  <c r="B4407" i="49"/>
  <c r="B4406" i="49"/>
  <c r="B4405" i="49"/>
  <c r="B4404" i="49"/>
  <c r="B4403" i="49"/>
  <c r="B4402" i="49"/>
  <c r="B4401" i="49"/>
  <c r="B4400" i="49"/>
  <c r="B4399" i="49"/>
  <c r="B4398" i="49"/>
  <c r="B4397" i="49"/>
  <c r="B4396" i="49"/>
  <c r="B4395" i="49"/>
  <c r="B4394" i="49"/>
  <c r="B4393" i="49"/>
  <c r="B4392" i="49"/>
  <c r="B4391" i="49"/>
  <c r="B4390" i="49"/>
  <c r="B4389" i="49"/>
  <c r="B4388" i="49"/>
  <c r="B4387" i="49"/>
  <c r="B4386" i="49"/>
  <c r="B4385" i="49"/>
  <c r="B4384" i="49"/>
  <c r="B4383" i="49"/>
  <c r="B4382" i="49"/>
  <c r="B4381" i="49"/>
  <c r="B4380" i="49"/>
  <c r="B4379" i="49"/>
  <c r="B4378" i="49"/>
  <c r="B4377" i="49"/>
  <c r="B4376" i="49"/>
  <c r="B4375" i="49"/>
  <c r="B4374" i="49"/>
  <c r="B4373" i="49"/>
  <c r="B4372" i="49"/>
  <c r="B4371" i="49"/>
  <c r="B4370" i="49"/>
  <c r="B4369" i="49"/>
  <c r="B4368" i="49"/>
  <c r="B4367" i="49"/>
  <c r="B4366" i="49"/>
  <c r="B4365" i="49"/>
  <c r="B4364" i="49"/>
  <c r="B4363" i="49"/>
  <c r="B4362" i="49"/>
  <c r="B4361" i="49"/>
  <c r="B4360" i="49"/>
  <c r="B4359" i="49"/>
  <c r="B4358" i="49"/>
  <c r="B4357" i="49"/>
  <c r="B4356" i="49"/>
  <c r="B4355" i="49"/>
  <c r="B4354" i="49"/>
  <c r="B4353" i="49"/>
  <c r="B4352" i="49"/>
  <c r="B4351" i="49"/>
  <c r="B4350" i="49"/>
  <c r="B4349" i="49"/>
  <c r="B4348" i="49"/>
  <c r="B4347" i="49"/>
  <c r="B4346" i="49"/>
  <c r="B4345" i="49"/>
  <c r="B4344" i="49"/>
  <c r="B4343" i="49"/>
  <c r="B4342" i="49"/>
  <c r="B4341" i="49"/>
  <c r="B4340" i="49"/>
  <c r="B4339" i="49"/>
  <c r="B4338" i="49"/>
  <c r="B4337" i="49"/>
  <c r="B4336" i="49"/>
  <c r="B4335" i="49"/>
  <c r="B4334" i="49"/>
  <c r="B4333" i="49"/>
  <c r="B4332" i="49"/>
  <c r="B4331" i="49"/>
  <c r="B4330" i="49"/>
  <c r="B4329" i="49"/>
  <c r="B4328" i="49"/>
  <c r="B4327" i="49"/>
  <c r="B4326" i="49"/>
  <c r="B4325" i="49"/>
  <c r="B4324" i="49"/>
  <c r="B4323" i="49"/>
  <c r="B4322" i="49"/>
  <c r="B4321" i="49"/>
  <c r="B4320" i="49"/>
  <c r="B4319" i="49"/>
  <c r="B4318" i="49"/>
  <c r="B4317" i="49"/>
  <c r="B4316" i="49"/>
  <c r="B4315" i="49"/>
  <c r="B4314" i="49"/>
  <c r="B4313" i="49"/>
  <c r="B4312" i="49"/>
  <c r="B4311" i="49"/>
  <c r="B4310" i="49"/>
  <c r="B4309" i="49"/>
  <c r="B4308" i="49"/>
  <c r="B4307" i="49"/>
  <c r="B4306" i="49"/>
  <c r="B4305" i="49"/>
  <c r="B4304" i="49"/>
  <c r="B4303" i="49"/>
  <c r="B4302" i="49"/>
  <c r="B4301" i="49"/>
  <c r="B4300" i="49"/>
  <c r="B4299" i="49"/>
  <c r="B4298" i="49"/>
  <c r="B4297" i="49"/>
  <c r="B4296" i="49"/>
  <c r="B4295" i="49"/>
  <c r="B4294" i="49"/>
  <c r="B4293" i="49"/>
  <c r="B4292" i="49"/>
  <c r="B4291" i="49"/>
  <c r="B4290" i="49"/>
  <c r="B4289" i="49"/>
  <c r="B4288" i="49"/>
  <c r="B4287" i="49"/>
  <c r="B4286" i="49"/>
  <c r="B4285" i="49"/>
  <c r="B4284" i="49"/>
  <c r="B4283" i="49"/>
  <c r="B4282" i="49"/>
  <c r="B4281" i="49"/>
  <c r="B4280" i="49"/>
  <c r="B4279" i="49"/>
  <c r="B4278" i="49"/>
  <c r="B4277" i="49"/>
  <c r="B4276" i="49"/>
  <c r="B4275" i="49"/>
  <c r="B4274" i="49"/>
  <c r="B4273" i="49"/>
  <c r="B4272" i="49"/>
  <c r="B4271" i="49"/>
  <c r="B4270" i="49"/>
  <c r="B4269" i="49"/>
  <c r="B4268" i="49"/>
  <c r="B4267" i="49"/>
  <c r="B4266" i="49"/>
  <c r="B4265" i="49"/>
  <c r="B4264" i="49"/>
  <c r="B4263" i="49"/>
  <c r="B4262" i="49"/>
  <c r="B4261" i="49"/>
  <c r="B4260" i="49"/>
  <c r="B4259" i="49"/>
  <c r="B4258" i="49"/>
  <c r="B4257" i="49"/>
  <c r="B4256" i="49"/>
  <c r="B4255" i="49"/>
  <c r="B4254" i="49"/>
  <c r="B4253" i="49"/>
  <c r="B4252" i="49"/>
  <c r="B4251" i="49"/>
  <c r="B4250" i="49"/>
  <c r="B4249" i="49"/>
  <c r="B4248" i="49"/>
  <c r="B4247" i="49"/>
  <c r="B4246" i="49"/>
  <c r="B4245" i="49"/>
  <c r="B4244" i="49"/>
  <c r="B4243" i="49"/>
  <c r="B4242" i="49"/>
  <c r="B4241" i="49"/>
  <c r="B4240" i="49"/>
  <c r="B4239" i="49"/>
  <c r="B4238" i="49"/>
  <c r="B4237" i="49"/>
  <c r="B4236" i="49"/>
  <c r="B4235" i="49"/>
  <c r="B4234" i="49"/>
  <c r="B4233" i="49"/>
  <c r="B4232" i="49"/>
  <c r="B4231" i="49"/>
  <c r="B4230" i="49"/>
  <c r="B4229" i="49"/>
  <c r="B4228" i="49"/>
  <c r="B4227" i="49"/>
  <c r="B4226" i="49"/>
  <c r="B4225" i="49"/>
  <c r="B4224" i="49"/>
  <c r="B4223" i="49"/>
  <c r="B4222" i="49"/>
  <c r="B4221" i="49"/>
  <c r="B4220" i="49"/>
  <c r="B4219" i="49"/>
  <c r="B4218" i="49"/>
  <c r="B4217" i="49"/>
  <c r="B4216" i="49"/>
  <c r="B4215" i="49"/>
  <c r="B4214" i="49"/>
  <c r="B4213" i="49"/>
  <c r="B4212" i="49"/>
  <c r="B4211" i="49"/>
  <c r="B4210" i="49"/>
  <c r="B4209" i="49"/>
  <c r="B4208" i="49"/>
  <c r="B4207" i="49"/>
  <c r="B4206" i="49"/>
  <c r="B4205" i="49"/>
  <c r="B4204" i="49"/>
  <c r="B4203" i="49"/>
  <c r="B4202" i="49"/>
  <c r="B4201" i="49"/>
  <c r="B4200" i="49"/>
  <c r="B4199" i="49"/>
  <c r="B4198" i="49"/>
  <c r="B4197" i="49"/>
  <c r="B4196" i="49"/>
  <c r="B4195" i="49"/>
  <c r="B4194" i="49"/>
  <c r="B4193" i="49"/>
  <c r="B4192" i="49"/>
  <c r="B4191" i="49"/>
  <c r="B4190" i="49"/>
  <c r="B4189" i="49"/>
  <c r="B4188" i="49"/>
  <c r="B4187" i="49"/>
  <c r="B4186" i="49"/>
  <c r="B4185" i="49"/>
  <c r="B4184" i="49"/>
  <c r="B4183" i="49"/>
  <c r="B4182" i="49"/>
  <c r="B4181" i="49"/>
  <c r="B4180" i="49"/>
  <c r="B4179" i="49"/>
  <c r="B4178" i="49"/>
  <c r="B4177" i="49"/>
  <c r="B4176" i="49"/>
  <c r="B4175" i="49"/>
  <c r="B4174" i="49"/>
  <c r="B4173" i="49"/>
  <c r="B4172" i="49"/>
  <c r="B4171" i="49"/>
  <c r="B4170" i="49"/>
  <c r="B4169" i="49"/>
  <c r="B4168" i="49"/>
  <c r="B4167" i="49"/>
  <c r="B4166" i="49"/>
  <c r="B4165" i="49"/>
  <c r="B4164" i="49"/>
  <c r="B4163" i="49"/>
  <c r="B4162" i="49"/>
  <c r="B4161" i="49"/>
  <c r="B4160" i="49"/>
  <c r="B4159" i="49"/>
  <c r="B4158" i="49"/>
  <c r="B4157" i="49"/>
  <c r="B4156" i="49"/>
  <c r="B4155" i="49"/>
  <c r="B4154" i="49"/>
  <c r="B4153" i="49"/>
  <c r="B4152" i="49"/>
  <c r="B4151" i="49"/>
  <c r="B4150" i="49"/>
  <c r="B4149" i="49"/>
  <c r="B4148" i="49"/>
  <c r="B4147" i="49"/>
  <c r="B4146" i="49"/>
  <c r="B4145" i="49"/>
  <c r="B4144" i="49"/>
  <c r="B4143" i="49"/>
  <c r="B4142" i="49"/>
  <c r="B4141" i="49"/>
  <c r="B4140" i="49"/>
  <c r="B4139" i="49"/>
  <c r="B4138" i="49"/>
  <c r="B4137" i="49"/>
  <c r="B4136" i="49"/>
  <c r="B4135" i="49"/>
  <c r="B4134" i="49"/>
  <c r="B4133" i="49"/>
  <c r="B4132" i="49"/>
  <c r="B4131" i="49"/>
  <c r="B4130" i="49"/>
  <c r="B4129" i="49"/>
  <c r="B4128" i="49"/>
  <c r="B4127" i="49"/>
  <c r="B4126" i="49"/>
  <c r="B4125" i="49"/>
  <c r="B4124" i="49"/>
  <c r="B4123" i="49"/>
  <c r="B4122" i="49"/>
  <c r="B4121" i="49"/>
  <c r="B4120" i="49"/>
  <c r="B4119" i="49"/>
  <c r="B4118" i="49"/>
  <c r="B4117" i="49"/>
  <c r="B4116" i="49"/>
  <c r="B4115" i="49"/>
  <c r="B4114" i="49"/>
  <c r="B4113" i="49"/>
  <c r="B4112" i="49"/>
  <c r="B4111" i="49"/>
  <c r="B4110" i="49"/>
  <c r="B4109" i="49"/>
  <c r="B4108" i="49"/>
  <c r="B4107" i="49"/>
  <c r="B4106" i="49"/>
  <c r="B4105" i="49"/>
  <c r="B4104" i="49"/>
  <c r="B4103" i="49"/>
  <c r="B4102" i="49"/>
  <c r="B4101" i="49"/>
  <c r="B4100" i="49"/>
  <c r="B4099" i="49"/>
  <c r="B4098" i="49"/>
  <c r="B4097" i="49"/>
  <c r="B4096" i="49"/>
  <c r="B4095" i="49"/>
  <c r="B4094" i="49"/>
  <c r="B4093" i="49"/>
  <c r="B4092" i="49"/>
  <c r="B4091" i="49"/>
  <c r="B4090" i="49"/>
  <c r="B4089" i="49"/>
  <c r="B4088" i="49"/>
  <c r="B4087" i="49"/>
  <c r="B4086" i="49"/>
  <c r="B4085" i="49"/>
  <c r="B4084" i="49"/>
  <c r="B4083" i="49"/>
  <c r="B4082" i="49"/>
  <c r="B4081" i="49"/>
  <c r="B4080" i="49"/>
  <c r="B4079" i="49"/>
  <c r="B4078" i="49"/>
  <c r="B4077" i="49"/>
  <c r="B4076" i="49"/>
  <c r="B4075" i="49"/>
  <c r="B4074" i="49"/>
  <c r="B4073" i="49"/>
  <c r="B4072" i="49"/>
  <c r="B4071" i="49"/>
  <c r="B4070" i="49"/>
  <c r="B4069" i="49"/>
  <c r="B4068" i="49"/>
  <c r="B4067" i="49"/>
  <c r="B4066" i="49"/>
  <c r="B4065" i="49"/>
  <c r="B4064" i="49"/>
  <c r="B4063" i="49"/>
  <c r="B4062" i="49"/>
  <c r="B4061" i="49"/>
  <c r="B4060" i="49"/>
  <c r="B4059" i="49"/>
  <c r="B4058" i="49"/>
  <c r="B4057" i="49"/>
  <c r="B4056" i="49"/>
  <c r="B4055" i="49"/>
  <c r="B4054" i="49"/>
  <c r="B4053" i="49"/>
  <c r="B4052" i="49"/>
  <c r="B4051" i="49"/>
  <c r="B4050" i="49"/>
  <c r="B4049" i="49"/>
  <c r="B4048" i="49"/>
  <c r="B4047" i="49"/>
  <c r="B4046" i="49"/>
  <c r="B4045" i="49"/>
  <c r="B4044" i="49"/>
  <c r="B4043" i="49"/>
  <c r="B4042" i="49"/>
  <c r="B4041" i="49"/>
  <c r="B4040" i="49"/>
  <c r="B4039" i="49"/>
  <c r="B4038" i="49"/>
  <c r="B4037" i="49"/>
  <c r="B4036" i="49"/>
  <c r="B4035" i="49"/>
  <c r="B4034" i="49"/>
  <c r="B4033" i="49"/>
  <c r="B4032" i="49"/>
  <c r="B4031" i="49"/>
  <c r="B4030" i="49"/>
  <c r="B4029" i="49"/>
  <c r="B4028" i="49"/>
  <c r="B4027" i="49"/>
  <c r="B4026" i="49"/>
  <c r="B4025" i="49"/>
  <c r="B4024" i="49"/>
  <c r="B4023" i="49"/>
  <c r="B4022" i="49"/>
  <c r="B4021" i="49"/>
  <c r="B4020" i="49"/>
  <c r="B4019" i="49"/>
  <c r="B4018" i="49"/>
  <c r="B4017" i="49"/>
  <c r="B4016" i="49"/>
  <c r="B4015" i="49"/>
  <c r="B4014" i="49"/>
  <c r="B4013" i="49"/>
  <c r="B4012" i="49"/>
  <c r="B4011" i="49"/>
  <c r="B4010" i="49"/>
  <c r="B4009" i="49"/>
  <c r="B4008" i="49"/>
  <c r="B4007" i="49"/>
  <c r="B4006" i="49"/>
  <c r="B4005" i="49"/>
  <c r="B4004" i="49"/>
  <c r="B4003" i="49"/>
  <c r="B4002" i="49"/>
  <c r="B4001" i="49"/>
  <c r="B4000" i="49"/>
  <c r="B3999" i="49"/>
  <c r="B3998" i="49"/>
  <c r="B3997" i="49"/>
  <c r="B3996" i="49"/>
  <c r="B3995" i="49"/>
  <c r="B3994" i="49"/>
  <c r="B3993" i="49"/>
  <c r="B3992" i="49"/>
  <c r="B3991" i="49"/>
  <c r="B3990" i="49"/>
  <c r="B3989" i="49"/>
  <c r="B3988" i="49"/>
  <c r="B3987" i="49"/>
  <c r="B3986" i="49"/>
  <c r="B3985" i="49"/>
  <c r="B3984" i="49"/>
  <c r="B3983" i="49"/>
  <c r="B3982" i="49"/>
  <c r="B3981" i="49"/>
  <c r="B3980" i="49"/>
  <c r="B3979" i="49"/>
  <c r="B3978" i="49"/>
  <c r="B3977" i="49"/>
  <c r="B3976" i="49"/>
  <c r="B3975" i="49"/>
  <c r="B3974" i="49"/>
  <c r="B3973" i="49"/>
  <c r="B3972" i="49"/>
  <c r="B3971" i="49"/>
  <c r="B3970" i="49"/>
  <c r="B3969" i="49"/>
  <c r="B3968" i="49"/>
  <c r="B3967" i="49"/>
  <c r="B3966" i="49"/>
  <c r="B3965" i="49"/>
  <c r="B3964" i="49"/>
  <c r="B3963" i="49"/>
  <c r="B3962" i="49"/>
  <c r="B3961" i="49"/>
  <c r="B3960" i="49"/>
  <c r="B3959" i="49"/>
  <c r="B3958" i="49"/>
  <c r="B3957" i="49"/>
  <c r="B3956" i="49"/>
  <c r="B3955" i="49"/>
  <c r="B3954" i="49"/>
  <c r="B3953" i="49"/>
  <c r="B3952" i="49"/>
  <c r="B3951" i="49"/>
  <c r="B3950" i="49"/>
  <c r="B3949" i="49"/>
  <c r="B3948" i="49"/>
  <c r="B3947" i="49"/>
  <c r="B3946" i="49"/>
  <c r="B3945" i="49"/>
  <c r="B3944" i="49"/>
  <c r="B3943" i="49"/>
  <c r="B3942" i="49"/>
  <c r="B3941" i="49"/>
  <c r="B3940" i="49"/>
  <c r="B3939" i="49"/>
  <c r="B3938" i="49"/>
  <c r="B3937" i="49"/>
  <c r="B3936" i="49"/>
  <c r="B3935" i="49"/>
  <c r="B3934" i="49"/>
  <c r="B3933" i="49"/>
  <c r="B3932" i="49"/>
  <c r="B3931" i="49"/>
  <c r="B3930" i="49"/>
  <c r="B3929" i="49"/>
  <c r="B3928" i="49"/>
  <c r="B3927" i="49"/>
  <c r="B3926" i="49"/>
  <c r="B3925" i="49"/>
  <c r="B3924" i="49"/>
  <c r="B3923" i="49"/>
  <c r="B3922" i="49"/>
  <c r="B3921" i="49"/>
  <c r="B3920" i="49"/>
  <c r="B3919" i="49"/>
  <c r="B3918" i="49"/>
  <c r="B3917" i="49"/>
  <c r="B3916" i="49"/>
  <c r="B3915" i="49"/>
  <c r="B3914" i="49"/>
  <c r="B3913" i="49"/>
  <c r="B3912" i="49"/>
  <c r="B3911" i="49"/>
  <c r="B3910" i="49"/>
  <c r="B3909" i="49"/>
  <c r="B3908" i="49"/>
  <c r="B3907" i="49"/>
  <c r="B3906" i="49"/>
  <c r="B3905" i="49"/>
  <c r="B3904" i="49"/>
  <c r="B3903" i="49"/>
  <c r="B3902" i="49"/>
  <c r="B3901" i="49"/>
  <c r="B3900" i="49"/>
  <c r="B3899" i="49"/>
  <c r="B3898" i="49"/>
  <c r="B3897" i="49"/>
  <c r="B3896" i="49"/>
  <c r="B3895" i="49"/>
  <c r="B3894" i="49"/>
  <c r="B3893" i="49"/>
  <c r="B3892" i="49"/>
  <c r="B3891" i="49"/>
  <c r="B3890" i="49"/>
  <c r="B3889" i="49"/>
  <c r="B3888" i="49"/>
  <c r="B3887" i="49"/>
  <c r="B3886" i="49"/>
  <c r="B3885" i="49"/>
  <c r="B3884" i="49"/>
  <c r="B3883" i="49"/>
  <c r="B3882" i="49"/>
  <c r="B3881" i="49"/>
  <c r="B3880" i="49"/>
  <c r="B3879" i="49"/>
  <c r="B3878" i="49"/>
  <c r="B3877" i="49"/>
  <c r="B3876" i="49"/>
  <c r="B3875" i="49"/>
  <c r="B3874" i="49"/>
  <c r="B3873" i="49"/>
  <c r="B3872" i="49"/>
  <c r="B3871" i="49"/>
  <c r="B3870" i="49"/>
  <c r="B3869" i="49"/>
  <c r="B3868" i="49"/>
  <c r="B3867" i="49"/>
  <c r="B3866" i="49"/>
  <c r="B3865" i="49"/>
  <c r="B3864" i="49"/>
  <c r="B3863" i="49"/>
  <c r="B3862" i="49"/>
  <c r="B3861" i="49"/>
  <c r="B3860" i="49"/>
  <c r="B3859" i="49"/>
  <c r="B3858" i="49"/>
  <c r="B3857" i="49"/>
  <c r="B3856" i="49"/>
  <c r="B3855" i="49"/>
  <c r="B3854" i="49"/>
  <c r="B3853" i="49"/>
  <c r="B3852" i="49"/>
  <c r="B3851" i="49"/>
  <c r="B3850" i="49"/>
  <c r="B3849" i="49"/>
  <c r="B3848" i="49"/>
  <c r="B3847" i="49"/>
  <c r="B3846" i="49"/>
  <c r="B3845" i="49"/>
  <c r="B3844" i="49"/>
  <c r="B3843" i="49"/>
  <c r="B3842" i="49"/>
  <c r="B3841" i="49"/>
  <c r="B3840" i="49"/>
  <c r="B3839" i="49"/>
  <c r="B3838" i="49"/>
  <c r="B3837" i="49"/>
  <c r="B3836" i="49"/>
  <c r="B3835" i="49"/>
  <c r="B3834" i="49"/>
  <c r="B3833" i="49"/>
  <c r="B3832" i="49"/>
  <c r="B3831" i="49"/>
  <c r="B3830" i="49"/>
  <c r="B3829" i="49"/>
  <c r="B3828" i="49"/>
  <c r="B3827" i="49"/>
  <c r="B3826" i="49"/>
  <c r="B3825" i="49"/>
  <c r="B3824" i="49"/>
  <c r="B3823" i="49"/>
  <c r="B3822" i="49"/>
  <c r="B3821" i="49"/>
  <c r="B3820" i="49"/>
  <c r="B3819" i="49"/>
  <c r="B3818" i="49"/>
  <c r="B3817" i="49"/>
  <c r="B3816" i="49"/>
  <c r="B3815" i="49"/>
  <c r="B3814" i="49"/>
  <c r="B3813" i="49"/>
  <c r="B3812" i="49"/>
  <c r="B3811" i="49"/>
  <c r="B3810" i="49"/>
  <c r="B3809" i="49"/>
  <c r="B3808" i="49"/>
  <c r="B3807" i="49"/>
  <c r="B3806" i="49"/>
  <c r="B3805" i="49"/>
  <c r="B3804" i="49"/>
  <c r="B3803" i="49"/>
  <c r="B3802" i="49"/>
  <c r="B3801" i="49"/>
  <c r="B3800" i="49"/>
  <c r="B3799" i="49"/>
  <c r="B3798" i="49"/>
  <c r="B3797" i="49"/>
  <c r="B3796" i="49"/>
  <c r="B3795" i="49"/>
  <c r="B3794" i="49"/>
  <c r="B3793" i="49"/>
  <c r="B3792" i="49"/>
  <c r="B3791" i="49"/>
  <c r="B3790" i="49"/>
  <c r="B3789" i="49"/>
  <c r="B3788" i="49"/>
  <c r="B3787" i="49"/>
  <c r="B3786" i="49"/>
  <c r="B3785" i="49"/>
  <c r="B3784" i="49"/>
  <c r="B3783" i="49"/>
  <c r="B3782" i="49"/>
  <c r="B3781" i="49"/>
  <c r="B3780" i="49"/>
  <c r="B3779" i="49"/>
  <c r="B3778" i="49"/>
  <c r="B3777" i="49"/>
  <c r="B3776" i="49"/>
  <c r="B3775" i="49"/>
  <c r="B3774" i="49"/>
  <c r="B3773" i="49"/>
  <c r="B3772" i="49"/>
  <c r="B3771" i="49"/>
  <c r="B3770" i="49"/>
  <c r="B3769" i="49"/>
  <c r="B3768" i="49"/>
  <c r="B3767" i="49"/>
  <c r="B3766" i="49"/>
  <c r="B3765" i="49"/>
  <c r="B3764" i="49"/>
  <c r="B3763" i="49"/>
  <c r="B3762" i="49"/>
  <c r="B3761" i="49"/>
  <c r="B3760" i="49"/>
  <c r="B3759" i="49"/>
  <c r="B3758" i="49"/>
  <c r="B3757" i="49"/>
  <c r="B3756" i="49"/>
  <c r="B3755" i="49"/>
  <c r="B3754" i="49"/>
  <c r="B3753" i="49"/>
  <c r="B3752" i="49"/>
  <c r="B3751" i="49"/>
  <c r="B3750" i="49"/>
  <c r="B3749" i="49"/>
  <c r="B3748" i="49"/>
  <c r="B3747" i="49"/>
  <c r="B3746" i="49"/>
  <c r="B3745" i="49"/>
  <c r="B3744" i="49"/>
  <c r="B3743" i="49"/>
  <c r="B3742" i="49"/>
  <c r="B3741" i="49"/>
  <c r="B3740" i="49"/>
  <c r="B3739" i="49"/>
  <c r="B3738" i="49"/>
  <c r="B3737" i="49"/>
  <c r="B3736" i="49"/>
  <c r="B3735" i="49"/>
  <c r="B3734" i="49"/>
  <c r="B3733" i="49"/>
  <c r="B3732" i="49"/>
  <c r="B3731" i="49"/>
  <c r="B3730" i="49"/>
  <c r="B3729" i="49"/>
  <c r="B3728" i="49"/>
  <c r="B3727" i="49"/>
  <c r="B3726" i="49"/>
  <c r="B3725" i="49"/>
  <c r="B3724" i="49"/>
  <c r="B3723" i="49"/>
  <c r="B3722" i="49"/>
  <c r="B3721" i="49"/>
  <c r="B3720" i="49"/>
  <c r="B3719" i="49"/>
  <c r="B3718" i="49"/>
  <c r="B3717" i="49"/>
  <c r="B3716" i="49"/>
  <c r="B3715" i="49"/>
  <c r="B3714" i="49"/>
  <c r="B3713" i="49"/>
  <c r="B3712" i="49"/>
  <c r="B3711" i="49"/>
  <c r="B3710" i="49"/>
  <c r="B3709" i="49"/>
  <c r="B3708" i="49"/>
  <c r="B3707" i="49"/>
  <c r="B3706" i="49"/>
  <c r="B3705" i="49"/>
  <c r="B3704" i="49"/>
  <c r="B3703" i="49"/>
  <c r="B3702" i="49"/>
  <c r="B3701" i="49"/>
  <c r="B3700" i="49"/>
  <c r="B3699" i="49"/>
  <c r="B3698" i="49"/>
  <c r="B3697" i="49"/>
  <c r="B3696" i="49"/>
  <c r="B3695" i="49"/>
  <c r="B3694" i="49"/>
  <c r="B3693" i="49"/>
  <c r="B3692" i="49"/>
  <c r="B3691" i="49"/>
  <c r="B3690" i="49"/>
  <c r="B3689" i="49"/>
  <c r="B3688" i="49"/>
  <c r="B3687" i="49"/>
  <c r="B3686" i="49"/>
  <c r="B3685" i="49"/>
  <c r="B3684" i="49"/>
  <c r="B3683" i="49"/>
  <c r="B3682" i="49"/>
  <c r="B3681" i="49"/>
  <c r="B3680" i="49"/>
  <c r="B3679" i="49"/>
  <c r="B3678" i="49"/>
  <c r="B3677" i="49"/>
  <c r="B3676" i="49"/>
  <c r="B3675" i="49"/>
  <c r="B3674" i="49"/>
  <c r="B3673" i="49"/>
  <c r="B3672" i="49"/>
  <c r="B3671" i="49"/>
  <c r="B3670" i="49"/>
  <c r="B3669" i="49"/>
  <c r="B3668" i="49"/>
  <c r="B3667" i="49"/>
  <c r="B3666" i="49"/>
  <c r="B3665" i="49"/>
  <c r="B3664" i="49"/>
  <c r="B3663" i="49"/>
  <c r="B3662" i="49"/>
  <c r="B3661" i="49"/>
  <c r="B3660" i="49"/>
  <c r="B3659" i="49"/>
  <c r="B3658" i="49"/>
  <c r="B3657" i="49"/>
  <c r="B3656" i="49"/>
  <c r="B3655" i="49"/>
  <c r="B3654" i="49"/>
  <c r="B3653" i="49"/>
  <c r="B3652" i="49"/>
  <c r="B3651" i="49"/>
  <c r="B3650" i="49"/>
  <c r="B3649" i="49"/>
  <c r="B3648" i="49"/>
  <c r="B3647" i="49"/>
  <c r="B3646" i="49"/>
  <c r="B3645" i="49"/>
  <c r="B3644" i="49"/>
  <c r="B3643" i="49"/>
  <c r="B3642" i="49"/>
  <c r="B3641" i="49"/>
  <c r="B3640" i="49"/>
  <c r="B3639" i="49"/>
  <c r="B3638" i="49"/>
  <c r="B3637" i="49"/>
  <c r="B3636" i="49"/>
  <c r="B3635" i="49"/>
  <c r="B3634" i="49"/>
  <c r="B3633" i="49"/>
  <c r="B3632" i="49"/>
  <c r="B3631" i="49"/>
  <c r="B3630" i="49"/>
  <c r="B3629" i="49"/>
  <c r="B3628" i="49"/>
  <c r="B3627" i="49"/>
  <c r="B3626" i="49"/>
  <c r="B3625" i="49"/>
  <c r="B3624" i="49"/>
  <c r="B3623" i="49"/>
  <c r="B3622" i="49"/>
  <c r="B3621" i="49"/>
  <c r="B3620" i="49"/>
  <c r="B3619" i="49"/>
  <c r="B3618" i="49"/>
  <c r="B3617" i="49"/>
  <c r="B3616" i="49"/>
  <c r="B3615" i="49"/>
  <c r="B3614" i="49"/>
  <c r="B3613" i="49"/>
  <c r="B3612" i="49"/>
  <c r="B3611" i="49"/>
  <c r="B3610" i="49"/>
  <c r="B3609" i="49"/>
  <c r="B3608" i="49"/>
  <c r="B3607" i="49"/>
  <c r="B3606" i="49"/>
  <c r="B3605" i="49"/>
  <c r="B3604" i="49"/>
  <c r="B3603" i="49"/>
  <c r="B3602" i="49"/>
  <c r="B3601" i="49"/>
  <c r="B3600" i="49"/>
  <c r="B3599" i="49"/>
  <c r="B3598" i="49"/>
  <c r="B3597" i="49"/>
  <c r="B3596" i="49"/>
  <c r="B3595" i="49"/>
  <c r="B3594" i="49"/>
  <c r="B3593" i="49"/>
  <c r="B3592" i="49"/>
  <c r="B3591" i="49"/>
  <c r="B3590" i="49"/>
  <c r="B3589" i="49"/>
  <c r="B3588" i="49"/>
  <c r="B3587" i="49"/>
  <c r="B3586" i="49"/>
  <c r="B3585" i="49"/>
  <c r="B3584" i="49"/>
  <c r="B3583" i="49"/>
  <c r="B3582" i="49"/>
  <c r="B3581" i="49"/>
  <c r="B3580" i="49"/>
  <c r="B3579" i="49"/>
  <c r="B3578" i="49"/>
  <c r="B3577" i="49"/>
  <c r="B3576" i="49"/>
  <c r="B3575" i="49"/>
  <c r="B3574" i="49"/>
  <c r="B3573" i="49"/>
  <c r="B3572" i="49"/>
  <c r="B3571" i="49"/>
  <c r="B3570" i="49"/>
  <c r="B3569" i="49"/>
  <c r="B3568" i="49"/>
  <c r="B3567" i="49"/>
  <c r="B3566" i="49"/>
  <c r="B3565" i="49"/>
  <c r="B3564" i="49"/>
  <c r="B3563" i="49"/>
  <c r="B3562" i="49"/>
  <c r="B3561" i="49"/>
  <c r="B3560" i="49"/>
  <c r="B3559" i="49"/>
  <c r="B3558" i="49"/>
  <c r="B3557" i="49"/>
  <c r="B3556" i="49"/>
  <c r="B3555" i="49"/>
  <c r="B3554" i="49"/>
  <c r="B3553" i="49"/>
  <c r="B3552" i="49"/>
  <c r="B3551" i="49"/>
  <c r="B3550" i="49"/>
  <c r="B3549" i="49"/>
  <c r="B3548" i="49"/>
  <c r="B3547" i="49"/>
  <c r="B3546" i="49"/>
  <c r="B3545" i="49"/>
  <c r="B3544" i="49"/>
  <c r="B3543" i="49"/>
  <c r="B3542" i="49"/>
  <c r="B3541" i="49"/>
  <c r="B3540" i="49"/>
  <c r="B3539" i="49"/>
  <c r="B3538" i="49"/>
  <c r="B3537" i="49"/>
  <c r="B3536" i="49"/>
  <c r="B3535" i="49"/>
  <c r="B3534" i="49"/>
  <c r="B3533" i="49"/>
  <c r="B3532" i="49"/>
  <c r="B3531" i="49"/>
  <c r="B3530" i="49"/>
  <c r="B3529" i="49"/>
  <c r="B3528" i="49"/>
  <c r="B3527" i="49"/>
  <c r="B3526" i="49"/>
  <c r="B3525" i="49"/>
  <c r="B3524" i="49"/>
  <c r="B3523" i="49"/>
  <c r="B3522" i="49"/>
  <c r="B3521" i="49"/>
  <c r="B3520" i="49"/>
  <c r="B3519" i="49"/>
  <c r="B3518" i="49"/>
  <c r="B3517" i="49"/>
  <c r="B3516" i="49"/>
  <c r="B3515" i="49"/>
  <c r="B3514" i="49"/>
  <c r="B3513" i="49"/>
  <c r="B3512" i="49"/>
  <c r="B3511" i="49"/>
  <c r="B3510" i="49"/>
  <c r="B3509" i="49"/>
  <c r="B3508" i="49"/>
  <c r="B3507" i="49"/>
  <c r="B3506" i="49"/>
  <c r="B3505" i="49"/>
  <c r="B3504" i="49"/>
  <c r="B3503" i="49"/>
  <c r="B3502" i="49"/>
  <c r="B3501" i="49"/>
  <c r="B3500" i="49"/>
  <c r="B3499" i="49"/>
  <c r="B3498" i="49"/>
  <c r="B3497" i="49"/>
  <c r="B3496" i="49"/>
  <c r="B3495" i="49"/>
  <c r="B3494" i="49"/>
  <c r="B3493" i="49"/>
  <c r="B3492" i="49"/>
  <c r="B3491" i="49"/>
  <c r="B3490" i="49"/>
  <c r="B3489" i="49"/>
  <c r="B3488" i="49"/>
  <c r="B3487" i="49"/>
  <c r="B3486" i="49"/>
  <c r="B3485" i="49"/>
  <c r="B3484" i="49"/>
  <c r="B3483" i="49"/>
  <c r="B3482" i="49"/>
  <c r="B3481" i="49"/>
  <c r="B3480" i="49"/>
  <c r="B3479" i="49"/>
  <c r="B3478" i="49"/>
  <c r="B3477" i="49"/>
  <c r="B3476" i="49"/>
  <c r="B3475" i="49"/>
  <c r="B3474" i="49"/>
  <c r="B3473" i="49"/>
  <c r="B3472" i="49"/>
  <c r="B3471" i="49"/>
  <c r="B3470" i="49"/>
  <c r="B3469" i="49"/>
  <c r="B3468" i="49"/>
  <c r="B3467" i="49"/>
  <c r="B3466" i="49"/>
  <c r="B3465" i="49"/>
  <c r="B3464" i="49"/>
  <c r="B3463" i="49"/>
  <c r="B3462" i="49"/>
  <c r="B3461" i="49"/>
  <c r="B3460" i="49"/>
  <c r="B3459" i="49"/>
  <c r="B3458" i="49"/>
  <c r="B3457" i="49"/>
  <c r="B3456" i="49"/>
  <c r="B3455" i="49"/>
  <c r="B3454" i="49"/>
  <c r="B3453" i="49"/>
  <c r="B3452" i="49"/>
  <c r="B3451" i="49"/>
  <c r="B3450" i="49"/>
  <c r="B3449" i="49"/>
  <c r="B3448" i="49"/>
  <c r="B3447" i="49"/>
  <c r="B3446" i="49"/>
  <c r="B3445" i="49"/>
  <c r="B3444" i="49"/>
  <c r="B3443" i="49"/>
  <c r="B3442" i="49"/>
  <c r="B3441" i="49"/>
  <c r="B3440" i="49"/>
  <c r="B3439" i="49"/>
  <c r="B3438" i="49"/>
  <c r="B3437" i="49"/>
  <c r="B3436" i="49"/>
  <c r="B3435" i="49"/>
  <c r="B3434" i="49"/>
  <c r="B3433" i="49"/>
  <c r="B3432" i="49"/>
  <c r="B3431" i="49"/>
  <c r="B3430" i="49"/>
  <c r="B3429" i="49"/>
  <c r="B3428" i="49"/>
  <c r="B3427" i="49"/>
  <c r="B3426" i="49"/>
  <c r="B3425" i="49"/>
  <c r="B3424" i="49"/>
  <c r="B3423" i="49"/>
  <c r="B3422" i="49"/>
  <c r="B3421" i="49"/>
  <c r="B3420" i="49"/>
  <c r="B3419" i="49"/>
  <c r="B3418" i="49"/>
  <c r="B3417" i="49"/>
  <c r="B3416" i="49"/>
  <c r="B3415" i="49"/>
  <c r="B3414" i="49"/>
  <c r="B3413" i="49"/>
  <c r="B3412" i="49"/>
  <c r="B3411" i="49"/>
  <c r="B3410" i="49"/>
  <c r="B3409" i="49"/>
  <c r="B3408" i="49"/>
  <c r="B3407" i="49"/>
  <c r="B3406" i="49"/>
  <c r="B3405" i="49"/>
  <c r="B3404" i="49"/>
  <c r="B3403" i="49"/>
  <c r="B3402" i="49"/>
  <c r="B3401" i="49"/>
  <c r="B3400" i="49"/>
  <c r="B3399" i="49"/>
  <c r="B3398" i="49"/>
  <c r="B3397" i="49"/>
  <c r="B3396" i="49"/>
  <c r="B3395" i="49"/>
  <c r="B3394" i="49"/>
  <c r="B3393" i="49"/>
  <c r="B3392" i="49"/>
  <c r="B3391" i="49"/>
  <c r="B3390" i="49"/>
  <c r="B3389" i="49"/>
  <c r="B3388" i="49"/>
  <c r="B3387" i="49"/>
  <c r="B3386" i="49"/>
  <c r="B3385" i="49"/>
  <c r="B3384" i="49"/>
  <c r="B3383" i="49"/>
  <c r="B3382" i="49"/>
  <c r="B3381" i="49"/>
  <c r="B3380" i="49"/>
  <c r="B3379" i="49"/>
  <c r="B3378" i="49"/>
  <c r="B3377" i="49"/>
  <c r="B3376" i="49"/>
  <c r="B3375" i="49"/>
  <c r="B3374" i="49"/>
  <c r="B3373" i="49"/>
  <c r="B3372" i="49"/>
  <c r="B3371" i="49"/>
  <c r="B3370" i="49"/>
  <c r="B3369" i="49"/>
  <c r="B3368" i="49"/>
  <c r="B3367" i="49"/>
  <c r="B3366" i="49"/>
  <c r="B3365" i="49"/>
  <c r="B3364" i="49"/>
  <c r="B3363" i="49"/>
  <c r="B3362" i="49"/>
  <c r="B3361" i="49"/>
  <c r="B3360" i="49"/>
  <c r="B3359" i="49"/>
  <c r="B3358" i="49"/>
  <c r="B3357" i="49"/>
  <c r="B3356" i="49"/>
  <c r="B3355" i="49"/>
  <c r="B3354" i="49"/>
  <c r="B3353" i="49"/>
  <c r="B3352" i="49"/>
  <c r="B3351" i="49"/>
  <c r="B3350" i="49"/>
  <c r="B3349" i="49"/>
  <c r="B3348" i="49"/>
  <c r="B3347" i="49"/>
  <c r="B3346" i="49"/>
  <c r="B3345" i="49"/>
  <c r="B3344" i="49"/>
  <c r="B3343" i="49"/>
  <c r="B3342" i="49"/>
  <c r="B3341" i="49"/>
  <c r="B3340" i="49"/>
  <c r="B3339" i="49"/>
  <c r="B3338" i="49"/>
  <c r="B3337" i="49"/>
  <c r="B3336" i="49"/>
  <c r="B3335" i="49"/>
  <c r="B3334" i="49"/>
  <c r="B3333" i="49"/>
  <c r="B3332" i="49"/>
  <c r="B3331" i="49"/>
  <c r="B3330" i="49"/>
  <c r="B3329" i="49"/>
  <c r="B3328" i="49"/>
  <c r="B3327" i="49"/>
  <c r="B3326" i="49"/>
  <c r="B3325" i="49"/>
  <c r="B3324" i="49"/>
  <c r="B3323" i="49"/>
  <c r="B3322" i="49"/>
  <c r="B3321" i="49"/>
  <c r="B3320" i="49"/>
  <c r="B3319" i="49"/>
  <c r="B3318" i="49"/>
  <c r="B3317" i="49"/>
  <c r="B3316" i="49"/>
  <c r="B3315" i="49"/>
  <c r="B3314" i="49"/>
  <c r="B3313" i="49"/>
  <c r="B3312" i="49"/>
  <c r="B3311" i="49"/>
  <c r="B3310" i="49"/>
  <c r="B3309" i="49"/>
  <c r="B3308" i="49"/>
  <c r="B3307" i="49"/>
  <c r="B3306" i="49"/>
  <c r="B3305" i="49"/>
  <c r="B3304" i="49"/>
  <c r="B3303" i="49"/>
  <c r="B3302" i="49"/>
  <c r="B3301" i="49"/>
  <c r="B3300" i="49"/>
  <c r="B3299" i="49"/>
  <c r="B3298" i="49"/>
  <c r="B3297" i="49"/>
  <c r="B3296" i="49"/>
  <c r="B3295" i="49"/>
  <c r="B3294" i="49"/>
  <c r="B3293" i="49"/>
  <c r="B3292" i="49"/>
  <c r="B3291" i="49"/>
  <c r="B3290" i="49"/>
  <c r="B3289" i="49"/>
  <c r="B3288" i="49"/>
  <c r="B3287" i="49"/>
  <c r="B3286" i="49"/>
  <c r="B3285" i="49"/>
  <c r="B3284" i="49"/>
  <c r="B3283" i="49"/>
  <c r="B3282" i="49"/>
  <c r="B3281" i="49"/>
  <c r="B3280" i="49"/>
  <c r="B3279" i="49"/>
  <c r="B3278" i="49"/>
  <c r="B3277" i="49"/>
  <c r="B3276" i="49"/>
  <c r="B3275" i="49"/>
  <c r="B3274" i="49"/>
  <c r="B3273" i="49"/>
  <c r="B3272" i="49"/>
  <c r="B3271" i="49"/>
  <c r="B3270" i="49"/>
  <c r="B3269" i="49"/>
  <c r="B3268" i="49"/>
  <c r="B3267" i="49"/>
  <c r="B3266" i="49"/>
  <c r="B3265" i="49"/>
  <c r="B3264" i="49"/>
  <c r="B3263" i="49"/>
  <c r="B3262" i="49"/>
  <c r="B3261" i="49"/>
  <c r="B3260" i="49"/>
  <c r="B3259" i="49"/>
  <c r="B3258" i="49"/>
  <c r="B3257" i="49"/>
  <c r="B3256" i="49"/>
  <c r="B3255" i="49"/>
  <c r="B3254" i="49"/>
  <c r="B3253" i="49"/>
  <c r="B3252" i="49"/>
  <c r="B3251" i="49"/>
  <c r="B3250" i="49"/>
  <c r="B3249" i="49"/>
  <c r="B3248" i="49"/>
  <c r="B3247" i="49"/>
  <c r="B3246" i="49"/>
  <c r="B3245" i="49"/>
  <c r="B3244" i="49"/>
  <c r="B3243" i="49"/>
  <c r="B3242" i="49"/>
  <c r="B3241" i="49"/>
  <c r="B3240" i="49"/>
  <c r="B3239" i="49"/>
  <c r="B3238" i="49"/>
  <c r="B3237" i="49"/>
  <c r="B3236" i="49"/>
  <c r="B3235" i="49"/>
  <c r="B3234" i="49"/>
  <c r="B3233" i="49"/>
  <c r="B3232" i="49"/>
  <c r="B3231" i="49"/>
  <c r="B3230" i="49"/>
  <c r="B3229" i="49"/>
  <c r="B3228" i="49"/>
  <c r="B3227" i="49"/>
  <c r="B3226" i="49"/>
  <c r="B3225" i="49"/>
  <c r="B3224" i="49"/>
  <c r="B3223" i="49"/>
  <c r="B3222" i="49"/>
  <c r="B3221" i="49"/>
  <c r="B3220" i="49"/>
  <c r="B3219" i="49"/>
  <c r="B3218" i="49"/>
  <c r="B3217" i="49"/>
  <c r="B3216" i="49"/>
  <c r="B3215" i="49"/>
  <c r="B3214" i="49"/>
  <c r="B3213" i="49"/>
  <c r="B3212" i="49"/>
  <c r="B3211" i="49"/>
  <c r="B3210" i="49"/>
  <c r="B3209" i="49"/>
  <c r="B3208" i="49"/>
  <c r="B3207" i="49"/>
  <c r="B3206" i="49"/>
  <c r="B3205" i="49"/>
  <c r="B3204" i="49"/>
  <c r="B3203" i="49"/>
  <c r="B3202" i="49"/>
  <c r="B3201" i="49"/>
  <c r="B3200" i="49"/>
  <c r="B3199" i="49"/>
  <c r="B3198" i="49"/>
  <c r="B3197" i="49"/>
  <c r="B3196" i="49"/>
  <c r="B3195" i="49"/>
  <c r="B3194" i="49"/>
  <c r="B3193" i="49"/>
  <c r="B3192" i="49"/>
  <c r="B3191" i="49"/>
  <c r="B3190" i="49"/>
  <c r="B3189" i="49"/>
  <c r="B3188" i="49"/>
  <c r="B3187" i="49"/>
  <c r="B3186" i="49"/>
  <c r="B3185" i="49"/>
  <c r="B3184" i="49"/>
  <c r="B3183" i="49"/>
  <c r="B3182" i="49"/>
  <c r="B3181" i="49"/>
  <c r="B3180" i="49"/>
  <c r="B3179" i="49"/>
  <c r="B3178" i="49"/>
  <c r="B3177" i="49"/>
  <c r="B3176" i="49"/>
  <c r="B3175" i="49"/>
  <c r="B3174" i="49"/>
  <c r="B3173" i="49"/>
  <c r="B3172" i="49"/>
  <c r="B3171" i="49"/>
  <c r="B3170" i="49"/>
  <c r="B3169" i="49"/>
  <c r="B3168" i="49"/>
  <c r="B3167" i="49"/>
  <c r="B3166" i="49"/>
  <c r="B3165" i="49"/>
  <c r="B3164" i="49"/>
  <c r="B3163" i="49"/>
  <c r="B3162" i="49"/>
  <c r="B3161" i="49"/>
  <c r="B3160" i="49"/>
  <c r="B3159" i="49"/>
  <c r="B3158" i="49"/>
  <c r="B3157" i="49"/>
  <c r="B3156" i="49"/>
  <c r="B3155" i="49"/>
  <c r="B3154" i="49"/>
  <c r="B3153" i="49"/>
  <c r="B3152" i="49"/>
  <c r="B3151" i="49"/>
  <c r="B3150" i="49"/>
  <c r="B3149" i="49"/>
  <c r="B3148" i="49"/>
  <c r="B3147" i="49"/>
  <c r="B3146" i="49"/>
  <c r="B3145" i="49"/>
  <c r="B3144" i="49"/>
  <c r="B3143" i="49"/>
  <c r="B3142" i="49"/>
  <c r="B3141" i="49"/>
  <c r="B3140" i="49"/>
  <c r="B3139" i="49"/>
  <c r="B3138" i="49"/>
  <c r="B3137" i="49"/>
  <c r="B3136" i="49"/>
  <c r="B3135" i="49"/>
  <c r="B3134" i="49"/>
  <c r="B3133" i="49"/>
  <c r="B3132" i="49"/>
  <c r="B3131" i="49"/>
  <c r="B3130" i="49"/>
  <c r="B3129" i="49"/>
  <c r="B3128" i="49"/>
  <c r="B3127" i="49"/>
  <c r="B3126" i="49"/>
  <c r="B3125" i="49"/>
  <c r="B3124" i="49"/>
  <c r="B3123" i="49"/>
  <c r="B3122" i="49"/>
  <c r="B3121" i="49"/>
  <c r="B3120" i="49"/>
  <c r="B3119" i="49"/>
  <c r="B3118" i="49"/>
  <c r="B3117" i="49"/>
  <c r="B3116" i="49"/>
  <c r="B3115" i="49"/>
  <c r="B3114" i="49"/>
  <c r="B3113" i="49"/>
  <c r="B3112" i="49"/>
  <c r="B3111" i="49"/>
  <c r="B3110" i="49"/>
  <c r="B3109" i="49"/>
  <c r="B3108" i="49"/>
  <c r="B3107" i="49"/>
  <c r="B3106" i="49"/>
  <c r="B3105" i="49"/>
  <c r="B3104" i="49"/>
  <c r="B3103" i="49"/>
  <c r="B3102" i="49"/>
  <c r="B3101" i="49"/>
  <c r="B3100" i="49"/>
  <c r="B3099" i="49"/>
  <c r="B3098" i="49"/>
  <c r="B3097" i="49"/>
  <c r="B3096" i="49"/>
  <c r="B3095" i="49"/>
  <c r="B3094" i="49"/>
  <c r="B3093" i="49"/>
  <c r="B3092" i="49"/>
  <c r="B3091" i="49"/>
  <c r="B3090" i="49"/>
  <c r="B3089" i="49"/>
  <c r="B3088" i="49"/>
  <c r="B3087" i="49"/>
  <c r="B3086" i="49"/>
  <c r="B3085" i="49"/>
  <c r="B3084" i="49"/>
  <c r="B3083" i="49"/>
  <c r="B3082" i="49"/>
  <c r="B3081" i="49"/>
  <c r="B3080" i="49"/>
  <c r="B3079" i="49"/>
  <c r="B3078" i="49"/>
  <c r="B3077" i="49"/>
  <c r="B3076" i="49"/>
  <c r="B3075" i="49"/>
  <c r="B3074" i="49"/>
  <c r="B3073" i="49"/>
  <c r="B3072" i="49"/>
  <c r="B3071" i="49"/>
  <c r="B3070" i="49"/>
  <c r="B3069" i="49"/>
  <c r="B3068" i="49"/>
  <c r="B3067" i="49"/>
  <c r="B3066" i="49"/>
  <c r="B3065" i="49"/>
  <c r="B3064" i="49"/>
  <c r="B3063" i="49"/>
  <c r="B3062" i="49"/>
  <c r="B3061" i="49"/>
  <c r="B3060" i="49"/>
  <c r="B3059" i="49"/>
  <c r="B3058" i="49"/>
  <c r="B3057" i="49"/>
  <c r="B3056" i="49"/>
  <c r="B3055" i="49"/>
  <c r="B3054" i="49"/>
  <c r="B3053" i="49"/>
  <c r="B3052" i="49"/>
  <c r="B3051" i="49"/>
  <c r="B3050" i="49"/>
  <c r="B3049" i="49"/>
  <c r="B3048" i="49"/>
  <c r="B3047" i="49"/>
  <c r="B3046" i="49"/>
  <c r="B3045" i="49"/>
  <c r="B3044" i="49"/>
  <c r="B3043" i="49"/>
  <c r="B3042" i="49"/>
  <c r="B3041" i="49"/>
  <c r="B3040" i="49"/>
  <c r="B3039" i="49"/>
  <c r="B3038" i="49"/>
  <c r="B3037" i="49"/>
  <c r="B3036" i="49"/>
  <c r="B3035" i="49"/>
  <c r="B3034" i="49"/>
  <c r="B3033" i="49"/>
  <c r="B3032" i="49"/>
  <c r="B3031" i="49"/>
  <c r="B3030" i="49"/>
  <c r="B3029" i="49"/>
  <c r="B3028" i="49"/>
  <c r="B3027" i="49"/>
  <c r="B3026" i="49"/>
  <c r="B3025" i="49"/>
  <c r="B3024" i="49"/>
  <c r="B3023" i="49"/>
  <c r="B3022" i="49"/>
  <c r="B3021" i="49"/>
  <c r="B3020" i="49"/>
  <c r="B3019" i="49"/>
  <c r="B3018" i="49"/>
  <c r="B3017" i="49"/>
  <c r="B3016" i="49"/>
  <c r="B3015" i="49"/>
  <c r="B3014" i="49"/>
  <c r="B3013" i="49"/>
  <c r="B3012" i="49"/>
  <c r="B3011" i="49"/>
  <c r="B3010" i="49"/>
  <c r="B3009" i="49"/>
  <c r="B3008" i="49"/>
  <c r="B3007" i="49"/>
  <c r="B3006" i="49"/>
  <c r="B3005" i="49"/>
  <c r="B3004" i="49"/>
  <c r="B3003" i="49"/>
  <c r="B3002" i="49"/>
  <c r="B3001" i="49"/>
  <c r="B3000" i="49"/>
  <c r="B2999" i="49"/>
  <c r="B2998" i="49"/>
  <c r="B2997" i="49"/>
  <c r="B2996" i="49"/>
  <c r="B2995" i="49"/>
  <c r="B2994" i="49"/>
  <c r="B2993" i="49"/>
  <c r="B2992" i="49"/>
  <c r="B2991" i="49"/>
  <c r="B2990" i="49"/>
  <c r="B2989" i="49"/>
  <c r="B2988" i="49"/>
  <c r="B2987" i="49"/>
  <c r="B2986" i="49"/>
  <c r="B2985" i="49"/>
  <c r="B2984" i="49"/>
  <c r="B2983" i="49"/>
  <c r="B2982" i="49"/>
  <c r="B2981" i="49"/>
  <c r="B2980" i="49"/>
  <c r="B2979" i="49"/>
  <c r="B2978" i="49"/>
  <c r="B2977" i="49"/>
  <c r="B2976" i="49"/>
  <c r="B2975" i="49"/>
  <c r="B2974" i="49"/>
  <c r="B2973" i="49"/>
  <c r="B2972" i="49"/>
  <c r="B2971" i="49"/>
  <c r="B2970" i="49"/>
  <c r="B2969" i="49"/>
  <c r="B2968" i="49"/>
  <c r="B2967" i="49"/>
  <c r="B2966" i="49"/>
  <c r="B2965" i="49"/>
  <c r="B2964" i="49"/>
  <c r="B2963" i="49"/>
  <c r="B2962" i="49"/>
  <c r="B2961" i="49"/>
  <c r="B2960" i="49"/>
  <c r="B2959" i="49"/>
  <c r="B2958" i="49"/>
  <c r="B2957" i="49"/>
  <c r="B2956" i="49"/>
  <c r="B2955" i="49"/>
  <c r="B2954" i="49"/>
  <c r="B2953" i="49"/>
  <c r="B2952" i="49"/>
  <c r="B2951" i="49"/>
  <c r="B2950" i="49"/>
  <c r="B2949" i="49"/>
  <c r="B2948" i="49"/>
  <c r="B2947" i="49"/>
  <c r="B2946" i="49"/>
  <c r="B2945" i="49"/>
  <c r="B2944" i="49"/>
  <c r="B2943" i="49"/>
  <c r="B2942" i="49"/>
  <c r="B2941" i="49"/>
  <c r="B2940" i="49"/>
  <c r="B2939" i="49"/>
  <c r="B2938" i="49"/>
  <c r="B2937" i="49"/>
  <c r="B2936" i="49"/>
  <c r="B2935" i="49"/>
  <c r="B2934" i="49"/>
  <c r="B2933" i="49"/>
  <c r="B2932" i="49"/>
  <c r="B2931" i="49"/>
  <c r="B2930" i="49"/>
  <c r="B2929" i="49"/>
  <c r="B2928" i="49"/>
  <c r="B2927" i="49"/>
  <c r="B2926" i="49"/>
  <c r="B2925" i="49"/>
  <c r="B2924" i="49"/>
  <c r="B2923" i="49"/>
  <c r="B2922" i="49"/>
  <c r="B2921" i="49"/>
  <c r="B2920" i="49"/>
  <c r="B2919" i="49"/>
  <c r="B2918" i="49"/>
  <c r="B2917" i="49"/>
  <c r="B2916" i="49"/>
  <c r="B2915" i="49"/>
  <c r="B2914" i="49"/>
  <c r="B2913" i="49"/>
  <c r="B2912" i="49"/>
  <c r="B2911" i="49"/>
  <c r="B2910" i="49"/>
  <c r="B2909" i="49"/>
  <c r="B2908" i="49"/>
  <c r="B2907" i="49"/>
  <c r="B2906" i="49"/>
  <c r="B2905" i="49"/>
  <c r="B2904" i="49"/>
  <c r="B2903" i="49"/>
  <c r="B2902" i="49"/>
  <c r="B2901" i="49"/>
  <c r="B2900" i="49"/>
  <c r="B2899" i="49"/>
  <c r="B2898" i="49"/>
  <c r="B2897" i="49"/>
  <c r="B2896" i="49"/>
  <c r="B2895" i="49"/>
  <c r="B2894" i="49"/>
  <c r="B2893" i="49"/>
  <c r="B2892" i="49"/>
  <c r="B2891" i="49"/>
  <c r="B2890" i="49"/>
  <c r="B2889" i="49"/>
  <c r="B2888" i="49"/>
  <c r="B2887" i="49"/>
  <c r="B2886" i="49"/>
  <c r="B2885" i="49"/>
  <c r="B2884" i="49"/>
  <c r="B2883" i="49"/>
  <c r="B2882" i="49"/>
  <c r="B2881" i="49"/>
  <c r="B2880" i="49"/>
  <c r="B2879" i="49"/>
  <c r="B2878" i="49"/>
  <c r="B2877" i="49"/>
  <c r="B2876" i="49"/>
  <c r="B2875" i="49"/>
  <c r="B2874" i="49"/>
  <c r="B2873" i="49"/>
  <c r="B2872" i="49"/>
  <c r="B2871" i="49"/>
  <c r="B2870" i="49"/>
  <c r="B2869" i="49"/>
  <c r="B2868" i="49"/>
  <c r="B2867" i="49"/>
  <c r="B2866" i="49"/>
  <c r="B2865" i="49"/>
  <c r="B2864" i="49"/>
  <c r="B2863" i="49"/>
  <c r="B2862" i="49"/>
  <c r="B2861" i="49"/>
  <c r="B2860" i="49"/>
  <c r="B2859" i="49"/>
  <c r="B2858" i="49"/>
  <c r="B2857" i="49"/>
  <c r="B2856" i="49"/>
  <c r="B2855" i="49"/>
  <c r="B2854" i="49"/>
  <c r="B2853" i="49"/>
  <c r="B2852" i="49"/>
  <c r="B2851" i="49"/>
  <c r="B2850" i="49"/>
  <c r="B2849" i="49"/>
  <c r="B2848" i="49"/>
  <c r="B2847" i="49"/>
  <c r="B2846" i="49"/>
  <c r="B2845" i="49"/>
  <c r="B2844" i="49"/>
  <c r="B2843" i="49"/>
  <c r="B2842" i="49"/>
  <c r="B2841" i="49"/>
  <c r="B2840" i="49"/>
  <c r="B2839" i="49"/>
  <c r="B2838" i="49"/>
  <c r="B2837" i="49"/>
  <c r="B2836" i="49"/>
  <c r="B2835" i="49"/>
  <c r="B2834" i="49"/>
  <c r="B2833" i="49"/>
  <c r="B2832" i="49"/>
  <c r="B2831" i="49"/>
  <c r="B2830" i="49"/>
  <c r="B2829" i="49"/>
  <c r="B2828" i="49"/>
  <c r="B2827" i="49"/>
  <c r="B2826" i="49"/>
  <c r="B2825" i="49"/>
  <c r="B2824" i="49"/>
  <c r="B2823" i="49"/>
  <c r="B2822" i="49"/>
  <c r="B2821" i="49"/>
  <c r="B2820" i="49"/>
  <c r="B2819" i="49"/>
  <c r="B2818" i="49"/>
  <c r="B2817" i="49"/>
  <c r="B2816" i="49"/>
  <c r="B2815" i="49"/>
  <c r="B2814" i="49"/>
  <c r="B2813" i="49"/>
  <c r="B2812" i="49"/>
  <c r="B2811" i="49"/>
  <c r="B2810" i="49"/>
  <c r="B2809" i="49"/>
  <c r="B2808" i="49"/>
  <c r="B2807" i="49"/>
  <c r="B2806" i="49"/>
  <c r="B2805" i="49"/>
  <c r="B2804" i="49"/>
  <c r="B2803" i="49"/>
  <c r="B2802" i="49"/>
  <c r="B2801" i="49"/>
  <c r="B2800" i="49"/>
  <c r="B2799" i="49"/>
  <c r="B2798" i="49"/>
  <c r="B2797" i="49"/>
  <c r="B2796" i="49"/>
  <c r="B2795" i="49"/>
  <c r="B2794" i="49"/>
  <c r="B2793" i="49"/>
  <c r="B2792" i="49"/>
  <c r="B2791" i="49"/>
  <c r="B2790" i="49"/>
  <c r="B2789" i="49"/>
  <c r="B2788" i="49"/>
  <c r="B2787" i="49"/>
  <c r="B2786" i="49"/>
  <c r="B2785" i="49"/>
  <c r="B2784" i="49"/>
  <c r="B2783" i="49"/>
  <c r="B2782" i="49"/>
  <c r="B2781" i="49"/>
  <c r="B2780" i="49"/>
  <c r="B2779" i="49"/>
  <c r="B2778" i="49"/>
  <c r="B2777" i="49"/>
  <c r="B2776" i="49"/>
  <c r="B2775" i="49"/>
  <c r="B2774" i="49"/>
  <c r="B2773" i="49"/>
  <c r="B2772" i="49"/>
  <c r="B2771" i="49"/>
  <c r="B2770" i="49"/>
  <c r="B2769" i="49"/>
  <c r="B2768" i="49"/>
  <c r="B2767" i="49"/>
  <c r="B2766" i="49"/>
  <c r="B2765" i="49"/>
  <c r="B2764" i="49"/>
  <c r="B2763" i="49"/>
  <c r="B2762" i="49"/>
  <c r="B2761" i="49"/>
  <c r="B2760" i="49"/>
  <c r="B2759" i="49"/>
  <c r="B2758" i="49"/>
  <c r="B2757" i="49"/>
  <c r="B2756" i="49"/>
  <c r="B2755" i="49"/>
  <c r="B2754" i="49"/>
  <c r="B2753" i="49"/>
  <c r="B2752" i="49"/>
  <c r="B2751" i="49"/>
  <c r="B2750" i="49"/>
  <c r="B2749" i="49"/>
  <c r="B2748" i="49"/>
  <c r="B2747" i="49"/>
  <c r="B2746" i="49"/>
  <c r="B2745" i="49"/>
  <c r="B2744" i="49"/>
  <c r="B2743" i="49"/>
  <c r="B2742" i="49"/>
  <c r="B2741" i="49"/>
  <c r="B2740" i="49"/>
  <c r="B2739" i="49"/>
  <c r="B2738" i="49"/>
  <c r="B2737" i="49"/>
  <c r="B2736" i="49"/>
  <c r="B2735" i="49"/>
  <c r="B2734" i="49"/>
  <c r="B2733" i="49"/>
  <c r="B2732" i="49"/>
  <c r="B2731" i="49"/>
  <c r="B2730" i="49"/>
  <c r="B2729" i="49"/>
  <c r="B2728" i="49"/>
  <c r="B2727" i="49"/>
  <c r="B2726" i="49"/>
  <c r="B2725" i="49"/>
  <c r="B2724" i="49"/>
  <c r="B2723" i="49"/>
  <c r="B2722" i="49"/>
  <c r="B2721" i="49"/>
  <c r="B2720" i="49"/>
  <c r="B2719" i="49"/>
  <c r="B2718" i="49"/>
  <c r="B2717" i="49"/>
  <c r="B2716" i="49"/>
  <c r="B2715" i="49"/>
  <c r="B2714" i="49"/>
  <c r="B2713" i="49"/>
  <c r="B2712" i="49"/>
  <c r="B2711" i="49"/>
  <c r="B2710" i="49"/>
  <c r="B2709" i="49"/>
  <c r="B2708" i="49"/>
  <c r="B2707" i="49"/>
  <c r="B2706" i="49"/>
  <c r="B2705" i="49"/>
  <c r="B2704" i="49"/>
  <c r="B2703" i="49"/>
  <c r="B2702" i="49"/>
  <c r="B2701" i="49"/>
  <c r="B2700" i="49"/>
  <c r="B2699" i="49"/>
  <c r="B2698" i="49"/>
  <c r="B2697" i="49"/>
  <c r="B2696" i="49"/>
  <c r="B2695" i="49"/>
  <c r="B2694" i="49"/>
  <c r="B2693" i="49"/>
  <c r="B2692" i="49"/>
  <c r="B2691" i="49"/>
  <c r="B2690" i="49"/>
  <c r="B2689" i="49"/>
  <c r="B2688" i="49"/>
  <c r="B2687" i="49"/>
  <c r="B2686" i="49"/>
  <c r="B2685" i="49"/>
  <c r="B2684" i="49"/>
  <c r="B2683" i="49"/>
  <c r="B2682" i="49"/>
  <c r="B2681" i="49"/>
  <c r="B2680" i="49"/>
  <c r="B2679" i="49"/>
  <c r="B2678" i="49"/>
  <c r="B2677" i="49"/>
  <c r="B2676" i="49"/>
  <c r="B2675" i="49"/>
  <c r="B2674" i="49"/>
  <c r="B2673" i="49"/>
  <c r="B2672" i="49"/>
  <c r="B2671" i="49"/>
  <c r="B2670" i="49"/>
  <c r="B2669" i="49"/>
  <c r="B2668" i="49"/>
  <c r="B2667" i="49"/>
  <c r="B2666" i="49"/>
  <c r="B2665" i="49"/>
  <c r="B2664" i="49"/>
  <c r="B2663" i="49"/>
  <c r="B2662" i="49"/>
  <c r="B2661" i="49"/>
  <c r="B2660" i="49"/>
  <c r="B2659" i="49"/>
  <c r="B2658" i="49"/>
  <c r="B2657" i="49"/>
  <c r="B2656" i="49"/>
  <c r="B2655" i="49"/>
  <c r="B2654" i="49"/>
  <c r="B2653" i="49"/>
  <c r="B2652" i="49"/>
  <c r="B2651" i="49"/>
  <c r="B2650" i="49"/>
  <c r="B2649" i="49"/>
  <c r="B2648" i="49"/>
  <c r="B2647" i="49"/>
  <c r="B2646" i="49"/>
  <c r="B2645" i="49"/>
  <c r="B2644" i="49"/>
  <c r="B2643" i="49"/>
  <c r="B2642" i="49"/>
  <c r="B2641" i="49"/>
  <c r="B2640" i="49"/>
  <c r="B2639" i="49"/>
  <c r="B2638" i="49"/>
  <c r="B2637" i="49"/>
  <c r="B2636" i="49"/>
  <c r="B2635" i="49"/>
  <c r="B2634" i="49"/>
  <c r="B2633" i="49"/>
  <c r="B2632" i="49"/>
  <c r="B2631" i="49"/>
  <c r="B2630" i="49"/>
  <c r="B2629" i="49"/>
  <c r="B2628" i="49"/>
  <c r="B2627" i="49"/>
  <c r="B2626" i="49"/>
  <c r="B2625" i="49"/>
  <c r="B2624" i="49"/>
  <c r="B2623" i="49"/>
  <c r="B2622" i="49"/>
  <c r="B2621" i="49"/>
  <c r="B2620" i="49"/>
  <c r="B2619" i="49"/>
  <c r="B2618" i="49"/>
  <c r="B2617" i="49"/>
  <c r="B2616" i="49"/>
  <c r="B2615" i="49"/>
  <c r="B2614" i="49"/>
  <c r="B2613" i="49"/>
  <c r="B2612" i="49"/>
  <c r="B2611" i="49"/>
  <c r="B2610" i="49"/>
  <c r="B2609" i="49"/>
  <c r="B2608" i="49"/>
  <c r="B2607" i="49"/>
  <c r="B2606" i="49"/>
  <c r="B2605" i="49"/>
  <c r="B2604" i="49"/>
  <c r="B2603" i="49"/>
  <c r="B2602" i="49"/>
  <c r="B2601" i="49"/>
  <c r="B2600" i="49"/>
  <c r="B2599" i="49"/>
  <c r="B2598" i="49"/>
  <c r="B2597" i="49"/>
  <c r="B2596" i="49"/>
  <c r="B2595" i="49"/>
  <c r="B2594" i="49"/>
  <c r="B2593" i="49"/>
  <c r="B2592" i="49"/>
  <c r="B2591" i="49"/>
  <c r="B2590" i="49"/>
  <c r="B2589" i="49"/>
  <c r="B2588" i="49"/>
  <c r="B2587" i="49"/>
  <c r="B2586" i="49"/>
  <c r="B2585" i="49"/>
  <c r="B2584" i="49"/>
  <c r="B2583" i="49"/>
  <c r="B2582" i="49"/>
  <c r="B2581" i="49"/>
  <c r="B2580" i="49"/>
  <c r="B2579" i="49"/>
  <c r="B2578" i="49"/>
  <c r="B2577" i="49"/>
  <c r="B2576" i="49"/>
  <c r="B2575" i="49"/>
  <c r="B2574" i="49"/>
  <c r="B2573" i="49"/>
  <c r="B2572" i="49"/>
  <c r="B2571" i="49"/>
  <c r="B2570" i="49"/>
  <c r="B2569" i="49"/>
  <c r="B2568" i="49"/>
  <c r="B2567" i="49"/>
  <c r="B2566" i="49"/>
  <c r="B2565" i="49"/>
  <c r="B2564" i="49"/>
  <c r="B2563" i="49"/>
  <c r="B2562" i="49"/>
  <c r="B2561" i="49"/>
  <c r="B2560" i="49"/>
  <c r="B2559" i="49"/>
  <c r="B2558" i="49"/>
  <c r="B2557" i="49"/>
  <c r="B2556" i="49"/>
  <c r="B2555" i="49"/>
  <c r="B2554" i="49"/>
  <c r="B2553" i="49"/>
  <c r="B2552" i="49"/>
  <c r="B2551" i="49"/>
  <c r="B2550" i="49"/>
  <c r="B2549" i="49"/>
  <c r="B2548" i="49"/>
  <c r="B2547" i="49"/>
  <c r="B2546" i="49"/>
  <c r="B2545" i="49"/>
  <c r="B2544" i="49"/>
  <c r="B2543" i="49"/>
  <c r="B2542" i="49"/>
  <c r="B2541" i="49"/>
  <c r="B2540" i="49"/>
  <c r="B2539" i="49"/>
  <c r="B2538" i="49"/>
  <c r="B2537" i="49"/>
  <c r="B2536" i="49"/>
  <c r="B2535" i="49"/>
  <c r="B2534" i="49"/>
  <c r="B2533" i="49"/>
  <c r="B2532" i="49"/>
  <c r="B2531" i="49"/>
  <c r="B2530" i="49"/>
  <c r="B2529" i="49"/>
  <c r="B2528" i="49"/>
  <c r="B2527" i="49"/>
  <c r="B2526" i="49"/>
  <c r="B2525" i="49"/>
  <c r="B2524" i="49"/>
  <c r="B2523" i="49"/>
  <c r="B2522" i="49"/>
  <c r="B2521" i="49"/>
  <c r="B2520" i="49"/>
  <c r="B2519" i="49"/>
  <c r="B2518" i="49"/>
  <c r="B2517" i="49"/>
  <c r="B2516" i="49"/>
  <c r="B2515" i="49"/>
  <c r="B2514" i="49"/>
  <c r="B2513" i="49"/>
  <c r="B2512" i="49"/>
  <c r="B2511" i="49"/>
  <c r="B2510" i="49"/>
  <c r="B2509" i="49"/>
  <c r="B2508" i="49"/>
  <c r="B2507" i="49"/>
  <c r="B2506" i="49"/>
  <c r="B2505" i="49"/>
  <c r="B2504" i="49"/>
  <c r="B2503" i="49"/>
  <c r="B2502" i="49"/>
  <c r="B2501" i="49"/>
  <c r="B2500" i="49"/>
  <c r="B2499" i="49"/>
  <c r="B2498" i="49"/>
  <c r="B2497" i="49"/>
  <c r="B2496" i="49"/>
  <c r="B2495" i="49"/>
  <c r="B2494" i="49"/>
  <c r="B2493" i="49"/>
  <c r="B2492" i="49"/>
  <c r="B2491" i="49"/>
  <c r="B2490" i="49"/>
  <c r="B2489" i="49"/>
  <c r="B2488" i="49"/>
  <c r="B2487" i="49"/>
  <c r="B2486" i="49"/>
  <c r="B2485" i="49"/>
  <c r="B2484" i="49"/>
  <c r="B2483" i="49"/>
  <c r="B2482" i="49"/>
  <c r="B2481" i="49"/>
  <c r="B2480" i="49"/>
  <c r="B2479" i="49"/>
  <c r="B2478" i="49"/>
  <c r="B2477" i="49"/>
  <c r="B2476" i="49"/>
  <c r="B2475" i="49"/>
  <c r="B2474" i="49"/>
  <c r="B2473" i="49"/>
  <c r="B2472" i="49"/>
  <c r="B2471" i="49"/>
  <c r="B2470" i="49"/>
  <c r="B2469" i="49"/>
  <c r="B2468" i="49"/>
  <c r="B2467" i="49"/>
  <c r="B2466" i="49"/>
  <c r="B2465" i="49"/>
  <c r="B2464" i="49"/>
  <c r="B2463" i="49"/>
  <c r="B2462" i="49"/>
  <c r="B2461" i="49"/>
  <c r="B2460" i="49"/>
  <c r="B2459" i="49"/>
  <c r="B2458" i="49"/>
  <c r="B2457" i="49"/>
  <c r="B2456" i="49"/>
  <c r="B2455" i="49"/>
  <c r="B2454" i="49"/>
  <c r="B2453" i="49"/>
  <c r="B2452" i="49"/>
  <c r="B2451" i="49"/>
  <c r="B2450" i="49"/>
  <c r="B2449" i="49"/>
  <c r="B2448" i="49"/>
  <c r="B2447" i="49"/>
  <c r="B2446" i="49"/>
  <c r="B2445" i="49"/>
  <c r="B2444" i="49"/>
  <c r="B2443" i="49"/>
  <c r="B2442" i="49"/>
  <c r="B2441" i="49"/>
  <c r="B2440" i="49"/>
  <c r="B2439" i="49"/>
  <c r="B2438" i="49"/>
  <c r="B2437" i="49"/>
  <c r="B2436" i="49"/>
  <c r="B2435" i="49"/>
  <c r="B2434" i="49"/>
  <c r="B2433" i="49"/>
  <c r="B2432" i="49"/>
  <c r="B2431" i="49"/>
  <c r="B2430" i="49"/>
  <c r="B2429" i="49"/>
  <c r="B2428" i="49"/>
  <c r="B2427" i="49"/>
  <c r="B2426" i="49"/>
  <c r="B2425" i="49"/>
  <c r="B2424" i="49"/>
  <c r="B2423" i="49"/>
  <c r="B2422" i="49"/>
  <c r="B2421" i="49"/>
  <c r="B2420" i="49"/>
  <c r="B2419" i="49"/>
  <c r="B2418" i="49"/>
  <c r="B2417" i="49"/>
  <c r="B2416" i="49"/>
  <c r="B2415" i="49"/>
  <c r="B2414" i="49"/>
  <c r="B2413" i="49"/>
  <c r="B2412" i="49"/>
  <c r="B2411" i="49"/>
  <c r="B2410" i="49"/>
  <c r="B2409" i="49"/>
  <c r="B2408" i="49"/>
  <c r="B2407" i="49"/>
  <c r="B2406" i="49"/>
  <c r="B2405" i="49"/>
  <c r="B2404" i="49"/>
  <c r="B2403" i="49"/>
  <c r="B2402" i="49"/>
  <c r="B2401" i="49"/>
  <c r="B2400" i="49"/>
  <c r="B2399" i="49"/>
  <c r="B2398" i="49"/>
  <c r="B2397" i="49"/>
  <c r="B2396" i="49"/>
  <c r="B2395" i="49"/>
  <c r="B2394" i="49"/>
  <c r="B2393" i="49"/>
  <c r="B2392" i="49"/>
  <c r="B2391" i="49"/>
  <c r="B2390" i="49"/>
  <c r="B2389" i="49"/>
  <c r="B2388" i="49"/>
  <c r="B2387" i="49"/>
  <c r="B2386" i="49"/>
  <c r="B2385" i="49"/>
  <c r="B2384" i="49"/>
  <c r="B2383" i="49"/>
  <c r="B2382" i="49"/>
  <c r="B2381" i="49"/>
  <c r="B2380" i="49"/>
  <c r="B2379" i="49"/>
  <c r="B2378" i="49"/>
  <c r="B2377" i="49"/>
  <c r="B2376" i="49"/>
  <c r="B2375" i="49"/>
  <c r="B2374" i="49"/>
  <c r="B2373" i="49"/>
  <c r="B2372" i="49"/>
  <c r="B2371" i="49"/>
  <c r="B2370" i="49"/>
  <c r="B2369" i="49"/>
  <c r="B2368" i="49"/>
  <c r="B2367" i="49"/>
  <c r="B2366" i="49"/>
  <c r="B2365" i="49"/>
  <c r="B2364" i="49"/>
  <c r="B2363" i="49"/>
  <c r="B2362" i="49"/>
  <c r="B2361" i="49"/>
  <c r="B2360" i="49"/>
  <c r="B2359" i="49"/>
  <c r="B2358" i="49"/>
  <c r="B2357" i="49"/>
  <c r="B2356" i="49"/>
  <c r="B2355" i="49"/>
  <c r="B2354" i="49"/>
  <c r="B2353" i="49"/>
  <c r="B2352" i="49"/>
  <c r="B2351" i="49"/>
  <c r="B2350" i="49"/>
  <c r="B2349" i="49"/>
  <c r="B2348" i="49"/>
  <c r="B2347" i="49"/>
  <c r="B2346" i="49"/>
  <c r="B2345" i="49"/>
  <c r="B2344" i="49"/>
  <c r="B2343" i="49"/>
  <c r="B2342" i="49"/>
  <c r="B2341" i="49"/>
  <c r="B2340" i="49"/>
  <c r="B2339" i="49"/>
  <c r="B2338" i="49"/>
  <c r="B2337" i="49"/>
  <c r="B2336" i="49"/>
  <c r="B2335" i="49"/>
  <c r="B2334" i="49"/>
  <c r="B2333" i="49"/>
  <c r="B2332" i="49"/>
  <c r="B2331" i="49"/>
  <c r="B2330" i="49"/>
  <c r="B2329" i="49"/>
  <c r="B2328" i="49"/>
  <c r="B2327" i="49"/>
  <c r="B2326" i="49"/>
  <c r="B2325" i="49"/>
  <c r="B2324" i="49"/>
  <c r="B2323" i="49"/>
  <c r="B2322" i="49"/>
  <c r="B2321" i="49"/>
  <c r="B2320" i="49"/>
  <c r="B2319" i="49"/>
  <c r="B2318" i="49"/>
  <c r="B2317" i="49"/>
  <c r="B2316" i="49"/>
  <c r="B2315" i="49"/>
  <c r="B2314" i="49"/>
  <c r="B2313" i="49"/>
  <c r="B2312" i="49"/>
  <c r="B2311" i="49"/>
  <c r="B2310" i="49"/>
  <c r="B2309" i="49"/>
  <c r="B2308" i="49"/>
  <c r="B2307" i="49"/>
  <c r="B2306" i="49"/>
  <c r="B2305" i="49"/>
  <c r="B2304" i="49"/>
  <c r="B2303" i="49"/>
  <c r="B2302" i="49"/>
  <c r="B2301" i="49"/>
  <c r="B2300" i="49"/>
  <c r="B2299" i="49"/>
  <c r="B2298" i="49"/>
  <c r="B2297" i="49"/>
  <c r="B2296" i="49"/>
  <c r="B2295" i="49"/>
  <c r="B2294" i="49"/>
  <c r="B2293" i="49"/>
  <c r="B2292" i="49"/>
  <c r="B2291" i="49"/>
  <c r="B2290" i="49"/>
  <c r="B2289" i="49"/>
  <c r="B2288" i="49"/>
  <c r="B2287" i="49"/>
  <c r="B2286" i="49"/>
  <c r="B2285" i="49"/>
  <c r="B2284" i="49"/>
  <c r="B2283" i="49"/>
  <c r="B2282" i="49"/>
  <c r="B2281" i="49"/>
  <c r="B2280" i="49"/>
  <c r="B2279" i="49"/>
  <c r="B2278" i="49"/>
  <c r="B2277" i="49"/>
  <c r="B2276" i="49"/>
  <c r="B2275" i="49"/>
  <c r="B2274" i="49"/>
  <c r="B2273" i="49"/>
  <c r="B2272" i="49"/>
  <c r="B2271" i="49"/>
  <c r="B2270" i="49"/>
  <c r="B2269" i="49"/>
  <c r="B2268" i="49"/>
  <c r="B2267" i="49"/>
  <c r="B2266" i="49"/>
  <c r="B2265" i="49"/>
  <c r="B2264" i="49"/>
  <c r="B2263" i="49"/>
  <c r="B2262" i="49"/>
  <c r="B2261" i="49"/>
  <c r="B2260" i="49"/>
  <c r="B2259" i="49"/>
  <c r="B2258" i="49"/>
  <c r="B2257" i="49"/>
  <c r="B2256" i="49"/>
  <c r="B2255" i="49"/>
  <c r="B2254" i="49"/>
  <c r="B2253" i="49"/>
  <c r="B2252" i="49"/>
  <c r="B2251" i="49"/>
  <c r="B2250" i="49"/>
  <c r="B2249" i="49"/>
  <c r="B2248" i="49"/>
  <c r="B2247" i="49"/>
  <c r="B2246" i="49"/>
  <c r="B2245" i="49"/>
  <c r="B2244" i="49"/>
  <c r="B2243" i="49"/>
  <c r="B2242" i="49"/>
  <c r="B2241" i="49"/>
  <c r="B2240" i="49"/>
  <c r="B2239" i="49"/>
  <c r="B2238" i="49"/>
  <c r="B2237" i="49"/>
  <c r="B2236" i="49"/>
  <c r="B2235" i="49"/>
  <c r="B2234" i="49"/>
  <c r="B2233" i="49"/>
  <c r="B2232" i="49"/>
  <c r="B2231" i="49"/>
  <c r="B2230" i="49"/>
  <c r="B2229" i="49"/>
  <c r="B2228" i="49"/>
  <c r="B2227" i="49"/>
  <c r="B2226" i="49"/>
  <c r="B2225" i="49"/>
  <c r="B2224" i="49"/>
  <c r="B2223" i="49"/>
  <c r="B2222" i="49"/>
  <c r="B2221" i="49"/>
  <c r="B2220" i="49"/>
  <c r="B2219" i="49"/>
  <c r="B2218" i="49"/>
  <c r="B2217" i="49"/>
  <c r="B2216" i="49"/>
  <c r="B2215" i="49"/>
  <c r="B2214" i="49"/>
  <c r="B2213" i="49"/>
  <c r="B2212" i="49"/>
  <c r="B2211" i="49"/>
  <c r="B2210" i="49"/>
  <c r="B2209" i="49"/>
  <c r="B2208" i="49"/>
  <c r="B2207" i="49"/>
  <c r="B2206" i="49"/>
  <c r="B2205" i="49"/>
  <c r="B2204" i="49"/>
  <c r="B2203" i="49"/>
  <c r="B2202" i="49"/>
  <c r="B2201" i="49"/>
  <c r="B2200" i="49"/>
  <c r="B2199" i="49"/>
  <c r="B2198" i="49"/>
  <c r="B2197" i="49"/>
  <c r="B2196" i="49"/>
  <c r="B2195" i="49"/>
  <c r="B2194" i="49"/>
  <c r="B2193" i="49"/>
  <c r="B2192" i="49"/>
  <c r="B2191" i="49"/>
  <c r="B2190" i="49"/>
  <c r="B2189" i="49"/>
  <c r="B2188" i="49"/>
  <c r="B2187" i="49"/>
  <c r="B2186" i="49"/>
  <c r="B2185" i="49"/>
  <c r="B2184" i="49"/>
  <c r="B2183" i="49"/>
  <c r="B2182" i="49"/>
  <c r="B2181" i="49"/>
  <c r="B2180" i="49"/>
  <c r="B2179" i="49"/>
  <c r="B2178" i="49"/>
  <c r="B2177" i="49"/>
  <c r="B2176" i="49"/>
  <c r="B2175" i="49"/>
  <c r="B2174" i="49"/>
  <c r="B2173" i="49"/>
  <c r="B2172" i="49"/>
  <c r="B2171" i="49"/>
  <c r="B2170" i="49"/>
  <c r="B2169" i="49"/>
  <c r="B2168" i="49"/>
  <c r="B2167" i="49"/>
  <c r="B2166" i="49"/>
  <c r="B2165" i="49"/>
  <c r="B2164" i="49"/>
  <c r="B2163" i="49"/>
  <c r="B2162" i="49"/>
  <c r="B2161" i="49"/>
  <c r="B2160" i="49"/>
  <c r="B2159" i="49"/>
  <c r="B2158" i="49"/>
  <c r="B2157" i="49"/>
  <c r="B2156" i="49"/>
  <c r="B2155" i="49"/>
  <c r="B2154" i="49"/>
  <c r="B2153" i="49"/>
  <c r="B2152" i="49"/>
  <c r="B2151" i="49"/>
  <c r="B2150" i="49"/>
  <c r="B2149" i="49"/>
  <c r="B2148" i="49"/>
  <c r="B2147" i="49"/>
  <c r="B2146" i="49"/>
  <c r="B2145" i="49"/>
  <c r="B2144" i="49"/>
  <c r="B2143" i="49"/>
  <c r="B2142" i="49"/>
  <c r="B2141" i="49"/>
  <c r="B2140" i="49"/>
  <c r="B2139" i="49"/>
  <c r="B2138" i="49"/>
  <c r="B2137" i="49"/>
  <c r="B2136" i="49"/>
  <c r="B2135" i="49"/>
  <c r="B2134" i="49"/>
  <c r="B2133" i="49"/>
  <c r="B2132" i="49"/>
  <c r="B2131" i="49"/>
  <c r="B2130" i="49"/>
  <c r="B2129" i="49"/>
  <c r="B2128" i="49"/>
  <c r="B2127" i="49"/>
  <c r="B2126" i="49"/>
  <c r="B2125" i="49"/>
  <c r="B2124" i="49"/>
  <c r="B2123" i="49"/>
  <c r="B2122" i="49"/>
  <c r="B2121" i="49"/>
  <c r="B2120" i="49"/>
  <c r="B2119" i="49"/>
  <c r="B2118" i="49"/>
  <c r="B2117" i="49"/>
  <c r="B2116" i="49"/>
  <c r="B2115" i="49"/>
  <c r="B2114" i="49"/>
  <c r="B2113" i="49"/>
  <c r="B2112" i="49"/>
  <c r="B2111" i="49"/>
  <c r="B2110" i="49"/>
  <c r="B2109" i="49"/>
  <c r="B2108" i="49"/>
  <c r="B2107" i="49"/>
  <c r="B2106" i="49"/>
  <c r="B2105" i="49"/>
  <c r="B2104" i="49"/>
  <c r="B2103" i="49"/>
  <c r="B2102" i="49"/>
  <c r="B2101" i="49"/>
  <c r="B2100" i="49"/>
  <c r="B2099" i="49"/>
  <c r="B2098" i="49"/>
  <c r="B2097" i="49"/>
  <c r="B2096" i="49"/>
  <c r="B2095" i="49"/>
  <c r="B2094" i="49"/>
  <c r="B2093" i="49"/>
  <c r="B2092" i="49"/>
  <c r="B2091" i="49"/>
  <c r="B2090" i="49"/>
  <c r="B2089" i="49"/>
  <c r="B2088" i="49"/>
  <c r="B2087" i="49"/>
  <c r="B2086" i="49"/>
  <c r="B2085" i="49"/>
  <c r="B2084" i="49"/>
  <c r="B2083" i="49"/>
  <c r="B2082" i="49"/>
  <c r="B2081" i="49"/>
  <c r="B2080" i="49"/>
  <c r="B2079" i="49"/>
  <c r="B2078" i="49"/>
  <c r="B2077" i="49"/>
  <c r="B2076" i="49"/>
  <c r="B2075" i="49"/>
  <c r="B2074" i="49"/>
  <c r="B2073" i="49"/>
  <c r="B2072" i="49"/>
  <c r="B2071" i="49"/>
  <c r="B2070" i="49"/>
  <c r="B2069" i="49"/>
  <c r="B2068" i="49"/>
  <c r="B2067" i="49"/>
  <c r="B2066" i="49"/>
  <c r="B2065" i="49"/>
  <c r="B2064" i="49"/>
  <c r="B2063" i="49"/>
  <c r="B2062" i="49"/>
  <c r="B2061" i="49"/>
  <c r="B2060" i="49"/>
  <c r="B2059" i="49"/>
  <c r="B2058" i="49"/>
  <c r="B2057" i="49"/>
  <c r="B2056" i="49"/>
  <c r="B2055" i="49"/>
  <c r="B2054" i="49"/>
  <c r="B2053" i="49"/>
  <c r="B2052" i="49"/>
  <c r="B2051" i="49"/>
  <c r="B2050" i="49"/>
  <c r="B2049" i="49"/>
  <c r="B2048" i="49"/>
  <c r="B2047" i="49"/>
  <c r="B2046" i="49"/>
  <c r="B2045" i="49"/>
  <c r="B2044" i="49"/>
  <c r="B2043" i="49"/>
  <c r="B2042" i="49"/>
  <c r="B2041" i="49"/>
  <c r="B2040" i="49"/>
  <c r="B2039" i="49"/>
  <c r="B2038" i="49"/>
  <c r="B2037" i="49"/>
  <c r="B2036" i="49"/>
  <c r="B2035" i="49"/>
  <c r="B2034" i="49"/>
  <c r="B2033" i="49"/>
  <c r="B2032" i="49"/>
  <c r="B2031" i="49"/>
  <c r="B2030" i="49"/>
  <c r="B2029" i="49"/>
  <c r="B2028" i="49"/>
  <c r="B2027" i="49"/>
  <c r="B2026" i="49"/>
  <c r="B2025" i="49"/>
  <c r="B2024" i="49"/>
  <c r="B2023" i="49"/>
  <c r="B2022" i="49"/>
  <c r="B2021" i="49"/>
  <c r="B2020" i="49"/>
  <c r="B2019" i="49"/>
  <c r="B2018" i="49"/>
  <c r="B2017" i="49"/>
  <c r="B2016" i="49"/>
  <c r="B2015" i="49"/>
  <c r="B2014" i="49"/>
  <c r="B2013" i="49"/>
  <c r="B2012" i="49"/>
  <c r="B2011" i="49"/>
  <c r="B2010" i="49"/>
  <c r="B2009" i="49"/>
  <c r="B2008" i="49"/>
  <c r="B2007" i="49"/>
  <c r="B2006" i="49"/>
  <c r="B2005" i="49"/>
  <c r="B2004" i="49"/>
  <c r="B2003" i="49"/>
  <c r="B2002" i="49"/>
  <c r="B2001" i="49"/>
  <c r="B2000" i="49"/>
  <c r="B1999" i="49"/>
  <c r="B1998" i="49"/>
  <c r="B1997" i="49"/>
  <c r="B1996" i="49"/>
  <c r="B1995" i="49"/>
  <c r="B1994" i="49"/>
  <c r="B1993" i="49"/>
  <c r="B1992" i="49"/>
  <c r="B1991" i="49"/>
  <c r="B1990" i="49"/>
  <c r="B1989" i="49"/>
  <c r="B1988" i="49"/>
  <c r="B1987" i="49"/>
  <c r="B1986" i="49"/>
  <c r="B1985" i="49"/>
  <c r="B1984" i="49"/>
  <c r="B1983" i="49"/>
  <c r="B1982" i="49"/>
  <c r="B1981" i="49"/>
  <c r="B1980" i="49"/>
  <c r="B1979" i="49"/>
  <c r="B1978" i="49"/>
  <c r="B1977" i="49"/>
  <c r="B1976" i="49"/>
  <c r="B1975" i="49"/>
  <c r="B1974" i="49"/>
  <c r="B1973" i="49"/>
  <c r="B1972" i="49"/>
  <c r="B1971" i="49"/>
  <c r="B1970" i="49"/>
  <c r="B1969" i="49"/>
  <c r="B1968" i="49"/>
  <c r="B1967" i="49"/>
  <c r="B1966" i="49"/>
  <c r="B1965" i="49"/>
  <c r="B1964" i="49"/>
  <c r="B1963" i="49"/>
  <c r="B1962" i="49"/>
  <c r="B1961" i="49"/>
  <c r="B1960" i="49"/>
  <c r="B1959" i="49"/>
  <c r="B1958" i="49"/>
  <c r="B1957" i="49"/>
  <c r="B1956" i="49"/>
  <c r="B1955" i="49"/>
  <c r="B1954" i="49"/>
  <c r="B1953" i="49"/>
  <c r="B1952" i="49"/>
  <c r="B1951" i="49"/>
  <c r="B1950" i="49"/>
  <c r="B1949" i="49"/>
  <c r="B1948" i="49"/>
  <c r="B1947" i="49"/>
  <c r="B1946" i="49"/>
  <c r="B1945" i="49"/>
  <c r="B1944" i="49"/>
  <c r="B1943" i="49"/>
  <c r="B1942" i="49"/>
  <c r="B1941" i="49"/>
  <c r="B1940" i="49"/>
  <c r="B1939" i="49"/>
  <c r="B1938" i="49"/>
  <c r="B1937" i="49"/>
  <c r="B1936" i="49"/>
  <c r="B1935" i="49"/>
  <c r="B1934" i="49"/>
  <c r="B1933" i="49"/>
  <c r="B1932" i="49"/>
  <c r="B1931" i="49"/>
  <c r="B1930" i="49"/>
  <c r="B1929" i="49"/>
  <c r="B1928" i="49"/>
  <c r="B1927" i="49"/>
  <c r="B1926" i="49"/>
  <c r="B1925" i="49"/>
  <c r="B1924" i="49"/>
  <c r="B1923" i="49"/>
  <c r="B1922" i="49"/>
  <c r="B1921" i="49"/>
  <c r="B1920" i="49"/>
  <c r="B1919" i="49"/>
  <c r="B1918" i="49"/>
  <c r="B1917" i="49"/>
  <c r="B1916" i="49"/>
  <c r="B1915" i="49"/>
  <c r="B1914" i="49"/>
  <c r="B1913" i="49"/>
  <c r="B1912" i="49"/>
  <c r="B1911" i="49"/>
  <c r="B1910" i="49"/>
  <c r="B1909" i="49"/>
  <c r="B1908" i="49"/>
  <c r="B1907" i="49"/>
  <c r="B1906" i="49"/>
  <c r="B1905" i="49"/>
  <c r="B1904" i="49"/>
  <c r="B1903" i="49"/>
  <c r="B1902" i="49"/>
  <c r="B1901" i="49"/>
  <c r="B1900" i="49"/>
  <c r="B1899" i="49"/>
  <c r="B1898" i="49"/>
  <c r="B1897" i="49"/>
  <c r="B1896" i="49"/>
  <c r="B1895" i="49"/>
  <c r="B1894" i="49"/>
  <c r="B1893" i="49"/>
  <c r="B1892" i="49"/>
  <c r="B1891" i="49"/>
  <c r="B1890" i="49"/>
  <c r="B1889" i="49"/>
  <c r="B1888" i="49"/>
  <c r="B1887" i="49"/>
  <c r="B1886" i="49"/>
  <c r="B1885" i="49"/>
  <c r="B1884" i="49"/>
  <c r="B1883" i="49"/>
  <c r="B1882" i="49"/>
  <c r="B1881" i="49"/>
  <c r="B1880" i="49"/>
  <c r="B1879" i="49"/>
  <c r="B1878" i="49"/>
  <c r="B1877" i="49"/>
  <c r="B1876" i="49"/>
  <c r="B1875" i="49"/>
  <c r="B1874" i="49"/>
  <c r="B1873" i="49"/>
  <c r="B1872" i="49"/>
  <c r="B1871" i="49"/>
  <c r="B1870" i="49"/>
  <c r="B1869" i="49"/>
  <c r="B1868" i="49"/>
  <c r="B1867" i="49"/>
  <c r="B1866" i="49"/>
  <c r="B1865" i="49"/>
  <c r="B1864" i="49"/>
  <c r="B1863" i="49"/>
  <c r="B1862" i="49"/>
  <c r="B1861" i="49"/>
  <c r="B1860" i="49"/>
  <c r="B1859" i="49"/>
  <c r="B1858" i="49"/>
  <c r="B1857" i="49"/>
  <c r="B1856" i="49"/>
  <c r="B1855" i="49"/>
  <c r="B1854" i="49"/>
  <c r="B1853" i="49"/>
  <c r="B1852" i="49"/>
  <c r="B1851" i="49"/>
  <c r="B1850" i="49"/>
  <c r="B1849" i="49"/>
  <c r="B1848" i="49"/>
  <c r="B1847" i="49"/>
  <c r="B1846" i="49"/>
  <c r="B1845" i="49"/>
  <c r="B1844" i="49"/>
  <c r="B1843" i="49"/>
  <c r="B1842" i="49"/>
  <c r="B1841" i="49"/>
  <c r="B1840" i="49"/>
  <c r="B1839" i="49"/>
  <c r="B1838" i="49"/>
  <c r="B1837" i="49"/>
  <c r="B1836" i="49"/>
  <c r="B1835" i="49"/>
  <c r="B1834" i="49"/>
  <c r="B1833" i="49"/>
  <c r="B1832" i="49"/>
  <c r="B1831" i="49"/>
  <c r="B1830" i="49"/>
  <c r="B1829" i="49"/>
  <c r="B1828" i="49"/>
  <c r="B1827" i="49"/>
  <c r="B1826" i="49"/>
  <c r="B1825" i="49"/>
  <c r="B1824" i="49"/>
  <c r="B1823" i="49"/>
  <c r="B1822" i="49"/>
  <c r="B1821" i="49"/>
  <c r="B1820" i="49"/>
  <c r="B1819" i="49"/>
  <c r="B1818" i="49"/>
  <c r="B1817" i="49"/>
  <c r="B1816" i="49"/>
  <c r="B1815" i="49"/>
  <c r="B1814" i="49"/>
  <c r="B1813" i="49"/>
  <c r="B1812" i="49"/>
  <c r="B1811" i="49"/>
  <c r="B1810" i="49"/>
  <c r="B1809" i="49"/>
  <c r="B1808" i="49"/>
  <c r="B1807" i="49"/>
  <c r="B1806" i="49"/>
  <c r="B1805" i="49"/>
  <c r="B1804" i="49"/>
  <c r="B1803" i="49"/>
  <c r="B1802" i="49"/>
  <c r="B1801" i="49"/>
  <c r="B1800" i="49"/>
  <c r="B1799" i="49"/>
  <c r="B1798" i="49"/>
  <c r="B1797" i="49"/>
  <c r="B1796" i="49"/>
  <c r="B1795" i="49"/>
  <c r="B1794" i="49"/>
  <c r="B1793" i="49"/>
  <c r="B1792" i="49"/>
  <c r="B1791" i="49"/>
  <c r="B1790" i="49"/>
  <c r="B1789" i="49"/>
  <c r="B1788" i="49"/>
  <c r="B1787" i="49"/>
  <c r="B1786" i="49"/>
  <c r="B1785" i="49"/>
  <c r="B1784" i="49"/>
  <c r="B1783" i="49"/>
  <c r="B1782" i="49"/>
  <c r="B1781" i="49"/>
  <c r="B1780" i="49"/>
  <c r="B1779" i="49"/>
  <c r="B1778" i="49"/>
  <c r="B1777" i="49"/>
  <c r="B1776" i="49"/>
  <c r="B1775" i="49"/>
  <c r="B1774" i="49"/>
  <c r="B1773" i="49"/>
  <c r="B1772" i="49"/>
  <c r="B1771" i="49"/>
  <c r="B1770" i="49"/>
  <c r="B1769" i="49"/>
  <c r="B1768" i="49"/>
  <c r="B1767" i="49"/>
  <c r="B1766" i="49"/>
  <c r="B1765" i="49"/>
  <c r="B1764" i="49"/>
  <c r="B1763" i="49"/>
  <c r="B1762" i="49"/>
  <c r="B1761" i="49"/>
  <c r="B1760" i="49"/>
  <c r="B1759" i="49"/>
  <c r="B1758" i="49"/>
  <c r="B1757" i="49"/>
  <c r="B1756" i="49"/>
  <c r="B1755" i="49"/>
  <c r="B1754" i="49"/>
  <c r="B1753" i="49"/>
  <c r="B1752" i="49"/>
  <c r="B1751" i="49"/>
  <c r="B1750" i="49"/>
  <c r="B1749" i="49"/>
  <c r="B1748" i="49"/>
  <c r="B1747" i="49"/>
  <c r="B1746" i="49"/>
  <c r="B1745" i="49"/>
  <c r="B1744" i="49"/>
  <c r="B1743" i="49"/>
  <c r="B1742" i="49"/>
  <c r="B1741" i="49"/>
  <c r="B1740" i="49"/>
  <c r="B1739" i="49"/>
  <c r="B1738" i="49"/>
  <c r="B1737" i="49"/>
  <c r="B1736" i="49"/>
  <c r="B1735" i="49"/>
  <c r="B1734" i="49"/>
  <c r="B1733" i="49"/>
  <c r="B1732" i="49"/>
  <c r="B1731" i="49"/>
  <c r="B1730" i="49"/>
  <c r="B1729" i="49"/>
  <c r="B1728" i="49"/>
  <c r="B1727" i="49"/>
  <c r="B1726" i="49"/>
  <c r="B1725" i="49"/>
  <c r="B1724" i="49"/>
  <c r="B1723" i="49"/>
  <c r="B1722" i="49"/>
  <c r="B1721" i="49"/>
  <c r="B1720" i="49"/>
  <c r="B1719" i="49"/>
  <c r="B1718" i="49"/>
  <c r="B1717" i="49"/>
  <c r="B1716" i="49"/>
  <c r="B1715" i="49"/>
  <c r="B1714" i="49"/>
  <c r="B1713" i="49"/>
  <c r="B1712" i="49"/>
  <c r="B1711" i="49"/>
  <c r="B1710" i="49"/>
  <c r="B1709" i="49"/>
  <c r="B1708" i="49"/>
  <c r="B1707" i="49"/>
  <c r="B1706" i="49"/>
  <c r="B1705" i="49"/>
  <c r="B1704" i="49"/>
  <c r="B1703" i="49"/>
  <c r="B1702" i="49"/>
  <c r="B1701" i="49"/>
  <c r="B1700" i="49"/>
  <c r="B1699" i="49"/>
  <c r="B1698" i="49"/>
  <c r="B1697" i="49"/>
  <c r="B1696" i="49"/>
  <c r="B1695" i="49"/>
  <c r="B1694" i="49"/>
  <c r="B1693" i="49"/>
  <c r="B1692" i="49"/>
  <c r="B1691" i="49"/>
  <c r="B1690" i="49"/>
  <c r="B1689" i="49"/>
  <c r="B1688" i="49"/>
  <c r="B1687" i="49"/>
  <c r="B1686" i="49"/>
  <c r="B1685" i="49"/>
  <c r="B1684" i="49"/>
  <c r="B1683" i="49"/>
  <c r="B1682" i="49"/>
  <c r="B1681" i="49"/>
  <c r="B1680" i="49"/>
  <c r="B1679" i="49"/>
  <c r="B1678" i="49"/>
  <c r="B1677" i="49"/>
  <c r="B1676" i="49"/>
  <c r="B1675" i="49"/>
  <c r="B1674" i="49"/>
  <c r="B1673" i="49"/>
  <c r="B1672" i="49"/>
  <c r="B1671" i="49"/>
  <c r="B1670" i="49"/>
  <c r="B1669" i="49"/>
  <c r="B1668" i="49"/>
  <c r="B1667" i="49"/>
  <c r="B1666" i="49"/>
  <c r="B1665" i="49"/>
  <c r="B1664" i="49"/>
  <c r="B1663" i="49"/>
  <c r="B1662" i="49"/>
  <c r="B1661" i="49"/>
  <c r="B1660" i="49"/>
  <c r="B1659" i="49"/>
  <c r="B1658" i="49"/>
  <c r="B1657" i="49"/>
  <c r="B1656" i="49"/>
  <c r="B1655" i="49"/>
  <c r="B1654" i="49"/>
  <c r="B1653" i="49"/>
  <c r="B1652" i="49"/>
  <c r="B1651" i="49"/>
  <c r="B1650" i="49"/>
  <c r="B1649" i="49"/>
  <c r="B1648" i="49"/>
  <c r="B1647" i="49"/>
  <c r="B1646" i="49"/>
  <c r="B1645" i="49"/>
  <c r="B1644" i="49"/>
  <c r="B1643" i="49"/>
  <c r="B1642" i="49"/>
  <c r="B1641" i="49"/>
  <c r="B1640" i="49"/>
  <c r="B1639" i="49"/>
  <c r="B1638" i="49"/>
  <c r="B1637" i="49"/>
  <c r="B1636" i="49"/>
  <c r="B1635" i="49"/>
  <c r="B1634" i="49"/>
  <c r="B1633" i="49"/>
  <c r="B1632" i="49"/>
  <c r="B1631" i="49"/>
  <c r="B1630" i="49"/>
  <c r="B1629" i="49"/>
  <c r="B1628" i="49"/>
  <c r="B1627" i="49"/>
  <c r="B1626" i="49"/>
  <c r="B1625" i="49"/>
  <c r="B1624" i="49"/>
  <c r="B1623" i="49"/>
  <c r="B1622" i="49"/>
  <c r="B1621" i="49"/>
  <c r="B1620" i="49"/>
  <c r="B1619" i="49"/>
  <c r="B1618" i="49"/>
  <c r="B1617" i="49"/>
  <c r="B1616" i="49"/>
  <c r="B1615" i="49"/>
  <c r="B1614" i="49"/>
  <c r="B1613" i="49"/>
  <c r="B1612" i="49"/>
  <c r="B1611" i="49"/>
  <c r="B1610" i="49"/>
  <c r="B1609" i="49"/>
  <c r="B1608" i="49"/>
  <c r="B1607" i="49"/>
  <c r="B1606" i="49"/>
  <c r="B1605" i="49"/>
  <c r="B1604" i="49"/>
  <c r="B1603" i="49"/>
  <c r="B1602" i="49"/>
  <c r="B1601" i="49"/>
  <c r="B1600" i="49"/>
  <c r="B1599" i="49"/>
  <c r="B1598" i="49"/>
  <c r="B1597" i="49"/>
  <c r="B1596" i="49"/>
  <c r="B1595" i="49"/>
  <c r="B1594" i="49"/>
  <c r="B1593" i="49"/>
  <c r="B1592" i="49"/>
  <c r="B1591" i="49"/>
  <c r="B1590" i="49"/>
  <c r="B1589" i="49"/>
  <c r="B1588" i="49"/>
  <c r="B1587" i="49"/>
  <c r="B1586" i="49"/>
  <c r="B1585" i="49"/>
  <c r="B1584" i="49"/>
  <c r="B1583" i="49"/>
  <c r="B1582" i="49"/>
  <c r="B1581" i="49"/>
  <c r="B1580" i="49"/>
  <c r="B1579" i="49"/>
  <c r="B1578" i="49"/>
  <c r="B1577" i="49"/>
  <c r="B1576" i="49"/>
  <c r="B1575" i="49"/>
  <c r="B1574" i="49"/>
  <c r="B1573" i="49"/>
  <c r="B1572" i="49"/>
  <c r="B1571" i="49"/>
  <c r="B1570" i="49"/>
  <c r="B1569" i="49"/>
  <c r="B1568" i="49"/>
  <c r="B1567" i="49"/>
  <c r="B1566" i="49"/>
  <c r="B1565" i="49"/>
  <c r="B1564" i="49"/>
  <c r="B1563" i="49"/>
  <c r="B1562" i="49"/>
  <c r="B1561" i="49"/>
  <c r="B1560" i="49"/>
  <c r="B1559" i="49"/>
  <c r="B1558" i="49"/>
  <c r="B1557" i="49"/>
  <c r="B1556" i="49"/>
  <c r="B1555" i="49"/>
  <c r="B1554" i="49"/>
  <c r="B1553" i="49"/>
  <c r="B1552" i="49"/>
  <c r="B1551" i="49"/>
  <c r="B1550" i="49"/>
  <c r="B1549" i="49"/>
  <c r="B1548" i="49"/>
  <c r="B1547" i="49"/>
  <c r="B1546" i="49"/>
  <c r="B1545" i="49"/>
  <c r="B1544" i="49"/>
  <c r="B1543" i="49"/>
  <c r="B1542" i="49"/>
  <c r="B1541" i="49"/>
  <c r="B1540" i="49"/>
  <c r="B1539" i="49"/>
  <c r="B1538" i="49"/>
  <c r="B1537" i="49"/>
  <c r="B1536" i="49"/>
  <c r="B1535" i="49"/>
  <c r="B1534" i="49"/>
  <c r="B1533" i="49"/>
  <c r="B1532" i="49"/>
  <c r="B1531" i="49"/>
  <c r="B1530" i="49"/>
  <c r="B1529" i="49"/>
  <c r="B1528" i="49"/>
  <c r="B1527" i="49"/>
  <c r="B1526" i="49"/>
  <c r="B1525" i="49"/>
  <c r="B1524" i="49"/>
  <c r="B1523" i="49"/>
  <c r="B1522" i="49"/>
  <c r="B1521" i="49"/>
  <c r="B1520" i="49"/>
  <c r="B1519" i="49"/>
  <c r="B1518" i="49"/>
  <c r="B1517" i="49"/>
  <c r="B1516" i="49"/>
  <c r="B1515" i="49"/>
  <c r="B1514" i="49"/>
  <c r="B1513" i="49"/>
  <c r="B1512" i="49"/>
  <c r="B1511" i="49"/>
  <c r="B1510" i="49"/>
  <c r="B1509" i="49"/>
  <c r="B1508" i="49"/>
  <c r="B1507" i="49"/>
  <c r="B1506" i="49"/>
  <c r="B1505" i="49"/>
  <c r="B1504" i="49"/>
  <c r="B1503" i="49"/>
  <c r="B1502" i="49"/>
  <c r="B1501" i="49"/>
  <c r="B1500" i="49"/>
  <c r="B1499" i="49"/>
  <c r="B1498" i="49"/>
  <c r="B1497" i="49"/>
  <c r="B1496" i="49"/>
  <c r="B1495" i="49"/>
  <c r="B1494" i="49"/>
  <c r="B1493" i="49"/>
  <c r="B1492" i="49"/>
  <c r="B1491" i="49"/>
  <c r="B1490" i="49"/>
  <c r="B1489" i="49"/>
  <c r="B1488" i="49"/>
  <c r="B1487" i="49"/>
  <c r="B1486" i="49"/>
  <c r="B1485" i="49"/>
  <c r="B1484" i="49"/>
  <c r="B1483" i="49"/>
  <c r="B1482" i="49"/>
  <c r="B1481" i="49"/>
  <c r="B1480" i="49"/>
  <c r="B1479" i="49"/>
  <c r="B1478" i="49"/>
  <c r="B1477" i="49"/>
  <c r="B1476" i="49"/>
  <c r="B1475" i="49"/>
  <c r="B1474" i="49"/>
  <c r="B1473" i="49"/>
  <c r="B1472" i="49"/>
  <c r="B1471" i="49"/>
  <c r="B1470" i="49"/>
  <c r="B1469" i="49"/>
  <c r="B1468" i="49"/>
  <c r="B1467" i="49"/>
  <c r="B1466" i="49"/>
  <c r="B1465" i="49"/>
  <c r="B1464" i="49"/>
  <c r="B1463" i="49"/>
  <c r="B1462" i="49"/>
  <c r="B1461" i="49"/>
  <c r="B1460" i="49"/>
  <c r="B1459" i="49"/>
  <c r="B1458" i="49"/>
  <c r="B1457" i="49"/>
  <c r="B1456" i="49"/>
  <c r="B1455" i="49"/>
  <c r="B1454" i="49"/>
  <c r="B1453" i="49"/>
  <c r="B1452" i="49"/>
  <c r="B1451" i="49"/>
  <c r="B1450" i="49"/>
  <c r="B1449" i="49"/>
  <c r="B1448" i="49"/>
  <c r="B1447" i="49"/>
  <c r="B1446" i="49"/>
  <c r="B1445" i="49"/>
  <c r="B1444" i="49"/>
  <c r="B1443" i="49"/>
  <c r="B1442" i="49"/>
  <c r="B1441" i="49"/>
  <c r="B1440" i="49"/>
  <c r="B1439" i="49"/>
  <c r="B1438" i="49"/>
  <c r="B1437" i="49"/>
  <c r="B1436" i="49"/>
  <c r="B1435" i="49"/>
  <c r="B1434" i="49"/>
  <c r="B1433" i="49"/>
  <c r="B1432" i="49"/>
  <c r="B1431" i="49"/>
  <c r="B1430" i="49"/>
  <c r="B1429" i="49"/>
  <c r="B1428" i="49"/>
  <c r="B1427" i="49"/>
  <c r="B1426" i="49"/>
  <c r="B1425" i="49"/>
  <c r="B1424" i="49"/>
  <c r="B1423" i="49"/>
  <c r="B1422" i="49"/>
  <c r="B1421" i="49"/>
  <c r="B1420" i="49"/>
  <c r="B1419" i="49"/>
  <c r="B1418" i="49"/>
  <c r="B1417" i="49"/>
  <c r="B1416" i="49"/>
  <c r="B1415" i="49"/>
  <c r="B1414" i="49"/>
  <c r="B1413" i="49"/>
  <c r="B1412" i="49"/>
  <c r="B1411" i="49"/>
  <c r="B1410" i="49"/>
  <c r="B1409" i="49"/>
  <c r="B1408" i="49"/>
  <c r="B1407" i="49"/>
  <c r="B1406" i="49"/>
  <c r="B1405" i="49"/>
  <c r="B1404" i="49"/>
  <c r="B1403" i="49"/>
  <c r="B1402" i="49"/>
  <c r="B1401" i="49"/>
  <c r="B1400" i="49"/>
  <c r="B1399" i="49"/>
  <c r="B1398" i="49"/>
  <c r="B1397" i="49"/>
  <c r="B1396" i="49"/>
  <c r="B1395" i="49"/>
  <c r="B1394" i="49"/>
  <c r="B1393" i="49"/>
  <c r="B1392" i="49"/>
  <c r="B1391" i="49"/>
  <c r="B1390" i="49"/>
  <c r="B1389" i="49"/>
  <c r="B1388" i="49"/>
  <c r="B1387" i="49"/>
  <c r="B1386" i="49"/>
  <c r="B1385" i="49"/>
  <c r="B1384" i="49"/>
  <c r="B1383" i="49"/>
  <c r="B1382" i="49"/>
  <c r="B1381" i="49"/>
  <c r="B1380" i="49"/>
  <c r="B1379" i="49"/>
  <c r="B1378" i="49"/>
  <c r="B1377" i="49"/>
  <c r="B1376" i="49"/>
  <c r="B1375" i="49"/>
  <c r="B1374" i="49"/>
  <c r="B1373" i="49"/>
  <c r="B1372" i="49"/>
  <c r="B1371" i="49"/>
  <c r="B1370" i="49"/>
  <c r="B1369" i="49"/>
  <c r="B1368" i="49"/>
  <c r="B1367" i="49"/>
  <c r="B1366" i="49"/>
  <c r="B1365" i="49"/>
  <c r="B1364" i="49"/>
  <c r="B1363" i="49"/>
  <c r="B1362" i="49"/>
  <c r="B1361" i="49"/>
  <c r="B1360" i="49"/>
  <c r="B1359" i="49"/>
  <c r="B1358" i="49"/>
  <c r="B1357" i="49"/>
  <c r="B1356" i="49"/>
  <c r="B1355" i="49"/>
  <c r="B1354" i="49"/>
  <c r="B1353" i="49"/>
  <c r="B1352" i="49"/>
  <c r="B1351" i="49"/>
  <c r="B1350" i="49"/>
  <c r="B1349" i="49"/>
  <c r="B1348" i="49"/>
  <c r="B1347" i="49"/>
  <c r="B1346" i="49"/>
  <c r="B1345" i="49"/>
  <c r="B1344" i="49"/>
  <c r="B1343" i="49"/>
  <c r="B1342" i="49"/>
  <c r="B1341" i="49"/>
  <c r="B1340" i="49"/>
  <c r="B1339" i="49"/>
  <c r="B1338" i="49"/>
  <c r="B1337" i="49"/>
  <c r="B1336" i="49"/>
  <c r="B1335" i="49"/>
  <c r="B1334" i="49"/>
  <c r="B1333" i="49"/>
  <c r="B1332" i="49"/>
  <c r="B1331" i="49"/>
  <c r="B1330" i="49"/>
  <c r="B1329" i="49"/>
  <c r="B1328" i="49"/>
  <c r="B1327" i="49"/>
  <c r="B1326" i="49"/>
  <c r="B1325" i="49"/>
  <c r="B1324" i="49"/>
  <c r="B1323" i="49"/>
  <c r="B1322" i="49"/>
  <c r="B1321" i="49"/>
  <c r="B1320" i="49"/>
  <c r="B1319" i="49"/>
  <c r="B1318" i="49"/>
  <c r="B1317" i="49"/>
  <c r="B1316" i="49"/>
  <c r="B1315" i="49"/>
  <c r="B1314" i="49"/>
  <c r="B1313" i="49"/>
  <c r="B1312" i="49"/>
  <c r="B1311" i="49"/>
  <c r="B1310" i="49"/>
  <c r="B1309" i="49"/>
  <c r="B1308" i="49"/>
  <c r="B1307" i="49"/>
  <c r="B1306" i="49"/>
  <c r="B1305" i="49"/>
  <c r="B1304" i="49"/>
  <c r="B1303" i="49"/>
  <c r="B1302" i="49"/>
  <c r="B1301" i="49"/>
  <c r="B1300" i="49"/>
  <c r="B1299" i="49"/>
  <c r="B1298" i="49"/>
  <c r="B1297" i="49"/>
  <c r="B1296" i="49"/>
  <c r="B1295" i="49"/>
  <c r="B1294" i="49"/>
  <c r="B1293" i="49"/>
  <c r="B1292" i="49"/>
  <c r="B1291" i="49"/>
  <c r="B1290" i="49"/>
  <c r="B1289" i="49"/>
  <c r="B1288" i="49"/>
  <c r="B1287" i="49"/>
  <c r="B1286" i="49"/>
  <c r="B1285" i="49"/>
  <c r="B1284" i="49"/>
  <c r="B1283" i="49"/>
  <c r="B1282" i="49"/>
  <c r="B1281" i="49"/>
  <c r="B1280" i="49"/>
  <c r="B1279" i="49"/>
  <c r="B1278" i="49"/>
  <c r="B1277" i="49"/>
  <c r="B1276" i="49"/>
  <c r="B1275" i="49"/>
  <c r="B1274" i="49"/>
  <c r="B1273" i="49"/>
  <c r="B1272" i="49"/>
  <c r="B1271" i="49"/>
  <c r="B1270" i="49"/>
  <c r="B1269" i="49"/>
  <c r="B1268" i="49"/>
  <c r="B1267" i="49"/>
  <c r="B1266" i="49"/>
  <c r="B1265" i="49"/>
  <c r="B1264" i="49"/>
  <c r="B1263" i="49"/>
  <c r="B1262" i="49"/>
  <c r="B1261" i="49"/>
  <c r="B1260" i="49"/>
  <c r="B1259" i="49"/>
  <c r="B1258" i="49"/>
  <c r="B1257" i="49"/>
  <c r="B1256" i="49"/>
  <c r="B1255" i="49"/>
  <c r="B1254" i="49"/>
  <c r="B1253" i="49"/>
  <c r="B1252" i="49"/>
  <c r="B1251" i="49"/>
  <c r="B1250" i="49"/>
  <c r="B1249" i="49"/>
  <c r="B1248" i="49"/>
  <c r="B1247" i="49"/>
  <c r="B1246" i="49"/>
  <c r="B1245" i="49"/>
  <c r="B1244" i="49"/>
  <c r="B1243" i="49"/>
  <c r="B1242" i="49"/>
  <c r="B1241" i="49"/>
  <c r="B1240" i="49"/>
  <c r="B1239" i="49"/>
  <c r="B1238" i="49"/>
  <c r="B1237" i="49"/>
  <c r="B1236" i="49"/>
  <c r="B1235" i="49"/>
  <c r="B1234" i="49"/>
  <c r="B1233" i="49"/>
  <c r="B1232" i="49"/>
  <c r="B1231" i="49"/>
  <c r="B1230" i="49"/>
  <c r="B1229" i="49"/>
  <c r="B1228" i="49"/>
  <c r="B1227" i="49"/>
  <c r="B1226" i="49"/>
  <c r="B1225" i="49"/>
  <c r="B1224" i="49"/>
  <c r="B1223" i="49"/>
  <c r="B1222" i="49"/>
  <c r="B1221" i="49"/>
  <c r="B1220" i="49"/>
  <c r="B1219" i="49"/>
  <c r="B1218" i="49"/>
  <c r="B1217" i="49"/>
  <c r="B1216" i="49"/>
  <c r="B1215" i="49"/>
  <c r="B1214" i="49"/>
  <c r="B1213" i="49"/>
  <c r="B1212" i="49"/>
  <c r="B1211" i="49"/>
  <c r="B1210" i="49"/>
  <c r="B1209" i="49"/>
  <c r="B1208" i="49"/>
  <c r="B1207" i="49"/>
  <c r="B1206" i="49"/>
  <c r="B1205" i="49"/>
  <c r="B1204" i="49"/>
  <c r="B1203" i="49"/>
  <c r="B1202" i="49"/>
  <c r="B1201" i="49"/>
  <c r="B1200" i="49"/>
  <c r="B1199" i="49"/>
  <c r="B1198" i="49"/>
  <c r="B1197" i="49"/>
  <c r="B1196" i="49"/>
  <c r="B1195" i="49"/>
  <c r="B1194" i="49"/>
  <c r="B1193" i="49"/>
  <c r="B1192" i="49"/>
  <c r="B1191" i="49"/>
  <c r="B1190" i="49"/>
  <c r="B1189" i="49"/>
  <c r="B1188" i="49"/>
  <c r="B1187" i="49"/>
  <c r="B1186" i="49"/>
  <c r="B1185" i="49"/>
  <c r="B1184" i="49"/>
  <c r="B1183" i="49"/>
  <c r="B1182" i="49"/>
  <c r="B1181" i="49"/>
  <c r="B1180" i="49"/>
  <c r="B1179" i="49"/>
  <c r="B1178" i="49"/>
  <c r="B1177" i="49"/>
  <c r="B1176" i="49"/>
  <c r="B1175" i="49"/>
  <c r="B1174" i="49"/>
  <c r="B1173" i="49"/>
  <c r="B1172" i="49"/>
  <c r="B1171" i="49"/>
  <c r="B1170" i="49"/>
  <c r="B1169" i="49"/>
  <c r="B1168" i="49"/>
  <c r="B1167" i="49"/>
  <c r="B1166" i="49"/>
  <c r="B1165" i="49"/>
  <c r="B1164" i="49"/>
  <c r="B1163" i="49"/>
  <c r="B1162" i="49"/>
  <c r="B1161" i="49"/>
  <c r="B1160" i="49"/>
  <c r="B1159" i="49"/>
  <c r="B1158" i="49"/>
  <c r="B1157" i="49"/>
  <c r="B1156" i="49"/>
  <c r="B1155" i="49"/>
  <c r="B1154" i="49"/>
  <c r="B1153" i="49"/>
  <c r="B1152" i="49"/>
  <c r="B1151" i="49"/>
  <c r="B1150" i="49"/>
  <c r="B1149" i="49"/>
  <c r="B1148" i="49"/>
  <c r="B1147" i="49"/>
  <c r="B1146" i="49"/>
  <c r="B1145" i="49"/>
  <c r="B1144" i="49"/>
  <c r="B1143" i="49"/>
  <c r="B1142" i="49"/>
  <c r="B1141" i="49"/>
  <c r="B1140" i="49"/>
  <c r="B1139" i="49"/>
  <c r="B1138" i="49"/>
  <c r="B1137" i="49"/>
  <c r="B1136" i="49"/>
  <c r="B1135" i="49"/>
  <c r="B1134" i="49"/>
  <c r="B1133" i="49"/>
  <c r="B1132" i="49"/>
  <c r="B1131" i="49"/>
  <c r="B1130" i="49"/>
  <c r="B1129" i="49"/>
  <c r="B1128" i="49"/>
  <c r="B1127" i="49"/>
  <c r="B1126" i="49"/>
  <c r="B1125" i="49"/>
  <c r="B1124" i="49"/>
  <c r="B1123" i="49"/>
  <c r="B1122" i="49"/>
  <c r="B1121" i="49"/>
  <c r="B1120" i="49"/>
  <c r="B1119" i="49"/>
  <c r="B1118" i="49"/>
  <c r="B1117" i="49"/>
  <c r="B1116" i="49"/>
  <c r="B1115" i="49"/>
  <c r="B1114" i="49"/>
  <c r="B1113" i="49"/>
  <c r="B1112" i="49"/>
  <c r="B1111" i="49"/>
  <c r="B1110" i="49"/>
  <c r="B1109" i="49"/>
  <c r="B1108" i="49"/>
  <c r="B1107" i="49"/>
  <c r="B1106" i="49"/>
  <c r="B1105" i="49"/>
  <c r="B1104" i="49"/>
  <c r="B1103" i="49"/>
  <c r="B1102" i="49"/>
  <c r="B1101" i="49"/>
  <c r="B1100" i="49"/>
  <c r="B1099" i="49"/>
  <c r="B1098" i="49"/>
  <c r="B1097" i="49"/>
  <c r="B1096" i="49"/>
  <c r="B1095" i="49"/>
  <c r="B1094" i="49"/>
  <c r="B1093" i="49"/>
  <c r="B1092" i="49"/>
  <c r="B1091" i="49"/>
  <c r="B1090" i="49"/>
  <c r="B1089" i="49"/>
  <c r="B1088" i="49"/>
  <c r="B1087" i="49"/>
  <c r="B1086" i="49"/>
  <c r="B1085" i="49"/>
  <c r="B1084" i="49"/>
  <c r="B1083" i="49"/>
  <c r="B1082" i="49"/>
  <c r="B1081" i="49"/>
  <c r="B1080" i="49"/>
  <c r="B1079" i="49"/>
  <c r="B1078" i="49"/>
  <c r="B1077" i="49"/>
  <c r="B1076" i="49"/>
  <c r="B1075" i="49"/>
  <c r="B1074" i="49"/>
  <c r="B1073" i="49"/>
  <c r="B1072" i="49"/>
  <c r="B1071" i="49"/>
  <c r="B1070" i="49"/>
  <c r="B1069" i="49"/>
  <c r="B1068" i="49"/>
  <c r="B1067" i="49"/>
  <c r="B1066" i="49"/>
  <c r="B1065" i="49"/>
  <c r="B1064" i="49"/>
  <c r="B1063" i="49"/>
  <c r="B1062" i="49"/>
  <c r="B1061" i="49"/>
  <c r="B1060" i="49"/>
  <c r="B1059" i="49"/>
  <c r="B1058" i="49"/>
  <c r="B1057" i="49"/>
  <c r="B1056" i="49"/>
  <c r="B1055" i="49"/>
  <c r="B1054" i="49"/>
  <c r="B1053" i="49"/>
  <c r="B1052" i="49"/>
  <c r="B1051" i="49"/>
  <c r="B1050" i="49"/>
  <c r="B1049" i="49"/>
  <c r="B1048" i="49"/>
  <c r="B1047" i="49"/>
  <c r="B1046" i="49"/>
  <c r="B1045" i="49"/>
  <c r="B1044" i="49"/>
  <c r="B1043" i="49"/>
  <c r="B1042" i="49"/>
  <c r="B1041" i="49"/>
  <c r="B1040" i="49"/>
  <c r="B1039" i="49"/>
  <c r="B1038" i="49"/>
  <c r="B1037" i="49"/>
  <c r="B1036" i="49"/>
  <c r="B1035" i="49"/>
  <c r="B1034" i="49"/>
  <c r="B1033" i="49"/>
  <c r="B1032" i="49"/>
  <c r="B1031" i="49"/>
  <c r="B1030" i="49"/>
  <c r="B1029" i="49"/>
  <c r="B1028" i="49"/>
  <c r="B1027" i="49"/>
  <c r="B1026" i="49"/>
  <c r="B1025" i="49"/>
  <c r="B1024" i="49"/>
  <c r="B1023" i="49"/>
  <c r="B1022" i="49"/>
  <c r="B1021" i="49"/>
  <c r="B1020" i="49"/>
  <c r="B1019" i="49"/>
  <c r="B1018" i="49"/>
  <c r="B1017" i="49"/>
  <c r="B1016" i="49"/>
  <c r="B1015" i="49"/>
  <c r="B1014" i="49"/>
  <c r="B1013" i="49"/>
  <c r="B1012" i="49"/>
  <c r="B1011" i="49"/>
  <c r="B1010" i="49"/>
  <c r="B1009" i="49"/>
  <c r="B1008" i="49"/>
  <c r="B1007" i="49"/>
  <c r="B1006" i="49"/>
  <c r="B1005" i="49"/>
  <c r="B1004" i="49"/>
  <c r="B1003" i="49"/>
  <c r="B1002" i="49"/>
  <c r="B1001" i="49"/>
  <c r="B1000" i="49"/>
  <c r="B999" i="49"/>
  <c r="B998" i="49"/>
  <c r="B997" i="49"/>
  <c r="B996" i="49"/>
  <c r="B995" i="49"/>
  <c r="B994" i="49"/>
  <c r="B993" i="49"/>
  <c r="B992" i="49"/>
  <c r="B991" i="49"/>
  <c r="B990" i="49"/>
  <c r="B989" i="49"/>
  <c r="B988" i="49"/>
  <c r="B987" i="49"/>
  <c r="B986" i="49"/>
  <c r="B985" i="49"/>
  <c r="B984" i="49"/>
  <c r="B983" i="49"/>
  <c r="B982" i="49"/>
  <c r="B981" i="49"/>
  <c r="B980" i="49"/>
  <c r="B979" i="49"/>
  <c r="B978" i="49"/>
  <c r="B977" i="49"/>
  <c r="B976" i="49"/>
  <c r="B975" i="49"/>
  <c r="B974" i="49"/>
  <c r="B973" i="49"/>
  <c r="B972" i="49"/>
  <c r="B971" i="49"/>
  <c r="B970" i="49"/>
  <c r="B969" i="49"/>
  <c r="B968" i="49"/>
  <c r="B967" i="49"/>
  <c r="B966" i="49"/>
  <c r="B965" i="49"/>
  <c r="B964" i="49"/>
  <c r="B963" i="49"/>
  <c r="B962" i="49"/>
  <c r="B961" i="49"/>
  <c r="B960" i="49"/>
  <c r="B959" i="49"/>
  <c r="B958" i="49"/>
  <c r="B957" i="49"/>
  <c r="B956" i="49"/>
  <c r="B955" i="49"/>
  <c r="B954" i="49"/>
  <c r="B953" i="49"/>
  <c r="B952" i="49"/>
  <c r="B951" i="49"/>
  <c r="B950" i="49"/>
  <c r="B949" i="49"/>
  <c r="B948" i="49"/>
  <c r="B947" i="49"/>
  <c r="B946" i="49"/>
  <c r="B945" i="49"/>
  <c r="B944" i="49"/>
  <c r="B943" i="49"/>
  <c r="B942" i="49"/>
  <c r="B941" i="49"/>
  <c r="B940" i="49"/>
  <c r="B939" i="49"/>
  <c r="B938" i="49"/>
  <c r="B937" i="49"/>
  <c r="B936" i="49"/>
  <c r="B935" i="49"/>
  <c r="B934" i="49"/>
  <c r="B933" i="49"/>
  <c r="B932" i="49"/>
  <c r="B931" i="49"/>
  <c r="B930" i="49"/>
  <c r="B929" i="49"/>
  <c r="B928" i="49"/>
  <c r="B927" i="49"/>
  <c r="B926" i="49"/>
  <c r="B925" i="49"/>
  <c r="B924" i="49"/>
  <c r="B923" i="49"/>
  <c r="B922" i="49"/>
  <c r="B921" i="49"/>
  <c r="B920" i="49"/>
  <c r="B919" i="49"/>
  <c r="B918" i="49"/>
  <c r="B917" i="49"/>
  <c r="B916" i="49"/>
  <c r="B915" i="49"/>
  <c r="B914" i="49"/>
  <c r="B913" i="49"/>
  <c r="B912" i="49"/>
  <c r="B911" i="49"/>
  <c r="B910" i="49"/>
  <c r="B909" i="49"/>
  <c r="B908" i="49"/>
  <c r="B907" i="49"/>
  <c r="B906" i="49"/>
  <c r="B905" i="49"/>
  <c r="B904" i="49"/>
  <c r="B903" i="49"/>
  <c r="B902" i="49"/>
  <c r="B901" i="49"/>
  <c r="B900" i="49"/>
  <c r="B899" i="49"/>
  <c r="B898" i="49"/>
  <c r="B897" i="49"/>
  <c r="B896" i="49"/>
  <c r="B895" i="49"/>
  <c r="B894" i="49"/>
  <c r="B893" i="49"/>
  <c r="B892" i="49"/>
  <c r="B891" i="49"/>
  <c r="B890" i="49"/>
  <c r="B889" i="49"/>
  <c r="B888" i="49"/>
  <c r="B887" i="49"/>
  <c r="B886" i="49"/>
  <c r="B885" i="49"/>
  <c r="B884" i="49"/>
  <c r="B883" i="49"/>
  <c r="B882" i="49"/>
  <c r="B881" i="49"/>
  <c r="B880" i="49"/>
  <c r="B879" i="49"/>
  <c r="B878" i="49"/>
  <c r="B877" i="49"/>
  <c r="B876" i="49"/>
  <c r="B875" i="49"/>
  <c r="B874" i="49"/>
  <c r="B873" i="49"/>
  <c r="B872" i="49"/>
  <c r="B871" i="49"/>
  <c r="B870" i="49"/>
  <c r="B869" i="49"/>
  <c r="B868" i="49"/>
  <c r="B867" i="49"/>
  <c r="B866" i="49"/>
  <c r="B865" i="49"/>
  <c r="B864" i="49"/>
  <c r="B863" i="49"/>
  <c r="B862" i="49"/>
  <c r="B861" i="49"/>
  <c r="B860" i="49"/>
  <c r="B859" i="49"/>
  <c r="B858" i="49"/>
  <c r="B857" i="49"/>
  <c r="B856" i="49"/>
  <c r="B855" i="49"/>
  <c r="B854" i="49"/>
  <c r="B853" i="49"/>
  <c r="B852" i="49"/>
  <c r="B851" i="49"/>
  <c r="B850" i="49"/>
  <c r="B849" i="49"/>
  <c r="B848" i="49"/>
  <c r="B847" i="49"/>
  <c r="B846" i="49"/>
  <c r="B845" i="49"/>
  <c r="B844" i="49"/>
  <c r="B843" i="49"/>
  <c r="B842" i="49"/>
  <c r="B841" i="49"/>
  <c r="B840" i="49"/>
  <c r="B839" i="49"/>
  <c r="B838" i="49"/>
  <c r="B837" i="49"/>
  <c r="B836" i="49"/>
  <c r="B835" i="49"/>
  <c r="B834" i="49"/>
  <c r="B833" i="49"/>
  <c r="B832" i="49"/>
  <c r="B831" i="49"/>
  <c r="B830" i="49"/>
  <c r="B829" i="49"/>
  <c r="B828" i="49"/>
  <c r="B827" i="49"/>
  <c r="B826" i="49"/>
  <c r="B825" i="49"/>
  <c r="B824" i="49"/>
  <c r="B823" i="49"/>
  <c r="B822" i="49"/>
  <c r="B821" i="49"/>
  <c r="B820" i="49"/>
  <c r="B819" i="49"/>
  <c r="B818" i="49"/>
  <c r="B817" i="49"/>
  <c r="B816" i="49"/>
  <c r="B815" i="49"/>
  <c r="B814" i="49"/>
  <c r="B813" i="49"/>
  <c r="B812" i="49"/>
  <c r="B811" i="49"/>
  <c r="B810" i="49"/>
  <c r="B809" i="49"/>
  <c r="B808" i="49"/>
  <c r="B807" i="49"/>
  <c r="B806" i="49"/>
  <c r="B805" i="49"/>
  <c r="B804" i="49"/>
  <c r="B803" i="49"/>
  <c r="B802" i="49"/>
  <c r="B801" i="49"/>
  <c r="B800" i="49"/>
  <c r="B799" i="49"/>
  <c r="B798" i="49"/>
  <c r="B797" i="49"/>
  <c r="B796" i="49"/>
  <c r="B795" i="49"/>
  <c r="B794" i="49"/>
  <c r="B793" i="49"/>
  <c r="B792" i="49"/>
  <c r="B791" i="49"/>
  <c r="B790" i="49"/>
  <c r="B789" i="49"/>
  <c r="B788" i="49"/>
  <c r="B787" i="49"/>
  <c r="B786" i="49"/>
  <c r="B785" i="49"/>
  <c r="B784" i="49"/>
  <c r="B783" i="49"/>
  <c r="B782" i="49"/>
  <c r="B781" i="49"/>
  <c r="B780" i="49"/>
  <c r="B779" i="49"/>
  <c r="B778" i="49"/>
  <c r="B777" i="49"/>
  <c r="B776" i="49"/>
  <c r="B775" i="49"/>
  <c r="B774" i="49"/>
  <c r="B773" i="49"/>
  <c r="B772" i="49"/>
  <c r="B771" i="49"/>
  <c r="B770" i="49"/>
  <c r="B769" i="49"/>
  <c r="B768" i="49"/>
  <c r="B767" i="49"/>
  <c r="B766" i="49"/>
  <c r="B765" i="49"/>
  <c r="B764" i="49"/>
  <c r="B763" i="49"/>
  <c r="B762" i="49"/>
  <c r="B761" i="49"/>
  <c r="B760" i="49"/>
  <c r="B759" i="49"/>
  <c r="B758" i="49"/>
  <c r="B757" i="49"/>
  <c r="B756" i="49"/>
  <c r="B755" i="49"/>
  <c r="B754" i="49"/>
  <c r="B753" i="49"/>
  <c r="B752" i="49"/>
  <c r="B751" i="49"/>
  <c r="B750" i="49"/>
  <c r="B749" i="49"/>
  <c r="B748" i="49"/>
  <c r="B747" i="49"/>
  <c r="B746" i="49"/>
  <c r="B745" i="49"/>
  <c r="B744" i="49"/>
  <c r="B743" i="49"/>
  <c r="B742" i="49"/>
  <c r="B741" i="49"/>
  <c r="B740" i="49"/>
  <c r="B739" i="49"/>
  <c r="B738" i="49"/>
  <c r="B737" i="49"/>
  <c r="B736" i="49"/>
  <c r="B735" i="49"/>
  <c r="B734" i="49"/>
  <c r="B733" i="49"/>
  <c r="B732" i="49"/>
  <c r="B731" i="49"/>
  <c r="B730" i="49"/>
  <c r="B729" i="49"/>
  <c r="B728" i="49"/>
  <c r="B727" i="49"/>
  <c r="B726" i="49"/>
  <c r="B725" i="49"/>
  <c r="B724" i="49"/>
  <c r="B723" i="49"/>
  <c r="B722" i="49"/>
  <c r="B721" i="49"/>
  <c r="B720" i="49"/>
  <c r="B719" i="49"/>
  <c r="B718" i="49"/>
  <c r="B717" i="49"/>
  <c r="B716" i="49"/>
  <c r="B715" i="49"/>
  <c r="B714" i="49"/>
  <c r="B713" i="49"/>
  <c r="B712" i="49"/>
  <c r="B711" i="49"/>
  <c r="B710" i="49"/>
  <c r="B709" i="49"/>
  <c r="B708" i="49"/>
  <c r="B707" i="49"/>
  <c r="B706" i="49"/>
  <c r="B705" i="49"/>
  <c r="B704" i="49"/>
  <c r="B703" i="49"/>
  <c r="B702" i="49"/>
  <c r="B701" i="49"/>
  <c r="B700" i="49"/>
  <c r="B699" i="49"/>
  <c r="B698" i="49"/>
  <c r="B697" i="49"/>
  <c r="B696" i="49"/>
  <c r="B695" i="49"/>
  <c r="B694" i="49"/>
  <c r="B693" i="49"/>
  <c r="B692" i="49"/>
  <c r="B691" i="49"/>
  <c r="B690" i="49"/>
  <c r="B689" i="49"/>
  <c r="B688" i="49"/>
  <c r="B687" i="49"/>
  <c r="B686" i="49"/>
  <c r="B685" i="49"/>
  <c r="B684" i="49"/>
  <c r="B683" i="49"/>
  <c r="B682" i="49"/>
  <c r="B681" i="49"/>
  <c r="B680" i="49"/>
  <c r="B679" i="49"/>
  <c r="B678" i="49"/>
  <c r="B677" i="49"/>
  <c r="B676" i="49"/>
  <c r="B675" i="49"/>
  <c r="B674" i="49"/>
  <c r="B673" i="49"/>
  <c r="B672" i="49"/>
  <c r="B671" i="49"/>
  <c r="B670" i="49"/>
  <c r="B669" i="49"/>
  <c r="B668" i="49"/>
  <c r="B667" i="49"/>
  <c r="B666" i="49"/>
  <c r="B665" i="49"/>
  <c r="B664" i="49"/>
  <c r="B663" i="49"/>
  <c r="B662" i="49"/>
  <c r="B661" i="49"/>
  <c r="B660" i="49"/>
  <c r="B659" i="49"/>
  <c r="B658" i="49"/>
  <c r="B657" i="49"/>
  <c r="B656" i="49"/>
  <c r="B655" i="49"/>
  <c r="B654" i="49"/>
  <c r="B653" i="49"/>
  <c r="B652" i="49"/>
  <c r="B651" i="49"/>
  <c r="B650" i="49"/>
  <c r="B649" i="49"/>
  <c r="B648" i="49"/>
  <c r="B647" i="49"/>
  <c r="B646" i="49"/>
  <c r="B645" i="49"/>
  <c r="B644" i="49"/>
  <c r="B643" i="49"/>
  <c r="B642" i="49"/>
  <c r="B641" i="49"/>
  <c r="B640" i="49"/>
  <c r="B639" i="49"/>
  <c r="B638" i="49"/>
  <c r="B637" i="49"/>
  <c r="B636" i="49"/>
  <c r="B635" i="49"/>
  <c r="B634" i="49"/>
  <c r="B633" i="49"/>
  <c r="B632" i="49"/>
  <c r="B631" i="49"/>
  <c r="B630" i="49"/>
  <c r="B629" i="49"/>
  <c r="B628" i="49"/>
  <c r="B627" i="49"/>
  <c r="B626" i="49"/>
  <c r="B625" i="49"/>
  <c r="B624" i="49"/>
  <c r="B623" i="49"/>
  <c r="B622" i="49"/>
  <c r="B621" i="49"/>
  <c r="B620" i="49"/>
  <c r="B619" i="49"/>
  <c r="B618" i="49"/>
  <c r="B617" i="49"/>
  <c r="B616" i="49"/>
  <c r="B615" i="49"/>
  <c r="B614" i="49"/>
  <c r="B613" i="49"/>
  <c r="B612" i="49"/>
  <c r="B611" i="49"/>
  <c r="B610" i="49"/>
  <c r="B609" i="49"/>
  <c r="B608" i="49"/>
  <c r="B607" i="49"/>
  <c r="B606" i="49"/>
  <c r="B605" i="49"/>
  <c r="B604" i="49"/>
  <c r="B603" i="49"/>
  <c r="B602" i="49"/>
  <c r="B601" i="49"/>
  <c r="B600" i="49"/>
  <c r="B599" i="49"/>
  <c r="B598" i="49"/>
  <c r="B597" i="49"/>
  <c r="B596" i="49"/>
  <c r="B595" i="49"/>
  <c r="B594" i="49"/>
  <c r="B593" i="49"/>
  <c r="B592" i="49"/>
  <c r="B591" i="49"/>
  <c r="B590" i="49"/>
  <c r="B589" i="49"/>
  <c r="B588" i="49"/>
  <c r="B587" i="49"/>
  <c r="B586" i="49"/>
  <c r="B585" i="49"/>
  <c r="B584" i="49"/>
  <c r="B583" i="49"/>
  <c r="B582" i="49"/>
  <c r="B581" i="49"/>
  <c r="B580" i="49"/>
  <c r="B579" i="49"/>
  <c r="B578" i="49"/>
  <c r="B577" i="49"/>
  <c r="B576" i="49"/>
  <c r="B575" i="49"/>
  <c r="B574" i="49"/>
  <c r="B573" i="49"/>
  <c r="B572" i="49"/>
  <c r="B571" i="49"/>
  <c r="B570" i="49"/>
  <c r="B569" i="49"/>
  <c r="B568" i="49"/>
  <c r="B567" i="49"/>
  <c r="B566" i="49"/>
  <c r="B565" i="49"/>
  <c r="B564" i="49"/>
  <c r="B563" i="49"/>
  <c r="B562" i="49"/>
  <c r="B561" i="49"/>
  <c r="B560" i="49"/>
  <c r="B559" i="49"/>
  <c r="B558" i="49"/>
  <c r="B557" i="49"/>
  <c r="B556" i="49"/>
  <c r="B555" i="49"/>
  <c r="B554" i="49"/>
  <c r="B553" i="49"/>
  <c r="B552" i="49"/>
  <c r="B551" i="49"/>
  <c r="B550" i="49"/>
  <c r="B549" i="49"/>
  <c r="B548" i="49"/>
  <c r="B547" i="49"/>
  <c r="B546" i="49"/>
  <c r="B545" i="49"/>
  <c r="B544" i="49"/>
  <c r="B543" i="49"/>
  <c r="B542" i="49"/>
  <c r="B541" i="49"/>
  <c r="B540" i="49"/>
  <c r="B539" i="49"/>
  <c r="B538" i="49"/>
  <c r="B537" i="49"/>
  <c r="B536" i="49"/>
  <c r="B535" i="49"/>
  <c r="B534" i="49"/>
  <c r="B533" i="49"/>
  <c r="B532" i="49"/>
  <c r="B531" i="49"/>
  <c r="B530" i="49"/>
  <c r="B529" i="49"/>
  <c r="B528" i="49"/>
  <c r="B527" i="49"/>
  <c r="B526" i="49"/>
  <c r="B525" i="49"/>
  <c r="B524" i="49"/>
  <c r="B523" i="49"/>
  <c r="B522" i="49"/>
  <c r="B521" i="49"/>
  <c r="B520" i="49"/>
  <c r="B519" i="49"/>
  <c r="B518" i="49"/>
  <c r="B517" i="49"/>
  <c r="B516" i="49"/>
  <c r="B515" i="49"/>
  <c r="B514" i="49"/>
  <c r="B513" i="49"/>
  <c r="B512" i="49"/>
  <c r="B511" i="49"/>
  <c r="B510" i="49"/>
  <c r="B509" i="49"/>
  <c r="B508" i="49"/>
  <c r="B507" i="49"/>
  <c r="B506" i="49"/>
  <c r="B505" i="49"/>
  <c r="B504" i="49"/>
  <c r="B503" i="49"/>
  <c r="B502" i="49"/>
  <c r="B501" i="49"/>
  <c r="B500" i="49"/>
  <c r="B499" i="49"/>
  <c r="B498" i="49"/>
  <c r="B497" i="49"/>
  <c r="B496" i="49"/>
  <c r="B495" i="49"/>
  <c r="B494" i="49"/>
  <c r="B493" i="49"/>
  <c r="B492" i="49"/>
  <c r="B491" i="49"/>
  <c r="B490" i="49"/>
  <c r="B489" i="49"/>
  <c r="B488" i="49"/>
  <c r="B487" i="49"/>
  <c r="B486" i="49"/>
  <c r="B485" i="49"/>
  <c r="B484" i="49"/>
  <c r="B483" i="49"/>
  <c r="B482" i="49"/>
  <c r="B481" i="49"/>
  <c r="B480" i="49"/>
  <c r="B479" i="49"/>
  <c r="B478" i="49"/>
  <c r="B477" i="49"/>
  <c r="B476" i="49"/>
  <c r="B475" i="49"/>
  <c r="B474" i="49"/>
  <c r="B473" i="49"/>
  <c r="B472" i="49"/>
  <c r="B471" i="49"/>
  <c r="B470" i="49"/>
  <c r="B469" i="49"/>
  <c r="B468" i="49"/>
  <c r="B467" i="49"/>
  <c r="B466" i="49"/>
  <c r="B465" i="49"/>
  <c r="B464" i="49"/>
  <c r="B463" i="49"/>
  <c r="B462" i="49"/>
  <c r="B461" i="49"/>
  <c r="B460" i="49"/>
  <c r="B459" i="49"/>
  <c r="B458" i="49"/>
  <c r="B457" i="49"/>
  <c r="B456" i="49"/>
  <c r="B455" i="49"/>
  <c r="B454" i="49"/>
  <c r="B453" i="49"/>
  <c r="B452" i="49"/>
  <c r="B451" i="49"/>
  <c r="B450" i="49"/>
  <c r="B449" i="49"/>
  <c r="B448" i="49"/>
  <c r="B447" i="49"/>
  <c r="B446" i="49"/>
  <c r="B445" i="49"/>
  <c r="B444" i="49"/>
  <c r="B443" i="49"/>
  <c r="B442" i="49"/>
  <c r="B441" i="49"/>
  <c r="B440" i="49"/>
  <c r="B439" i="49"/>
  <c r="B438" i="49"/>
  <c r="B437" i="49"/>
  <c r="B436" i="49"/>
  <c r="B435" i="49"/>
  <c r="B434" i="49"/>
  <c r="B433" i="49"/>
  <c r="B432" i="49"/>
  <c r="B431" i="49"/>
  <c r="B430" i="49"/>
  <c r="B429" i="49"/>
  <c r="B428" i="49"/>
  <c r="B427" i="49"/>
  <c r="B426" i="49"/>
  <c r="B425" i="49"/>
  <c r="B424" i="49"/>
  <c r="B423" i="49"/>
  <c r="B422" i="49"/>
  <c r="B421" i="49"/>
  <c r="B420" i="49"/>
  <c r="B419" i="49"/>
  <c r="B418" i="49"/>
  <c r="B417" i="49"/>
  <c r="B416" i="49"/>
  <c r="B415" i="49"/>
  <c r="B414" i="49"/>
  <c r="B413" i="49"/>
  <c r="B412" i="49"/>
  <c r="B411" i="49"/>
  <c r="B410" i="49"/>
  <c r="B409" i="49"/>
  <c r="B408" i="49"/>
  <c r="B407" i="49"/>
  <c r="B406" i="49"/>
  <c r="B405" i="49"/>
  <c r="B404" i="49"/>
  <c r="B403" i="49"/>
  <c r="B402" i="49"/>
  <c r="B401" i="49"/>
  <c r="B400" i="49"/>
  <c r="B399" i="49"/>
  <c r="B398" i="49"/>
  <c r="B397" i="49"/>
  <c r="B396" i="49"/>
  <c r="B395" i="49"/>
  <c r="B394" i="49"/>
  <c r="B393" i="49"/>
  <c r="B392" i="49"/>
  <c r="B391" i="49"/>
  <c r="B390" i="49"/>
  <c r="B389" i="49"/>
  <c r="B388" i="49"/>
  <c r="B387" i="49"/>
  <c r="B386" i="49"/>
  <c r="B385" i="49"/>
  <c r="B384" i="49"/>
  <c r="B383" i="49"/>
  <c r="B382" i="49"/>
  <c r="B381" i="49"/>
  <c r="B380" i="49"/>
  <c r="B379" i="49"/>
  <c r="B378" i="49"/>
  <c r="B377" i="49"/>
  <c r="B376" i="49"/>
  <c r="B375" i="49"/>
  <c r="B374" i="49"/>
  <c r="B373" i="49"/>
  <c r="B372" i="49"/>
  <c r="B371" i="49"/>
  <c r="B370" i="49"/>
  <c r="B369" i="49"/>
  <c r="B368" i="49"/>
  <c r="B367" i="49"/>
  <c r="B366" i="49"/>
  <c r="B365" i="49"/>
  <c r="B364" i="49"/>
  <c r="B363" i="49"/>
  <c r="B362" i="49"/>
  <c r="B361" i="49"/>
  <c r="B360" i="49"/>
  <c r="B359" i="49"/>
  <c r="B358" i="49"/>
  <c r="B357" i="49"/>
  <c r="B356" i="49"/>
  <c r="B355" i="49"/>
  <c r="B354" i="49"/>
  <c r="B353" i="49"/>
  <c r="B352" i="49"/>
  <c r="B351" i="49"/>
  <c r="B350" i="49"/>
  <c r="B349" i="49"/>
  <c r="B348" i="49"/>
  <c r="B347" i="49"/>
  <c r="B346" i="49"/>
  <c r="B345" i="49"/>
  <c r="B344" i="49"/>
  <c r="B343" i="49"/>
  <c r="B342" i="49"/>
  <c r="B341" i="49"/>
  <c r="B340" i="49"/>
  <c r="B339" i="49"/>
  <c r="B338" i="49"/>
  <c r="B337" i="49"/>
  <c r="B336" i="49"/>
  <c r="B335" i="49"/>
  <c r="B334" i="49"/>
  <c r="B333" i="49"/>
  <c r="B332" i="49"/>
  <c r="B331" i="49"/>
  <c r="B330" i="49"/>
  <c r="B329" i="49"/>
  <c r="B328" i="49"/>
  <c r="B327" i="49"/>
  <c r="B326" i="49"/>
  <c r="B325" i="49"/>
  <c r="B324" i="49"/>
  <c r="B323" i="49"/>
  <c r="B322" i="49"/>
  <c r="B321" i="49"/>
  <c r="B320" i="49"/>
  <c r="B319" i="49"/>
  <c r="B318" i="49"/>
  <c r="B317" i="49"/>
  <c r="B316" i="49"/>
  <c r="B315" i="49"/>
  <c r="B314" i="49"/>
  <c r="B313" i="49"/>
  <c r="B312" i="49"/>
  <c r="B311" i="49"/>
  <c r="B310" i="49"/>
  <c r="B309" i="49"/>
  <c r="B308" i="49"/>
  <c r="B307" i="49"/>
  <c r="B306" i="49"/>
  <c r="B305" i="49"/>
  <c r="B304" i="49"/>
  <c r="B303" i="49"/>
  <c r="B302" i="49"/>
  <c r="B301" i="49"/>
  <c r="B300" i="49"/>
  <c r="B299" i="49"/>
  <c r="B298" i="49"/>
  <c r="B297" i="49"/>
  <c r="B296" i="49"/>
  <c r="B295" i="49"/>
  <c r="B294" i="49"/>
  <c r="B293" i="49"/>
  <c r="B292" i="49"/>
  <c r="B291" i="49"/>
  <c r="B290" i="49"/>
  <c r="B289" i="49"/>
  <c r="B288" i="49"/>
  <c r="B287" i="49"/>
  <c r="B286" i="49"/>
  <c r="B285" i="49"/>
  <c r="B284" i="49"/>
  <c r="B283" i="49"/>
  <c r="B282" i="49"/>
  <c r="B281" i="49"/>
  <c r="B280" i="49"/>
  <c r="B279" i="49"/>
  <c r="B278" i="49"/>
  <c r="B277" i="49"/>
  <c r="B276" i="49"/>
  <c r="B275" i="49"/>
  <c r="B274" i="49"/>
  <c r="B273" i="49"/>
  <c r="B272" i="49"/>
  <c r="B271" i="49"/>
  <c r="B270" i="49"/>
  <c r="B269" i="49"/>
  <c r="B268" i="49"/>
  <c r="B267" i="49"/>
  <c r="B266" i="49"/>
  <c r="B265" i="49"/>
  <c r="B264" i="49"/>
  <c r="B263" i="49"/>
  <c r="B262" i="49"/>
  <c r="B261" i="49"/>
  <c r="B260" i="49"/>
  <c r="B259" i="49"/>
  <c r="B258" i="49"/>
  <c r="B257" i="49"/>
  <c r="B256" i="49"/>
  <c r="B255" i="49"/>
  <c r="B254" i="49"/>
  <c r="B253" i="49"/>
  <c r="B252" i="49"/>
  <c r="B251" i="49"/>
  <c r="B250" i="49"/>
  <c r="B249" i="49"/>
  <c r="B248" i="49"/>
  <c r="B247" i="49"/>
  <c r="B246" i="49"/>
  <c r="B245" i="49"/>
  <c r="B244" i="49"/>
  <c r="B243" i="49"/>
  <c r="B242" i="49"/>
  <c r="B241" i="49"/>
  <c r="B240" i="49"/>
  <c r="B239" i="49"/>
  <c r="B238" i="49"/>
  <c r="B237" i="49"/>
  <c r="B236" i="49"/>
  <c r="B235" i="49"/>
  <c r="B234" i="49"/>
  <c r="B233" i="49"/>
  <c r="B232" i="49"/>
  <c r="B231" i="49"/>
  <c r="B230" i="49"/>
  <c r="B229" i="49"/>
  <c r="B228" i="49"/>
  <c r="B227" i="49"/>
  <c r="B226" i="49"/>
  <c r="B225" i="49"/>
  <c r="B224" i="49"/>
  <c r="B223" i="49"/>
  <c r="B222" i="49"/>
  <c r="B221" i="49"/>
  <c r="B220" i="49"/>
  <c r="B219" i="49"/>
  <c r="B218" i="49"/>
  <c r="B217" i="49"/>
  <c r="B216" i="49"/>
  <c r="B215" i="49"/>
  <c r="B214" i="49"/>
  <c r="B213" i="49"/>
  <c r="B212" i="49"/>
  <c r="B211" i="49"/>
  <c r="B210" i="49"/>
  <c r="B209" i="49"/>
  <c r="B208" i="49"/>
  <c r="B207" i="49"/>
  <c r="B206" i="49"/>
  <c r="B205" i="49"/>
  <c r="B204" i="49"/>
  <c r="B203" i="49"/>
  <c r="B202" i="49"/>
  <c r="B201" i="49"/>
  <c r="B200" i="49"/>
  <c r="B199" i="49"/>
  <c r="B198" i="49"/>
  <c r="B197" i="49"/>
  <c r="B196" i="49"/>
  <c r="B195" i="49"/>
  <c r="B194" i="49"/>
  <c r="B193" i="49"/>
  <c r="B192" i="49"/>
  <c r="B191" i="49"/>
  <c r="B190" i="49"/>
  <c r="B189" i="49"/>
  <c r="B188" i="49"/>
  <c r="B187" i="49"/>
  <c r="B186" i="49"/>
  <c r="B185" i="49"/>
  <c r="B184" i="49"/>
  <c r="B183" i="49"/>
  <c r="B182" i="49"/>
  <c r="B181" i="49"/>
  <c r="B180" i="49"/>
  <c r="B179" i="49"/>
  <c r="B178" i="49"/>
  <c r="B177" i="49"/>
  <c r="B176" i="49"/>
  <c r="B175" i="49"/>
  <c r="B174" i="49"/>
  <c r="B173" i="49"/>
  <c r="B172" i="49"/>
  <c r="B171" i="49"/>
  <c r="B170" i="49"/>
  <c r="B169" i="49"/>
  <c r="B168" i="49"/>
  <c r="B167" i="49"/>
  <c r="B166" i="49"/>
  <c r="B165" i="49"/>
  <c r="B164" i="49"/>
  <c r="B163" i="49"/>
  <c r="B162" i="49"/>
  <c r="B161" i="49"/>
  <c r="B160" i="49"/>
  <c r="B159" i="49"/>
  <c r="B158" i="49"/>
  <c r="B157" i="49"/>
  <c r="B156" i="49"/>
  <c r="B155" i="49"/>
  <c r="B154" i="49"/>
  <c r="B153" i="49"/>
  <c r="B152" i="49"/>
  <c r="B151" i="49"/>
  <c r="B150" i="49"/>
  <c r="B149" i="49"/>
  <c r="B148" i="49"/>
  <c r="B147" i="49"/>
  <c r="B146" i="49"/>
  <c r="B145" i="49"/>
  <c r="B144" i="49"/>
  <c r="B143" i="49"/>
  <c r="B142" i="49"/>
  <c r="B141" i="49"/>
  <c r="B140" i="49"/>
  <c r="B139" i="49"/>
  <c r="B138" i="49"/>
  <c r="B137" i="49"/>
  <c r="B136" i="49"/>
  <c r="B135" i="49"/>
  <c r="B134" i="49"/>
  <c r="B133" i="49"/>
  <c r="B132" i="49"/>
  <c r="B131" i="49"/>
  <c r="B130" i="49"/>
  <c r="B129" i="49"/>
  <c r="B128" i="49"/>
  <c r="B127" i="49"/>
  <c r="B126" i="49"/>
  <c r="B125" i="49"/>
  <c r="B124" i="49"/>
  <c r="B123" i="49"/>
  <c r="B122" i="49"/>
  <c r="B121" i="49"/>
  <c r="B120" i="49"/>
  <c r="B119" i="49"/>
  <c r="B118" i="49"/>
  <c r="B117" i="49"/>
  <c r="B116" i="49"/>
  <c r="B115" i="49"/>
  <c r="B114" i="49"/>
  <c r="B113" i="49"/>
  <c r="B112" i="49"/>
  <c r="B111" i="49"/>
  <c r="B110" i="49"/>
  <c r="B109" i="49"/>
  <c r="B108" i="49"/>
  <c r="B107" i="49"/>
  <c r="B106" i="49"/>
  <c r="B105" i="49"/>
  <c r="B104" i="49"/>
  <c r="B103" i="49"/>
  <c r="B102" i="49"/>
  <c r="B101" i="49"/>
  <c r="B100" i="49"/>
  <c r="B99" i="49"/>
  <c r="B98" i="49"/>
  <c r="B97" i="49"/>
  <c r="B96" i="49"/>
  <c r="B95" i="49"/>
  <c r="B94" i="49"/>
  <c r="B93" i="49"/>
  <c r="B92" i="49"/>
  <c r="B91" i="49"/>
  <c r="B90" i="49"/>
  <c r="B89" i="49"/>
  <c r="B88" i="49"/>
  <c r="B87" i="49"/>
  <c r="B86" i="49"/>
  <c r="B85" i="49"/>
  <c r="B84" i="49"/>
  <c r="B83" i="49"/>
  <c r="B82" i="49"/>
  <c r="B81" i="49"/>
  <c r="B80" i="49"/>
  <c r="B79" i="49"/>
  <c r="B78" i="49"/>
  <c r="B77" i="49"/>
  <c r="B76" i="49"/>
  <c r="B75" i="49"/>
  <c r="B74" i="49"/>
  <c r="B73" i="49"/>
  <c r="B72" i="49"/>
  <c r="B71" i="49"/>
  <c r="B70" i="49"/>
  <c r="B69" i="49"/>
  <c r="B68" i="49"/>
  <c r="B67" i="49"/>
  <c r="B66" i="49"/>
  <c r="B65" i="49"/>
  <c r="B64" i="49"/>
  <c r="B63" i="49"/>
  <c r="B62" i="49"/>
  <c r="B61" i="49"/>
  <c r="B60" i="49"/>
  <c r="B59" i="49"/>
  <c r="B58" i="49"/>
  <c r="B57" i="49"/>
  <c r="B56" i="49"/>
  <c r="B55" i="49"/>
  <c r="B54" i="49"/>
  <c r="B53" i="49"/>
  <c r="B52" i="49"/>
  <c r="B51" i="49"/>
  <c r="B50" i="49"/>
  <c r="B49" i="49"/>
  <c r="B48" i="49"/>
  <c r="B47" i="49"/>
  <c r="B46" i="49"/>
  <c r="B45" i="49"/>
  <c r="B44" i="49"/>
  <c r="B43" i="49"/>
  <c r="B42" i="49"/>
  <c r="B41" i="49"/>
  <c r="B40" i="49"/>
  <c r="B39" i="49"/>
  <c r="B38" i="49"/>
  <c r="B37" i="49"/>
  <c r="B36" i="49"/>
  <c r="B35" i="49"/>
  <c r="B34" i="49"/>
  <c r="B33" i="49"/>
  <c r="B32" i="49"/>
  <c r="B31" i="49"/>
  <c r="B30" i="49"/>
  <c r="B29" i="49"/>
  <c r="B28" i="49"/>
  <c r="B27" i="49"/>
  <c r="B26" i="49"/>
  <c r="B25" i="49"/>
  <c r="B24" i="49"/>
  <c r="B23" i="49"/>
  <c r="B22" i="49"/>
  <c r="B21" i="49"/>
  <c r="B20" i="49"/>
  <c r="B19" i="49"/>
  <c r="B18" i="49"/>
  <c r="B17" i="49"/>
  <c r="B16" i="49"/>
  <c r="B15" i="49"/>
  <c r="B14" i="49"/>
  <c r="B13" i="49"/>
  <c r="B12" i="49"/>
  <c r="B11" i="49"/>
  <c r="F4" i="7" l="1"/>
  <c r="D6" i="29"/>
  <c r="D4" i="7" l="1"/>
  <c r="F20" i="25"/>
  <c r="F14" i="25"/>
  <c r="K63" i="28" s="1"/>
  <c r="G13" i="25"/>
  <c r="F15" i="25"/>
  <c r="K64" i="28" s="1"/>
  <c r="F21" i="31"/>
  <c r="K17" i="35" s="1"/>
  <c r="F22" i="31"/>
  <c r="K18" i="35" s="1"/>
  <c r="F20" i="31"/>
  <c r="K16" i="35" s="1"/>
  <c r="E23" i="31"/>
  <c r="K54" i="35" s="1"/>
  <c r="D23" i="31"/>
  <c r="K35" i="35" s="1"/>
  <c r="E23" i="25"/>
  <c r="K52" i="28" s="1"/>
  <c r="D23" i="25"/>
  <c r="K32" i="28" s="1"/>
  <c r="G20" i="25" l="1"/>
  <c r="K69" i="28"/>
  <c r="C25" i="30"/>
  <c r="C27" i="30" s="1"/>
  <c r="C7" i="30"/>
  <c r="C38" i="30" s="1"/>
  <c r="D25" i="30"/>
  <c r="D27" i="30"/>
  <c r="D38" i="30" l="1"/>
  <c r="B6" i="22"/>
  <c r="B6" i="20"/>
  <c r="B6" i="19"/>
  <c r="B6" i="18"/>
  <c r="B6" i="17"/>
  <c r="B6" i="16"/>
  <c r="B6" i="15"/>
  <c r="C6" i="14"/>
  <c r="B6" i="11"/>
  <c r="B6" i="5"/>
  <c r="C6" i="30"/>
  <c r="H49" i="46" l="1"/>
  <c r="G49" i="46"/>
  <c r="F49" i="46"/>
  <c r="I47" i="46"/>
  <c r="I46" i="46"/>
  <c r="I45" i="46"/>
  <c r="H44" i="46"/>
  <c r="G44" i="46"/>
  <c r="I44" i="46" s="1"/>
  <c r="F44" i="46"/>
  <c r="I43" i="46"/>
  <c r="I42" i="46"/>
  <c r="I41" i="46"/>
  <c r="H40" i="46"/>
  <c r="G40" i="46"/>
  <c r="F40" i="46"/>
  <c r="I39" i="46"/>
  <c r="I38" i="46"/>
  <c r="I37" i="46"/>
  <c r="H36" i="46"/>
  <c r="G36" i="46"/>
  <c r="F36" i="46"/>
  <c r="I35" i="46"/>
  <c r="I34" i="46"/>
  <c r="I33" i="46"/>
  <c r="I32" i="46"/>
  <c r="H31" i="46"/>
  <c r="G31" i="46"/>
  <c r="F31" i="46"/>
  <c r="I30" i="46"/>
  <c r="I29" i="46"/>
  <c r="I28" i="46"/>
  <c r="I27" i="46"/>
  <c r="I26" i="46"/>
  <c r="I25" i="46"/>
  <c r="H24" i="46"/>
  <c r="G24" i="46"/>
  <c r="F24" i="46"/>
  <c r="I23" i="46"/>
  <c r="I22" i="46"/>
  <c r="I21" i="46"/>
  <c r="I20" i="46"/>
  <c r="I19" i="46"/>
  <c r="I18" i="46"/>
  <c r="I17" i="46"/>
  <c r="I16" i="46"/>
  <c r="J49" i="44"/>
  <c r="H49" i="44"/>
  <c r="G49" i="44"/>
  <c r="F49" i="44"/>
  <c r="I47" i="44"/>
  <c r="I46" i="44"/>
  <c r="I45" i="44"/>
  <c r="J44" i="44"/>
  <c r="H44" i="44"/>
  <c r="G44" i="44"/>
  <c r="F44" i="44"/>
  <c r="I43" i="44"/>
  <c r="I42" i="44"/>
  <c r="I41" i="44"/>
  <c r="J40" i="44"/>
  <c r="H40" i="44"/>
  <c r="G40" i="44"/>
  <c r="F40" i="44"/>
  <c r="I39" i="44"/>
  <c r="I38" i="44"/>
  <c r="I37" i="44"/>
  <c r="J36" i="44"/>
  <c r="H36" i="44"/>
  <c r="G36" i="44"/>
  <c r="F36" i="44"/>
  <c r="I35" i="44"/>
  <c r="I34" i="44"/>
  <c r="I33" i="44"/>
  <c r="I32" i="44"/>
  <c r="J31" i="44"/>
  <c r="H31" i="44"/>
  <c r="G31" i="44"/>
  <c r="F31" i="44"/>
  <c r="I30" i="44"/>
  <c r="I29" i="44"/>
  <c r="I28" i="44"/>
  <c r="I27" i="44"/>
  <c r="I26" i="44"/>
  <c r="I25" i="44"/>
  <c r="J24" i="44"/>
  <c r="H24" i="44"/>
  <c r="G24" i="44"/>
  <c r="F24" i="44"/>
  <c r="I23" i="44"/>
  <c r="I22" i="44"/>
  <c r="I21" i="44"/>
  <c r="I20" i="44"/>
  <c r="I19" i="44"/>
  <c r="I18" i="44"/>
  <c r="I17" i="44"/>
  <c r="I16" i="44"/>
  <c r="H49" i="43"/>
  <c r="G49" i="43"/>
  <c r="F49" i="43"/>
  <c r="I47" i="43"/>
  <c r="I46" i="43"/>
  <c r="I45" i="43"/>
  <c r="H44" i="43"/>
  <c r="G44" i="43"/>
  <c r="F44" i="43"/>
  <c r="I43" i="43"/>
  <c r="I42" i="43"/>
  <c r="I41" i="43"/>
  <c r="H40" i="43"/>
  <c r="G40" i="43"/>
  <c r="F40" i="43"/>
  <c r="I40" i="43" s="1"/>
  <c r="I39" i="43"/>
  <c r="I38" i="43"/>
  <c r="I37" i="43"/>
  <c r="H36" i="43"/>
  <c r="G36" i="43"/>
  <c r="F36" i="43"/>
  <c r="I35" i="43"/>
  <c r="I34" i="43"/>
  <c r="I33" i="43"/>
  <c r="I32" i="43"/>
  <c r="H31" i="43"/>
  <c r="G31" i="43"/>
  <c r="F31" i="43"/>
  <c r="I30" i="43"/>
  <c r="I29" i="43"/>
  <c r="I28" i="43"/>
  <c r="I27" i="43"/>
  <c r="I26" i="43"/>
  <c r="I25" i="43"/>
  <c r="H24" i="43"/>
  <c r="G24" i="43"/>
  <c r="F24" i="43"/>
  <c r="I23" i="43"/>
  <c r="I22" i="43"/>
  <c r="I21" i="43"/>
  <c r="I20" i="43"/>
  <c r="I19" i="43"/>
  <c r="I18" i="43"/>
  <c r="I17" i="43"/>
  <c r="I16" i="43"/>
  <c r="I45" i="40"/>
  <c r="H49" i="40"/>
  <c r="G49" i="40"/>
  <c r="F49" i="40"/>
  <c r="H44" i="40"/>
  <c r="G44" i="40"/>
  <c r="F44" i="40"/>
  <c r="H40" i="40"/>
  <c r="G40" i="40"/>
  <c r="F40" i="40"/>
  <c r="I40" i="40" s="1"/>
  <c r="H36" i="40"/>
  <c r="G36" i="40"/>
  <c r="I36" i="40" s="1"/>
  <c r="F36" i="40"/>
  <c r="H31" i="40"/>
  <c r="G31" i="40"/>
  <c r="F31" i="40"/>
  <c r="I25" i="40"/>
  <c r="F24" i="40"/>
  <c r="H24" i="40"/>
  <c r="G24" i="40"/>
  <c r="I26" i="40"/>
  <c r="I47" i="40"/>
  <c r="I46" i="40"/>
  <c r="I43" i="40"/>
  <c r="I42" i="40"/>
  <c r="I41" i="40"/>
  <c r="I39" i="40"/>
  <c r="I38" i="40"/>
  <c r="I37" i="40"/>
  <c r="I35" i="40"/>
  <c r="I34" i="40"/>
  <c r="I33" i="40"/>
  <c r="I32" i="40"/>
  <c r="I30" i="40"/>
  <c r="I29" i="40"/>
  <c r="I28" i="40"/>
  <c r="I27" i="40"/>
  <c r="I23" i="40"/>
  <c r="I22" i="40"/>
  <c r="I21" i="40"/>
  <c r="I20" i="40"/>
  <c r="I19" i="40"/>
  <c r="I18" i="40"/>
  <c r="I17" i="40"/>
  <c r="I16" i="40"/>
  <c r="F21" i="39"/>
  <c r="J48" i="44" l="1"/>
  <c r="I36" i="43"/>
  <c r="I44" i="43"/>
  <c r="F48" i="44"/>
  <c r="F50" i="44" s="1"/>
  <c r="I44" i="44"/>
  <c r="G48" i="44"/>
  <c r="G50" i="44" s="1"/>
  <c r="J50" i="44"/>
  <c r="I31" i="44"/>
  <c r="I49" i="44"/>
  <c r="F48" i="43"/>
  <c r="F50" i="43" s="1"/>
  <c r="I49" i="46"/>
  <c r="H48" i="46"/>
  <c r="H50" i="46" s="1"/>
  <c r="I31" i="46"/>
  <c r="F48" i="46"/>
  <c r="F50" i="46" s="1"/>
  <c r="I40" i="46"/>
  <c r="G48" i="46"/>
  <c r="G50" i="46" s="1"/>
  <c r="I36" i="46"/>
  <c r="H48" i="44"/>
  <c r="H50" i="44" s="1"/>
  <c r="I40" i="44"/>
  <c r="I36" i="44"/>
  <c r="G48" i="43"/>
  <c r="G50" i="43" s="1"/>
  <c r="H48" i="43"/>
  <c r="H50" i="43" s="1"/>
  <c r="I31" i="43"/>
  <c r="I24" i="43"/>
  <c r="I49" i="43"/>
  <c r="I44" i="40"/>
  <c r="I49" i="40"/>
  <c r="F48" i="40"/>
  <c r="F50" i="40" s="1"/>
  <c r="G48" i="40"/>
  <c r="G50" i="40" s="1"/>
  <c r="H48" i="40"/>
  <c r="H50" i="40" s="1"/>
  <c r="I31" i="40"/>
  <c r="I24" i="40"/>
  <c r="I24" i="46"/>
  <c r="I24" i="44"/>
  <c r="I21" i="39"/>
  <c r="I48" i="43" l="1"/>
  <c r="I48" i="44"/>
  <c r="I50" i="44"/>
  <c r="G68" i="44" s="1"/>
  <c r="I50" i="43"/>
  <c r="G68" i="43" s="1"/>
  <c r="I48" i="46"/>
  <c r="I50" i="46"/>
  <c r="G68" i="46" s="1"/>
  <c r="I48" i="40"/>
  <c r="I50" i="40"/>
  <c r="G68" i="40" s="1"/>
  <c r="G65" i="46"/>
  <c r="G64" i="46"/>
  <c r="G63" i="46"/>
  <c r="G62" i="46"/>
  <c r="G61" i="46"/>
  <c r="G60" i="46"/>
  <c r="G59" i="46"/>
  <c r="G58" i="46"/>
  <c r="G57" i="46"/>
  <c r="G56" i="46"/>
  <c r="G65" i="44"/>
  <c r="G64" i="44"/>
  <c r="G63" i="44"/>
  <c r="G62" i="44"/>
  <c r="G61" i="44"/>
  <c r="G60" i="44"/>
  <c r="G59" i="44"/>
  <c r="G58" i="44"/>
  <c r="G57" i="44"/>
  <c r="G56" i="44"/>
  <c r="G65" i="43"/>
  <c r="G64" i="43"/>
  <c r="G63" i="43"/>
  <c r="G62" i="43"/>
  <c r="G61" i="43"/>
  <c r="G60" i="43"/>
  <c r="G59" i="43"/>
  <c r="G58" i="43"/>
  <c r="G57" i="43"/>
  <c r="G56" i="43"/>
  <c r="G65" i="40"/>
  <c r="G64" i="40"/>
  <c r="G63" i="40"/>
  <c r="G62" i="40"/>
  <c r="G61" i="40"/>
  <c r="G60" i="40"/>
  <c r="G59" i="40"/>
  <c r="G58" i="40"/>
  <c r="G57" i="40"/>
  <c r="G56" i="40"/>
  <c r="G21" i="39"/>
  <c r="E21" i="39"/>
  <c r="G93" i="46" l="1"/>
  <c r="F68" i="46"/>
  <c r="H68" i="46" s="1"/>
  <c r="F67" i="46"/>
  <c r="H67" i="46" s="1"/>
  <c r="F66" i="46"/>
  <c r="H66" i="46" s="1"/>
  <c r="F65" i="46"/>
  <c r="H65" i="46" s="1"/>
  <c r="F64" i="46"/>
  <c r="H64" i="46" s="1"/>
  <c r="F63" i="46"/>
  <c r="H63" i="46" s="1"/>
  <c r="F62" i="46"/>
  <c r="H62" i="46" s="1"/>
  <c r="F61" i="46"/>
  <c r="H61" i="46" s="1"/>
  <c r="F60" i="46"/>
  <c r="H60" i="46" s="1"/>
  <c r="F59" i="46"/>
  <c r="H59" i="46" s="1"/>
  <c r="F58" i="46"/>
  <c r="H58" i="46" s="1"/>
  <c r="F57" i="46"/>
  <c r="H57" i="46" s="1"/>
  <c r="F56" i="46"/>
  <c r="H56" i="46" s="1"/>
  <c r="I5" i="46"/>
  <c r="I8" i="46" s="1"/>
  <c r="G93" i="44"/>
  <c r="F68" i="44"/>
  <c r="H68" i="44" s="1"/>
  <c r="F67" i="44"/>
  <c r="H67" i="44" s="1"/>
  <c r="F66" i="44"/>
  <c r="H66" i="44" s="1"/>
  <c r="F65" i="44"/>
  <c r="H65" i="44" s="1"/>
  <c r="F64" i="44"/>
  <c r="H64" i="44" s="1"/>
  <c r="F63" i="44"/>
  <c r="H63" i="44" s="1"/>
  <c r="F62" i="44"/>
  <c r="H62" i="44" s="1"/>
  <c r="F61" i="44"/>
  <c r="H61" i="44" s="1"/>
  <c r="F60" i="44"/>
  <c r="H60" i="44" s="1"/>
  <c r="F59" i="44"/>
  <c r="H59" i="44" s="1"/>
  <c r="F58" i="44"/>
  <c r="H58" i="44" s="1"/>
  <c r="F57" i="44"/>
  <c r="H57" i="44" s="1"/>
  <c r="F56" i="44"/>
  <c r="H56" i="44" s="1"/>
  <c r="I5" i="44"/>
  <c r="I8" i="44" s="1"/>
  <c r="G93" i="43"/>
  <c r="F68" i="43"/>
  <c r="H68" i="43" s="1"/>
  <c r="F67" i="43"/>
  <c r="H67" i="43" s="1"/>
  <c r="F66" i="43"/>
  <c r="H66" i="43" s="1"/>
  <c r="F65" i="43"/>
  <c r="H65" i="43" s="1"/>
  <c r="F64" i="43"/>
  <c r="H64" i="43" s="1"/>
  <c r="F63" i="43"/>
  <c r="H63" i="43" s="1"/>
  <c r="F62" i="43"/>
  <c r="H62" i="43" s="1"/>
  <c r="F61" i="43"/>
  <c r="H61" i="43" s="1"/>
  <c r="F60" i="43"/>
  <c r="H60" i="43" s="1"/>
  <c r="F59" i="43"/>
  <c r="H59" i="43" s="1"/>
  <c r="F58" i="43"/>
  <c r="H58" i="43" s="1"/>
  <c r="F57" i="43"/>
  <c r="H57" i="43" s="1"/>
  <c r="F56" i="43"/>
  <c r="H56" i="43" s="1"/>
  <c r="I5" i="43"/>
  <c r="I8" i="43" s="1"/>
  <c r="J248" i="42"/>
  <c r="J247" i="42"/>
  <c r="J246" i="42"/>
  <c r="J245" i="42"/>
  <c r="J244" i="42"/>
  <c r="J243" i="42"/>
  <c r="J242" i="42"/>
  <c r="J241" i="42"/>
  <c r="J240" i="42"/>
  <c r="J239" i="42"/>
  <c r="J238" i="42"/>
  <c r="J237" i="42"/>
  <c r="J236" i="42"/>
  <c r="J235" i="42"/>
  <c r="J234" i="42"/>
  <c r="J233" i="42"/>
  <c r="J232" i="42"/>
  <c r="J231" i="42"/>
  <c r="J230" i="42"/>
  <c r="J229" i="42"/>
  <c r="J228" i="42"/>
  <c r="J227" i="42"/>
  <c r="J226" i="42"/>
  <c r="J225" i="42"/>
  <c r="J224" i="42"/>
  <c r="J223" i="42"/>
  <c r="J222" i="42"/>
  <c r="J221" i="42"/>
  <c r="J220" i="42"/>
  <c r="J219" i="42"/>
  <c r="J218" i="42"/>
  <c r="J217" i="42"/>
  <c r="J216" i="42"/>
  <c r="J215" i="42"/>
  <c r="J214" i="42"/>
  <c r="J213" i="42"/>
  <c r="J212" i="42"/>
  <c r="J211" i="42"/>
  <c r="J210" i="42"/>
  <c r="J208" i="42"/>
  <c r="J207" i="42"/>
  <c r="J206" i="42"/>
  <c r="J205" i="42"/>
  <c r="J204" i="42"/>
  <c r="J203" i="42"/>
  <c r="J202" i="42"/>
  <c r="J201" i="42"/>
  <c r="J200" i="42"/>
  <c r="J199" i="42"/>
  <c r="J198" i="42"/>
  <c r="J197" i="42"/>
  <c r="J196" i="42"/>
  <c r="J195" i="42"/>
  <c r="J194" i="42"/>
  <c r="J193" i="42"/>
  <c r="J192" i="42"/>
  <c r="J191" i="42"/>
  <c r="J190" i="42"/>
  <c r="J188" i="42"/>
  <c r="J187" i="42"/>
  <c r="J186" i="42"/>
  <c r="J185" i="42"/>
  <c r="J184" i="42"/>
  <c r="J183" i="42"/>
  <c r="J182" i="42"/>
  <c r="J181" i="42"/>
  <c r="J180" i="42"/>
  <c r="J179" i="42"/>
  <c r="J178" i="42"/>
  <c r="J177" i="42"/>
  <c r="J176" i="42"/>
  <c r="J175" i="42"/>
  <c r="J174" i="42"/>
  <c r="J173" i="42"/>
  <c r="J172" i="42"/>
  <c r="J171" i="42"/>
  <c r="J170" i="42"/>
  <c r="J169" i="42"/>
  <c r="J168" i="42"/>
  <c r="J167" i="42"/>
  <c r="J166" i="42"/>
  <c r="J165" i="42"/>
  <c r="J164" i="42"/>
  <c r="J163" i="42"/>
  <c r="J162" i="42"/>
  <c r="J161" i="42"/>
  <c r="J160" i="42"/>
  <c r="J159" i="42"/>
  <c r="J158" i="42"/>
  <c r="J157" i="42"/>
  <c r="J156" i="42"/>
  <c r="J155" i="42"/>
  <c r="J154" i="42"/>
  <c r="J153" i="42"/>
  <c r="J152" i="42"/>
  <c r="J151" i="42"/>
  <c r="J150" i="42"/>
  <c r="J148" i="42"/>
  <c r="J147" i="42"/>
  <c r="J146" i="42"/>
  <c r="J145" i="42"/>
  <c r="J144" i="42"/>
  <c r="J143" i="42"/>
  <c r="J142" i="42"/>
  <c r="J141" i="42"/>
  <c r="J140" i="42"/>
  <c r="J139" i="42"/>
  <c r="J138" i="42"/>
  <c r="J137" i="42"/>
  <c r="J136" i="42"/>
  <c r="J135" i="42"/>
  <c r="J134" i="42"/>
  <c r="J133" i="42"/>
  <c r="J132" i="42"/>
  <c r="J131" i="42"/>
  <c r="J130" i="42"/>
  <c r="J128" i="42"/>
  <c r="J127" i="42"/>
  <c r="J126" i="42"/>
  <c r="J125" i="42"/>
  <c r="J124" i="42"/>
  <c r="J123" i="42"/>
  <c r="J122" i="42"/>
  <c r="J121" i="42"/>
  <c r="J120" i="42"/>
  <c r="J119" i="42"/>
  <c r="J118" i="42"/>
  <c r="J117" i="42"/>
  <c r="J116" i="42"/>
  <c r="J115" i="42"/>
  <c r="J114" i="42"/>
  <c r="J113" i="42"/>
  <c r="J112" i="42"/>
  <c r="J111" i="42"/>
  <c r="J110" i="42"/>
  <c r="J109" i="42"/>
  <c r="J108" i="42"/>
  <c r="J107" i="42"/>
  <c r="J106" i="42"/>
  <c r="J105" i="42"/>
  <c r="J104" i="42"/>
  <c r="J103" i="42"/>
  <c r="J102" i="42"/>
  <c r="J101" i="42"/>
  <c r="J100" i="42"/>
  <c r="J99" i="42"/>
  <c r="J98" i="42"/>
  <c r="J97" i="42"/>
  <c r="J96" i="42"/>
  <c r="J95" i="42"/>
  <c r="J94" i="42"/>
  <c r="J93" i="42"/>
  <c r="J92" i="42"/>
  <c r="J91" i="42"/>
  <c r="J90" i="42"/>
  <c r="J88" i="42"/>
  <c r="J87" i="42"/>
  <c r="J86" i="42"/>
  <c r="J85" i="42"/>
  <c r="J84" i="42"/>
  <c r="J83" i="42"/>
  <c r="J82" i="42"/>
  <c r="J81" i="42"/>
  <c r="J80" i="42"/>
  <c r="J79" i="42"/>
  <c r="J78" i="42"/>
  <c r="J77" i="42"/>
  <c r="J76" i="42"/>
  <c r="J75" i="42"/>
  <c r="J74" i="42"/>
  <c r="J73" i="42"/>
  <c r="J72" i="42"/>
  <c r="J71" i="42"/>
  <c r="J70" i="42"/>
  <c r="J68" i="42"/>
  <c r="J66" i="42"/>
  <c r="J65" i="42"/>
  <c r="J64" i="42"/>
  <c r="J63" i="42"/>
  <c r="J61" i="42"/>
  <c r="J59" i="42"/>
  <c r="J58" i="42"/>
  <c r="J57" i="42"/>
  <c r="J56" i="42"/>
  <c r="J55" i="42"/>
  <c r="J54" i="42"/>
  <c r="J53" i="42"/>
  <c r="J52" i="42"/>
  <c r="J51" i="42"/>
  <c r="J50" i="42"/>
  <c r="J49" i="42"/>
  <c r="J48" i="42"/>
  <c r="J47" i="42"/>
  <c r="J46" i="42"/>
  <c r="J45" i="42"/>
  <c r="J44" i="42"/>
  <c r="J43" i="42"/>
  <c r="J42" i="42"/>
  <c r="J41" i="42"/>
  <c r="J40" i="42"/>
  <c r="J39" i="42"/>
  <c r="J38" i="42"/>
  <c r="J37" i="42"/>
  <c r="J36" i="42"/>
  <c r="J35" i="42"/>
  <c r="J34" i="42"/>
  <c r="J33" i="42"/>
  <c r="J32" i="42"/>
  <c r="J31" i="42"/>
  <c r="J30" i="42"/>
  <c r="J28" i="42"/>
  <c r="J27" i="42"/>
  <c r="J26" i="42"/>
  <c r="J25" i="42"/>
  <c r="J24" i="42"/>
  <c r="J23" i="42"/>
  <c r="J22" i="42"/>
  <c r="J21" i="42"/>
  <c r="J20" i="42"/>
  <c r="J19" i="42"/>
  <c r="J18" i="42"/>
  <c r="J17" i="42"/>
  <c r="J16" i="42"/>
  <c r="J15" i="42"/>
  <c r="J14" i="42"/>
  <c r="J13" i="42"/>
  <c r="J12" i="42"/>
  <c r="J11" i="42"/>
  <c r="J10" i="42"/>
  <c r="J9" i="42"/>
  <c r="J8" i="42"/>
  <c r="J7" i="42"/>
  <c r="J6" i="42"/>
  <c r="J5" i="42"/>
  <c r="J4" i="42"/>
  <c r="I5" i="40"/>
  <c r="I8" i="40" s="1"/>
  <c r="G93" i="40"/>
  <c r="F68" i="40"/>
  <c r="H68" i="40" s="1"/>
  <c r="F67" i="40"/>
  <c r="H67" i="40" s="1"/>
  <c r="F66" i="40"/>
  <c r="H66" i="40" s="1"/>
  <c r="F65" i="40"/>
  <c r="H65" i="40" s="1"/>
  <c r="F64" i="40"/>
  <c r="H64" i="40" s="1"/>
  <c r="F63" i="40"/>
  <c r="H63" i="40" s="1"/>
  <c r="F62" i="40"/>
  <c r="H62" i="40" s="1"/>
  <c r="F61" i="40"/>
  <c r="H61" i="40" s="1"/>
  <c r="F60" i="40"/>
  <c r="H60" i="40" s="1"/>
  <c r="F59" i="40"/>
  <c r="H59" i="40" s="1"/>
  <c r="F58" i="40"/>
  <c r="H58" i="40" s="1"/>
  <c r="F57" i="40"/>
  <c r="H57" i="40" s="1"/>
  <c r="F56" i="40"/>
  <c r="H56" i="40" s="1"/>
  <c r="F60" i="39"/>
  <c r="F62" i="39" s="1"/>
  <c r="J69" i="42" s="1"/>
  <c r="E60" i="39"/>
  <c r="E62" i="39" s="1"/>
  <c r="J62" i="42" s="1"/>
  <c r="M49" i="39"/>
  <c r="J249" i="42" s="1"/>
  <c r="K49" i="39"/>
  <c r="J209" i="42" s="1"/>
  <c r="J49" i="39"/>
  <c r="J189" i="42" s="1"/>
  <c r="H49" i="39"/>
  <c r="J149" i="42" s="1"/>
  <c r="G49" i="39"/>
  <c r="J129" i="42" s="1"/>
  <c r="E49" i="39"/>
  <c r="J89" i="42" s="1"/>
  <c r="P48" i="39"/>
  <c r="F92" i="46" s="1"/>
  <c r="H92" i="46" s="1"/>
  <c r="N48" i="39"/>
  <c r="J268" i="42" s="1"/>
  <c r="P47" i="39"/>
  <c r="F91" i="46" s="1"/>
  <c r="H91" i="46" s="1"/>
  <c r="N47" i="39"/>
  <c r="J267" i="42" s="1"/>
  <c r="P46" i="39"/>
  <c r="F90" i="40" s="1"/>
  <c r="H90" i="40" s="1"/>
  <c r="N46" i="39"/>
  <c r="O46" i="39" s="1"/>
  <c r="J286" i="42" s="1"/>
  <c r="P45" i="39"/>
  <c r="J305" i="42" s="1"/>
  <c r="N45" i="39"/>
  <c r="J265" i="42" s="1"/>
  <c r="P44" i="39"/>
  <c r="J304" i="42" s="1"/>
  <c r="N44" i="39"/>
  <c r="J264" i="42" s="1"/>
  <c r="P43" i="39"/>
  <c r="J303" i="42" s="1"/>
  <c r="N43" i="39"/>
  <c r="O43" i="39" s="1"/>
  <c r="J283" i="42" s="1"/>
  <c r="P42" i="39"/>
  <c r="F86" i="46" s="1"/>
  <c r="H86" i="46" s="1"/>
  <c r="N42" i="39"/>
  <c r="J262" i="42" s="1"/>
  <c r="P41" i="39"/>
  <c r="F85" i="46" s="1"/>
  <c r="H85" i="46" s="1"/>
  <c r="N41" i="39"/>
  <c r="J261" i="42" s="1"/>
  <c r="P40" i="39"/>
  <c r="F84" i="46" s="1"/>
  <c r="H84" i="46" s="1"/>
  <c r="N40" i="39"/>
  <c r="J260" i="42" s="1"/>
  <c r="P39" i="39"/>
  <c r="F83" i="44" s="1"/>
  <c r="H83" i="44" s="1"/>
  <c r="N39" i="39"/>
  <c r="J259" i="42" s="1"/>
  <c r="P38" i="39"/>
  <c r="F82" i="40" s="1"/>
  <c r="H82" i="40" s="1"/>
  <c r="N38" i="39"/>
  <c r="J258" i="42" s="1"/>
  <c r="P37" i="39"/>
  <c r="J297" i="42" s="1"/>
  <c r="N37" i="39"/>
  <c r="J257" i="42" s="1"/>
  <c r="P36" i="39"/>
  <c r="J296" i="42" s="1"/>
  <c r="N36" i="39"/>
  <c r="J256" i="42" s="1"/>
  <c r="P35" i="39"/>
  <c r="J295" i="42" s="1"/>
  <c r="N35" i="39"/>
  <c r="J255" i="42" s="1"/>
  <c r="P34" i="39"/>
  <c r="F78" i="46" s="1"/>
  <c r="H78" i="46" s="1"/>
  <c r="N34" i="39"/>
  <c r="O34" i="39" s="1"/>
  <c r="J274" i="42" s="1"/>
  <c r="P33" i="39"/>
  <c r="F77" i="46" s="1"/>
  <c r="H77" i="46" s="1"/>
  <c r="N33" i="39"/>
  <c r="J253" i="42" s="1"/>
  <c r="P32" i="39"/>
  <c r="F76" i="46" s="1"/>
  <c r="H76" i="46" s="1"/>
  <c r="N32" i="39"/>
  <c r="J252" i="42" s="1"/>
  <c r="P31" i="39"/>
  <c r="F75" i="44" s="1"/>
  <c r="H75" i="44" s="1"/>
  <c r="N31" i="39"/>
  <c r="J251" i="42" s="1"/>
  <c r="P30" i="39"/>
  <c r="N30" i="39"/>
  <c r="J250" i="42" s="1"/>
  <c r="P49" i="39" l="1"/>
  <c r="F93" i="46" s="1"/>
  <c r="H93" i="46" s="1"/>
  <c r="J67" i="42"/>
  <c r="J60" i="42"/>
  <c r="F75" i="40"/>
  <c r="H75" i="40" s="1"/>
  <c r="F83" i="40"/>
  <c r="H83" i="40" s="1"/>
  <c r="F91" i="40"/>
  <c r="H91" i="40" s="1"/>
  <c r="O35" i="39"/>
  <c r="J275" i="42" s="1"/>
  <c r="O47" i="39"/>
  <c r="J287" i="42" s="1"/>
  <c r="J254" i="42"/>
  <c r="J266" i="42"/>
  <c r="J290" i="42"/>
  <c r="J298" i="42"/>
  <c r="J306" i="42"/>
  <c r="F79" i="43"/>
  <c r="H79" i="43" s="1"/>
  <c r="F87" i="43"/>
  <c r="H87" i="43" s="1"/>
  <c r="F76" i="44"/>
  <c r="H76" i="44" s="1"/>
  <c r="F84" i="44"/>
  <c r="H84" i="44" s="1"/>
  <c r="F91" i="44"/>
  <c r="H91" i="44" s="1"/>
  <c r="F79" i="46"/>
  <c r="H79" i="46" s="1"/>
  <c r="F87" i="46"/>
  <c r="H87" i="46" s="1"/>
  <c r="F76" i="40"/>
  <c r="H76" i="40" s="1"/>
  <c r="F84" i="40"/>
  <c r="H84" i="40" s="1"/>
  <c r="F92" i="40"/>
  <c r="H92" i="40" s="1"/>
  <c r="O36" i="39"/>
  <c r="J276" i="42" s="1"/>
  <c r="O48" i="39"/>
  <c r="J288" i="42" s="1"/>
  <c r="J291" i="42"/>
  <c r="J299" i="42"/>
  <c r="J307" i="42"/>
  <c r="F80" i="43"/>
  <c r="H80" i="43" s="1"/>
  <c r="F88" i="43"/>
  <c r="H88" i="43" s="1"/>
  <c r="F77" i="44"/>
  <c r="H77" i="44" s="1"/>
  <c r="F85" i="44"/>
  <c r="H85" i="44" s="1"/>
  <c r="F92" i="44"/>
  <c r="H92" i="44" s="1"/>
  <c r="F80" i="46"/>
  <c r="H80" i="46" s="1"/>
  <c r="F88" i="46"/>
  <c r="H88" i="46" s="1"/>
  <c r="F77" i="40"/>
  <c r="H77" i="40" s="1"/>
  <c r="F85" i="40"/>
  <c r="H85" i="40" s="1"/>
  <c r="O37" i="39"/>
  <c r="J277" i="42" s="1"/>
  <c r="J292" i="42"/>
  <c r="J300" i="42"/>
  <c r="J308" i="42"/>
  <c r="F81" i="43"/>
  <c r="H81" i="43" s="1"/>
  <c r="F89" i="43"/>
  <c r="H89" i="43" s="1"/>
  <c r="F78" i="44"/>
  <c r="H78" i="44" s="1"/>
  <c r="F86" i="44"/>
  <c r="H86" i="44" s="1"/>
  <c r="F81" i="46"/>
  <c r="H81" i="46" s="1"/>
  <c r="F89" i="46"/>
  <c r="H89" i="46" s="1"/>
  <c r="F78" i="40"/>
  <c r="H78" i="40" s="1"/>
  <c r="F86" i="40"/>
  <c r="H86" i="40" s="1"/>
  <c r="O38" i="39"/>
  <c r="J278" i="42" s="1"/>
  <c r="J293" i="42"/>
  <c r="J301" i="42"/>
  <c r="F74" i="43"/>
  <c r="H74" i="43" s="1"/>
  <c r="F82" i="43"/>
  <c r="H82" i="43" s="1"/>
  <c r="F90" i="43"/>
  <c r="H90" i="43" s="1"/>
  <c r="F79" i="44"/>
  <c r="H79" i="44" s="1"/>
  <c r="F87" i="44"/>
  <c r="H87" i="44" s="1"/>
  <c r="F74" i="46"/>
  <c r="H74" i="46" s="1"/>
  <c r="F82" i="46"/>
  <c r="H82" i="46" s="1"/>
  <c r="F90" i="46"/>
  <c r="H90" i="46" s="1"/>
  <c r="F79" i="40"/>
  <c r="H79" i="40" s="1"/>
  <c r="F87" i="40"/>
  <c r="H87" i="40" s="1"/>
  <c r="O39" i="39"/>
  <c r="J279" i="42" s="1"/>
  <c r="J294" i="42"/>
  <c r="J302" i="42"/>
  <c r="F75" i="43"/>
  <c r="H75" i="43" s="1"/>
  <c r="F83" i="43"/>
  <c r="H83" i="43" s="1"/>
  <c r="F91" i="43"/>
  <c r="H91" i="43" s="1"/>
  <c r="F80" i="44"/>
  <c r="H80" i="44" s="1"/>
  <c r="F88" i="44"/>
  <c r="H88" i="44" s="1"/>
  <c r="F75" i="46"/>
  <c r="H75" i="46" s="1"/>
  <c r="F83" i="46"/>
  <c r="H83" i="46" s="1"/>
  <c r="F80" i="40"/>
  <c r="H80" i="40" s="1"/>
  <c r="F88" i="40"/>
  <c r="H88" i="40" s="1"/>
  <c r="O32" i="39"/>
  <c r="J272" i="42" s="1"/>
  <c r="O41" i="39"/>
  <c r="J281" i="42" s="1"/>
  <c r="F76" i="43"/>
  <c r="H76" i="43" s="1"/>
  <c r="F84" i="43"/>
  <c r="H84" i="43" s="1"/>
  <c r="F92" i="43"/>
  <c r="H92" i="43" s="1"/>
  <c r="F81" i="44"/>
  <c r="H81" i="44" s="1"/>
  <c r="F89" i="44"/>
  <c r="H89" i="44" s="1"/>
  <c r="F81" i="40"/>
  <c r="H81" i="40" s="1"/>
  <c r="F89" i="40"/>
  <c r="H89" i="40" s="1"/>
  <c r="O33" i="39"/>
  <c r="J273" i="42" s="1"/>
  <c r="O42" i="39"/>
  <c r="J282" i="42" s="1"/>
  <c r="F77" i="43"/>
  <c r="H77" i="43" s="1"/>
  <c r="F85" i="43"/>
  <c r="H85" i="43" s="1"/>
  <c r="F93" i="43"/>
  <c r="H93" i="43" s="1"/>
  <c r="F74" i="44"/>
  <c r="H74" i="44" s="1"/>
  <c r="F82" i="44"/>
  <c r="H82" i="44" s="1"/>
  <c r="F90" i="44"/>
  <c r="H90" i="44" s="1"/>
  <c r="F74" i="40"/>
  <c r="H74" i="40" s="1"/>
  <c r="F78" i="43"/>
  <c r="H78" i="43" s="1"/>
  <c r="F86" i="43"/>
  <c r="H86" i="43" s="1"/>
  <c r="O40" i="39"/>
  <c r="J280" i="42" s="1"/>
  <c r="O44" i="39"/>
  <c r="J284" i="42" s="1"/>
  <c r="O45" i="39"/>
  <c r="J285" i="42" s="1"/>
  <c r="J263" i="42"/>
  <c r="O30" i="39"/>
  <c r="J270" i="42" s="1"/>
  <c r="O31" i="39"/>
  <c r="J271" i="42" s="1"/>
  <c r="N49" i="39"/>
  <c r="J309" i="42" l="1"/>
  <c r="F93" i="44"/>
  <c r="H93" i="44" s="1"/>
  <c r="F93" i="40"/>
  <c r="H93" i="40" s="1"/>
  <c r="O49" i="39"/>
  <c r="J289" i="42" s="1"/>
  <c r="J269" i="42"/>
  <c r="K8" i="36"/>
  <c r="K6" i="36"/>
  <c r="E20" i="34" l="1"/>
  <c r="K49" i="36" s="1"/>
  <c r="E19" i="34"/>
  <c r="K48" i="36" s="1"/>
  <c r="E18" i="34"/>
  <c r="K47" i="36" s="1"/>
  <c r="E17" i="34"/>
  <c r="K46" i="36" s="1"/>
  <c r="E16" i="34"/>
  <c r="K45" i="36" s="1"/>
  <c r="E15" i="34"/>
  <c r="K44" i="36" s="1"/>
  <c r="E14" i="34"/>
  <c r="K43" i="36" s="1"/>
  <c r="E13" i="34"/>
  <c r="J30" i="32"/>
  <c r="J29" i="32"/>
  <c r="J28" i="32"/>
  <c r="J27" i="32"/>
  <c r="J26" i="32"/>
  <c r="J19" i="32"/>
  <c r="J12" i="32"/>
  <c r="F19" i="31"/>
  <c r="K15" i="35" s="1"/>
  <c r="F18" i="31"/>
  <c r="K14" i="35" s="1"/>
  <c r="F17" i="31"/>
  <c r="K13" i="35" s="1"/>
  <c r="F16" i="31"/>
  <c r="K12" i="35" s="1"/>
  <c r="F15" i="31"/>
  <c r="K11" i="35" s="1"/>
  <c r="F14" i="31"/>
  <c r="K10" i="35" s="1"/>
  <c r="F13" i="31"/>
  <c r="K9" i="35" s="1"/>
  <c r="K42" i="36" l="1"/>
  <c r="E23" i="34"/>
  <c r="F23" i="31"/>
  <c r="K19" i="35" s="1"/>
  <c r="G13" i="34"/>
  <c r="K9" i="36" s="1"/>
  <c r="G17" i="34"/>
  <c r="K13" i="36" s="1"/>
  <c r="G14" i="34"/>
  <c r="K10" i="36" s="1"/>
  <c r="G18" i="34"/>
  <c r="K14" i="36" s="1"/>
  <c r="G16" i="34"/>
  <c r="K12" i="36" s="1"/>
  <c r="G20" i="34"/>
  <c r="K16" i="36" s="1"/>
  <c r="G15" i="34"/>
  <c r="K11" i="36" s="1"/>
  <c r="G19" i="34"/>
  <c r="K15" i="36" s="1"/>
  <c r="K52" i="36" l="1"/>
  <c r="G23" i="34"/>
  <c r="K19" i="36" s="1"/>
  <c r="F5" i="31"/>
  <c r="B7" i="11"/>
  <c r="B7" i="5"/>
  <c r="F8" i="31" l="1"/>
  <c r="K4" i="35"/>
  <c r="G5" i="34"/>
  <c r="G8" i="34" s="1"/>
  <c r="G24" i="34" s="1"/>
  <c r="K20" i="36" s="1"/>
  <c r="K7" i="36"/>
  <c r="K29" i="28"/>
  <c r="K28" i="28"/>
  <c r="K27" i="28"/>
  <c r="K26" i="28"/>
  <c r="K25" i="28"/>
  <c r="K24" i="28"/>
  <c r="K23" i="28"/>
  <c r="K22" i="28"/>
  <c r="K21" i="28"/>
  <c r="K18" i="28"/>
  <c r="K17" i="28"/>
  <c r="K8" i="28"/>
  <c r="K6" i="28"/>
  <c r="J84" i="26"/>
  <c r="J68" i="26"/>
  <c r="J67" i="26"/>
  <c r="J66" i="26"/>
  <c r="J65" i="26"/>
  <c r="J64" i="26"/>
  <c r="J63" i="26"/>
  <c r="J62" i="26"/>
  <c r="J61" i="26"/>
  <c r="J60" i="26"/>
  <c r="J59" i="26"/>
  <c r="J58" i="26"/>
  <c r="J57" i="26"/>
  <c r="J56" i="26"/>
  <c r="J55" i="26"/>
  <c r="J54" i="26"/>
  <c r="J53" i="26"/>
  <c r="J52" i="26"/>
  <c r="J44" i="26"/>
  <c r="J28" i="26"/>
  <c r="J27" i="26"/>
  <c r="J26" i="26"/>
  <c r="J25" i="26"/>
  <c r="J24" i="26"/>
  <c r="J23" i="26"/>
  <c r="J22" i="26"/>
  <c r="J21" i="26"/>
  <c r="J20" i="26"/>
  <c r="J19" i="26"/>
  <c r="J18" i="26"/>
  <c r="J17" i="26"/>
  <c r="J16" i="26"/>
  <c r="J15" i="26"/>
  <c r="J14" i="26"/>
  <c r="J13" i="26"/>
  <c r="K16" i="28"/>
  <c r="F19" i="25"/>
  <c r="F18" i="25"/>
  <c r="F17" i="25"/>
  <c r="F16" i="25"/>
  <c r="G15" i="25"/>
  <c r="K11" i="28" s="1"/>
  <c r="G14" i="25"/>
  <c r="K10" i="28" s="1"/>
  <c r="K9" i="28"/>
  <c r="K4" i="36" l="1"/>
  <c r="F23" i="25"/>
  <c r="K72" i="28" s="1"/>
  <c r="G18" i="25"/>
  <c r="K14" i="28" s="1"/>
  <c r="K67" i="28"/>
  <c r="G19" i="25"/>
  <c r="K15" i="28" s="1"/>
  <c r="K68" i="28"/>
  <c r="G16" i="25"/>
  <c r="K12" i="28" s="1"/>
  <c r="K65" i="28"/>
  <c r="G17" i="25"/>
  <c r="K13" i="28" s="1"/>
  <c r="K66" i="28"/>
  <c r="G23" i="25"/>
  <c r="K19" i="28" s="1"/>
  <c r="F24" i="31"/>
  <c r="K20" i="35" s="1"/>
  <c r="K7" i="35"/>
  <c r="G5" i="25" l="1"/>
  <c r="C83" i="17"/>
  <c r="C82" i="17"/>
  <c r="C79" i="17"/>
  <c r="C78" i="17"/>
  <c r="C77" i="17"/>
  <c r="C76" i="17"/>
  <c r="G76" i="17" s="1"/>
  <c r="C73" i="17"/>
  <c r="G73" i="17" s="1"/>
  <c r="C72" i="17"/>
  <c r="C71" i="17"/>
  <c r="C68" i="17"/>
  <c r="C67" i="17"/>
  <c r="C66" i="17"/>
  <c r="C64" i="17"/>
  <c r="G64" i="17" s="1"/>
  <c r="C63" i="17"/>
  <c r="C56" i="17"/>
  <c r="G56" i="17" s="1"/>
  <c r="C55" i="17"/>
  <c r="C53" i="17"/>
  <c r="C51" i="17"/>
  <c r="C49" i="17"/>
  <c r="C48" i="17"/>
  <c r="C47" i="17"/>
  <c r="C46" i="17"/>
  <c r="C45" i="17"/>
  <c r="G45" i="17" s="1"/>
  <c r="C43" i="17"/>
  <c r="G43" i="17" s="1"/>
  <c r="C42" i="17"/>
  <c r="C41" i="17"/>
  <c r="C39" i="17"/>
  <c r="C38" i="17"/>
  <c r="C37" i="17"/>
  <c r="C31" i="17"/>
  <c r="C30" i="17"/>
  <c r="C28" i="17"/>
  <c r="C27" i="17"/>
  <c r="C26" i="17"/>
  <c r="C25" i="17"/>
  <c r="C24" i="17"/>
  <c r="C29" i="17" s="1"/>
  <c r="C21" i="17"/>
  <c r="C20" i="17"/>
  <c r="C18" i="17"/>
  <c r="C17" i="17"/>
  <c r="C16" i="17"/>
  <c r="C82" i="18"/>
  <c r="C82" i="19"/>
  <c r="C82" i="20"/>
  <c r="C82" i="22"/>
  <c r="G82" i="22" s="1"/>
  <c r="C83" i="16"/>
  <c r="C82" i="16"/>
  <c r="G82" i="16" s="1"/>
  <c r="C79" i="16"/>
  <c r="C78" i="16"/>
  <c r="C77" i="16"/>
  <c r="C76" i="16"/>
  <c r="C73" i="16"/>
  <c r="C72" i="16"/>
  <c r="C71" i="16"/>
  <c r="C68" i="16"/>
  <c r="G68" i="16" s="1"/>
  <c r="C67" i="16"/>
  <c r="G67" i="16" s="1"/>
  <c r="C66" i="16"/>
  <c r="C64" i="16"/>
  <c r="G64" i="16" s="1"/>
  <c r="C63" i="16"/>
  <c r="C56" i="16"/>
  <c r="G56" i="16" s="1"/>
  <c r="C55" i="16"/>
  <c r="C53" i="16"/>
  <c r="C51" i="16"/>
  <c r="G51" i="16" s="1"/>
  <c r="C49" i="16"/>
  <c r="C48" i="16"/>
  <c r="C47" i="16"/>
  <c r="C46" i="16"/>
  <c r="G46" i="16" s="1"/>
  <c r="C45" i="16"/>
  <c r="C43" i="16"/>
  <c r="C42" i="16"/>
  <c r="C41" i="16"/>
  <c r="C39" i="16"/>
  <c r="C38" i="16"/>
  <c r="C37" i="16"/>
  <c r="G37" i="16" s="1"/>
  <c r="C31" i="16"/>
  <c r="C30" i="16"/>
  <c r="C28" i="16"/>
  <c r="G28" i="16" s="1"/>
  <c r="C27" i="16"/>
  <c r="G27" i="16" s="1"/>
  <c r="C26" i="16"/>
  <c r="C25" i="16"/>
  <c r="C24" i="16"/>
  <c r="C21" i="16"/>
  <c r="G21" i="16" s="1"/>
  <c r="C20" i="16"/>
  <c r="G20" i="16" s="1"/>
  <c r="C18" i="16"/>
  <c r="G18" i="16" s="1"/>
  <c r="C17" i="16"/>
  <c r="C16" i="16"/>
  <c r="G16" i="16" s="1"/>
  <c r="G83" i="22"/>
  <c r="G79" i="22"/>
  <c r="G78" i="22"/>
  <c r="G77" i="22"/>
  <c r="G76" i="22"/>
  <c r="G73" i="22"/>
  <c r="G72" i="22"/>
  <c r="G71" i="22"/>
  <c r="F69" i="22"/>
  <c r="E69" i="22"/>
  <c r="D69" i="22"/>
  <c r="G68" i="22"/>
  <c r="G67" i="22"/>
  <c r="G66" i="22"/>
  <c r="G64" i="22"/>
  <c r="G63" i="22"/>
  <c r="K57" i="22"/>
  <c r="F57" i="22"/>
  <c r="E57" i="22"/>
  <c r="D57" i="22"/>
  <c r="G56" i="22"/>
  <c r="G55" i="22"/>
  <c r="G53" i="22"/>
  <c r="G51" i="22"/>
  <c r="F50" i="22"/>
  <c r="E50" i="22"/>
  <c r="D50" i="22"/>
  <c r="G49" i="22"/>
  <c r="G48" i="22"/>
  <c r="G46" i="22"/>
  <c r="G45" i="22"/>
  <c r="G50" i="22" s="1"/>
  <c r="F44" i="22"/>
  <c r="E44" i="22"/>
  <c r="D44" i="22"/>
  <c r="G43" i="22"/>
  <c r="G42" i="22"/>
  <c r="G41" i="22"/>
  <c r="F40" i="22"/>
  <c r="E40" i="22"/>
  <c r="D40" i="22"/>
  <c r="G39" i="22"/>
  <c r="G38" i="22"/>
  <c r="G37" i="22"/>
  <c r="G40" i="22" s="1"/>
  <c r="F32" i="22"/>
  <c r="E32" i="22"/>
  <c r="D32" i="22"/>
  <c r="G31" i="22"/>
  <c r="G30" i="22"/>
  <c r="F29" i="22"/>
  <c r="E29" i="22"/>
  <c r="D29" i="22"/>
  <c r="G28" i="22"/>
  <c r="G27" i="22"/>
  <c r="G26" i="22"/>
  <c r="G25" i="22"/>
  <c r="G24" i="22"/>
  <c r="F22" i="22"/>
  <c r="E22" i="22"/>
  <c r="D22" i="22"/>
  <c r="G21" i="22"/>
  <c r="G20" i="22"/>
  <c r="F19" i="22"/>
  <c r="E19" i="22"/>
  <c r="D19" i="22"/>
  <c r="G18" i="22"/>
  <c r="G17" i="22"/>
  <c r="G16" i="22"/>
  <c r="G19" i="22" s="1"/>
  <c r="G83" i="20"/>
  <c r="G82" i="20"/>
  <c r="G79" i="20"/>
  <c r="G78" i="20"/>
  <c r="G77" i="20"/>
  <c r="G76" i="20"/>
  <c r="G73" i="20"/>
  <c r="G72" i="20"/>
  <c r="G71" i="20"/>
  <c r="F69" i="20"/>
  <c r="E69" i="20"/>
  <c r="D69" i="20"/>
  <c r="G68" i="20"/>
  <c r="G67" i="20"/>
  <c r="G66" i="20"/>
  <c r="G64" i="20"/>
  <c r="G63" i="20"/>
  <c r="K57" i="20"/>
  <c r="F57" i="20"/>
  <c r="E57" i="20"/>
  <c r="D57" i="20"/>
  <c r="G56" i="20"/>
  <c r="G55" i="20"/>
  <c r="G53" i="20"/>
  <c r="G51" i="20"/>
  <c r="F50" i="20"/>
  <c r="E50" i="20"/>
  <c r="D50" i="20"/>
  <c r="G49" i="20"/>
  <c r="G48" i="20"/>
  <c r="G47" i="20"/>
  <c r="G46" i="20"/>
  <c r="G45" i="20"/>
  <c r="F44" i="20"/>
  <c r="E44" i="20"/>
  <c r="D44" i="20"/>
  <c r="G43" i="20"/>
  <c r="G42" i="20"/>
  <c r="G41" i="20"/>
  <c r="F40" i="20"/>
  <c r="E40" i="20"/>
  <c r="D40" i="20"/>
  <c r="G39" i="20"/>
  <c r="G38" i="20"/>
  <c r="G37" i="20"/>
  <c r="F32" i="20"/>
  <c r="E32" i="20"/>
  <c r="D32" i="20"/>
  <c r="G31" i="20"/>
  <c r="G30" i="20"/>
  <c r="G32" i="20" s="1"/>
  <c r="F29" i="20"/>
  <c r="E29" i="20"/>
  <c r="D29" i="20"/>
  <c r="G28" i="20"/>
  <c r="G27" i="20"/>
  <c r="G26" i="20"/>
  <c r="G25" i="20"/>
  <c r="G24" i="20"/>
  <c r="F22" i="20"/>
  <c r="E22" i="20"/>
  <c r="D22" i="20"/>
  <c r="G21" i="20"/>
  <c r="G20" i="20"/>
  <c r="F19" i="20"/>
  <c r="E19" i="20"/>
  <c r="D19" i="20"/>
  <c r="G18" i="20"/>
  <c r="G17" i="20"/>
  <c r="G16" i="20"/>
  <c r="G83" i="19"/>
  <c r="G82" i="19"/>
  <c r="G79" i="19"/>
  <c r="G78" i="19"/>
  <c r="G77" i="19"/>
  <c r="G76" i="19"/>
  <c r="G73" i="19"/>
  <c r="G72" i="19"/>
  <c r="G71" i="19"/>
  <c r="F69" i="19"/>
  <c r="E69" i="19"/>
  <c r="D69" i="19"/>
  <c r="G68" i="19"/>
  <c r="G67" i="19"/>
  <c r="G66" i="19"/>
  <c r="G64" i="19"/>
  <c r="G63" i="19"/>
  <c r="K57" i="19"/>
  <c r="F57" i="19"/>
  <c r="E57" i="19"/>
  <c r="D57" i="19"/>
  <c r="G56" i="19"/>
  <c r="G55" i="19"/>
  <c r="G53" i="19"/>
  <c r="G51" i="19"/>
  <c r="F50" i="19"/>
  <c r="E50" i="19"/>
  <c r="D50" i="19"/>
  <c r="G49" i="19"/>
  <c r="G48" i="19"/>
  <c r="G47" i="19"/>
  <c r="G46" i="19"/>
  <c r="G45" i="19"/>
  <c r="F44" i="19"/>
  <c r="E44" i="19"/>
  <c r="D44" i="19"/>
  <c r="G43" i="19"/>
  <c r="G42" i="19"/>
  <c r="G41" i="19"/>
  <c r="F40" i="19"/>
  <c r="E40" i="19"/>
  <c r="D40" i="19"/>
  <c r="G39" i="19"/>
  <c r="G38" i="19"/>
  <c r="G37" i="19"/>
  <c r="F32" i="19"/>
  <c r="E32" i="19"/>
  <c r="D32" i="19"/>
  <c r="G31" i="19"/>
  <c r="G30" i="19"/>
  <c r="F29" i="19"/>
  <c r="E29" i="19"/>
  <c r="D29" i="19"/>
  <c r="G28" i="19"/>
  <c r="G27" i="19"/>
  <c r="G26" i="19"/>
  <c r="G25" i="19"/>
  <c r="G24" i="19"/>
  <c r="G29" i="19" s="1"/>
  <c r="F22" i="19"/>
  <c r="E22" i="19"/>
  <c r="D22" i="19"/>
  <c r="G21" i="19"/>
  <c r="G20" i="19"/>
  <c r="F19" i="19"/>
  <c r="E19" i="19"/>
  <c r="D19" i="19"/>
  <c r="G18" i="19"/>
  <c r="G17" i="19"/>
  <c r="G16" i="19"/>
  <c r="G83" i="18"/>
  <c r="G82" i="18"/>
  <c r="G79" i="18"/>
  <c r="G78" i="18"/>
  <c r="G77" i="18"/>
  <c r="G76" i="18"/>
  <c r="G73" i="18"/>
  <c r="G72" i="18"/>
  <c r="G71" i="18"/>
  <c r="F69" i="18"/>
  <c r="E69" i="18"/>
  <c r="D69" i="18"/>
  <c r="G68" i="18"/>
  <c r="G67" i="18"/>
  <c r="G66" i="18"/>
  <c r="G64" i="18"/>
  <c r="G63" i="18"/>
  <c r="K57" i="18"/>
  <c r="F57" i="18"/>
  <c r="E57" i="18"/>
  <c r="D57" i="18"/>
  <c r="G56" i="18"/>
  <c r="G55" i="18"/>
  <c r="G53" i="18"/>
  <c r="G51" i="18"/>
  <c r="F50" i="18"/>
  <c r="E50" i="18"/>
  <c r="D50" i="18"/>
  <c r="G49" i="18"/>
  <c r="G48" i="18"/>
  <c r="G47" i="18"/>
  <c r="G46" i="18"/>
  <c r="G45" i="18"/>
  <c r="F44" i="18"/>
  <c r="E44" i="18"/>
  <c r="D44" i="18"/>
  <c r="G43" i="18"/>
  <c r="G42" i="18"/>
  <c r="G41" i="18"/>
  <c r="F40" i="18"/>
  <c r="E40" i="18"/>
  <c r="D40" i="18"/>
  <c r="G39" i="18"/>
  <c r="G38" i="18"/>
  <c r="G37" i="18"/>
  <c r="F32" i="18"/>
  <c r="E32" i="18"/>
  <c r="D32" i="18"/>
  <c r="G31" i="18"/>
  <c r="G30" i="18"/>
  <c r="G32" i="18" s="1"/>
  <c r="F29" i="18"/>
  <c r="E29" i="18"/>
  <c r="D29" i="18"/>
  <c r="G28" i="18"/>
  <c r="G27" i="18"/>
  <c r="G26" i="18"/>
  <c r="G25" i="18"/>
  <c r="G24" i="18"/>
  <c r="G29" i="18" s="1"/>
  <c r="F22" i="18"/>
  <c r="E22" i="18"/>
  <c r="D22" i="18"/>
  <c r="G21" i="18"/>
  <c r="G20" i="18"/>
  <c r="F19" i="18"/>
  <c r="E19" i="18"/>
  <c r="D19" i="18"/>
  <c r="G18" i="18"/>
  <c r="G17" i="18"/>
  <c r="G16" i="18"/>
  <c r="C84" i="17"/>
  <c r="G82" i="17"/>
  <c r="G79" i="17"/>
  <c r="G78" i="17"/>
  <c r="G77" i="17"/>
  <c r="G72" i="17"/>
  <c r="G71" i="17"/>
  <c r="F69" i="17"/>
  <c r="E69" i="17"/>
  <c r="D69" i="17"/>
  <c r="G68" i="17"/>
  <c r="G67" i="17"/>
  <c r="G66" i="17"/>
  <c r="G63" i="17"/>
  <c r="K57" i="17"/>
  <c r="F57" i="17"/>
  <c r="E57" i="17"/>
  <c r="D57" i="17"/>
  <c r="G55" i="17"/>
  <c r="G53" i="17"/>
  <c r="G51" i="17"/>
  <c r="F50" i="17"/>
  <c r="E50" i="17"/>
  <c r="D50" i="17"/>
  <c r="G49" i="17"/>
  <c r="G48" i="17"/>
  <c r="G47" i="17"/>
  <c r="F44" i="17"/>
  <c r="E44" i="17"/>
  <c r="D44" i="17"/>
  <c r="G42" i="17"/>
  <c r="G41" i="17"/>
  <c r="F40" i="17"/>
  <c r="E40" i="17"/>
  <c r="D40" i="17"/>
  <c r="G39" i="17"/>
  <c r="G38" i="17"/>
  <c r="F32" i="17"/>
  <c r="E32" i="17"/>
  <c r="D32" i="17"/>
  <c r="G31" i="17"/>
  <c r="G30" i="17"/>
  <c r="F29" i="17"/>
  <c r="E29" i="17"/>
  <c r="D29" i="17"/>
  <c r="G28" i="17"/>
  <c r="G27" i="17"/>
  <c r="G26" i="17"/>
  <c r="G25" i="17"/>
  <c r="F22" i="17"/>
  <c r="E22" i="17"/>
  <c r="D22" i="17"/>
  <c r="C22" i="17"/>
  <c r="G21" i="17"/>
  <c r="G20" i="17"/>
  <c r="F19" i="17"/>
  <c r="E19" i="17"/>
  <c r="D19" i="17"/>
  <c r="G17" i="17"/>
  <c r="G16" i="17"/>
  <c r="G83" i="16"/>
  <c r="G79" i="16"/>
  <c r="G78" i="16"/>
  <c r="G77" i="16"/>
  <c r="G76" i="16"/>
  <c r="G73" i="16"/>
  <c r="G72" i="16"/>
  <c r="G71" i="16"/>
  <c r="F69" i="16"/>
  <c r="E69" i="16"/>
  <c r="D69" i="16"/>
  <c r="G66" i="16"/>
  <c r="K57" i="16"/>
  <c r="F57" i="16"/>
  <c r="E57" i="16"/>
  <c r="D57" i="16"/>
  <c r="G55" i="16"/>
  <c r="G53" i="16"/>
  <c r="F50" i="16"/>
  <c r="E50" i="16"/>
  <c r="D50" i="16"/>
  <c r="G49" i="16"/>
  <c r="G48" i="16"/>
  <c r="G47" i="16"/>
  <c r="F44" i="16"/>
  <c r="E44" i="16"/>
  <c r="D44" i="16"/>
  <c r="G42" i="16"/>
  <c r="F40" i="16"/>
  <c r="E40" i="16"/>
  <c r="D40" i="16"/>
  <c r="G39" i="16"/>
  <c r="G38" i="16"/>
  <c r="F32" i="16"/>
  <c r="E32" i="16"/>
  <c r="D32" i="16"/>
  <c r="G31" i="16"/>
  <c r="G30" i="16"/>
  <c r="F29" i="16"/>
  <c r="E29" i="16"/>
  <c r="D29" i="16"/>
  <c r="G25" i="16"/>
  <c r="G24" i="16"/>
  <c r="F22" i="16"/>
  <c r="E22" i="16"/>
  <c r="D22" i="16"/>
  <c r="F19" i="16"/>
  <c r="E19" i="16"/>
  <c r="D19" i="16"/>
  <c r="G17" i="16"/>
  <c r="C83" i="15"/>
  <c r="C82" i="15"/>
  <c r="C79" i="15"/>
  <c r="C78" i="15"/>
  <c r="C77" i="15"/>
  <c r="C76" i="15"/>
  <c r="C73" i="15"/>
  <c r="G73" i="15" s="1"/>
  <c r="C72" i="15"/>
  <c r="C71" i="15"/>
  <c r="G71" i="15" s="1"/>
  <c r="C68" i="15"/>
  <c r="G68" i="15" s="1"/>
  <c r="C67" i="15"/>
  <c r="G67" i="15" s="1"/>
  <c r="C66" i="15"/>
  <c r="C64" i="15"/>
  <c r="C63" i="15"/>
  <c r="G63" i="15" s="1"/>
  <c r="C56" i="15"/>
  <c r="G56" i="15" s="1"/>
  <c r="C55" i="15"/>
  <c r="C53" i="15"/>
  <c r="G53" i="15" s="1"/>
  <c r="C51" i="15"/>
  <c r="C49" i="15"/>
  <c r="G49" i="15" s="1"/>
  <c r="C48" i="15"/>
  <c r="C47" i="15"/>
  <c r="G47" i="15" s="1"/>
  <c r="C46" i="15"/>
  <c r="C45" i="15"/>
  <c r="C43" i="15"/>
  <c r="C42" i="15"/>
  <c r="C41" i="15"/>
  <c r="G41" i="15" s="1"/>
  <c r="C39" i="15"/>
  <c r="C40" i="15" s="1"/>
  <c r="C38" i="15"/>
  <c r="C37" i="15"/>
  <c r="C31" i="15"/>
  <c r="C30" i="15"/>
  <c r="C32" i="15" s="1"/>
  <c r="C28" i="15"/>
  <c r="G28" i="15" s="1"/>
  <c r="C27" i="15"/>
  <c r="G27" i="15" s="1"/>
  <c r="C26" i="15"/>
  <c r="G26" i="15" s="1"/>
  <c r="C25" i="15"/>
  <c r="G25" i="15" s="1"/>
  <c r="C24" i="15"/>
  <c r="C21" i="15"/>
  <c r="G21" i="15" s="1"/>
  <c r="C20" i="15"/>
  <c r="C18" i="15"/>
  <c r="G18" i="15" s="1"/>
  <c r="C17" i="15"/>
  <c r="C16" i="15"/>
  <c r="G83" i="15"/>
  <c r="G79" i="15"/>
  <c r="G78" i="15"/>
  <c r="G77" i="15"/>
  <c r="G76" i="15"/>
  <c r="G72" i="15"/>
  <c r="F69" i="15"/>
  <c r="E69" i="15"/>
  <c r="D69" i="15"/>
  <c r="G66" i="15"/>
  <c r="G64" i="15"/>
  <c r="K57" i="15"/>
  <c r="F57" i="15"/>
  <c r="E57" i="15"/>
  <c r="D57" i="15"/>
  <c r="G55" i="15"/>
  <c r="G51" i="15"/>
  <c r="F50" i="15"/>
  <c r="E50" i="15"/>
  <c r="D50" i="15"/>
  <c r="G48" i="15"/>
  <c r="G46" i="15"/>
  <c r="G45" i="15"/>
  <c r="F44" i="15"/>
  <c r="E44" i="15"/>
  <c r="D44" i="15"/>
  <c r="G43" i="15"/>
  <c r="F40" i="15"/>
  <c r="E40" i="15"/>
  <c r="D40" i="15"/>
  <c r="G39" i="15"/>
  <c r="G37" i="15"/>
  <c r="F32" i="15"/>
  <c r="E32" i="15"/>
  <c r="D32" i="15"/>
  <c r="G31" i="15"/>
  <c r="F29" i="15"/>
  <c r="E29" i="15"/>
  <c r="D29" i="15"/>
  <c r="F22" i="15"/>
  <c r="E22" i="15"/>
  <c r="D22" i="15"/>
  <c r="F19" i="15"/>
  <c r="E19" i="15"/>
  <c r="D19" i="15"/>
  <c r="C82" i="14"/>
  <c r="C84" i="14" s="1"/>
  <c r="C69" i="14"/>
  <c r="C57" i="14"/>
  <c r="C50" i="14"/>
  <c r="C44" i="14"/>
  <c r="C40" i="14"/>
  <c r="C32" i="14"/>
  <c r="C29" i="14"/>
  <c r="C22" i="14"/>
  <c r="C19" i="14"/>
  <c r="H243" i="13"/>
  <c r="H242" i="13"/>
  <c r="H241" i="13"/>
  <c r="H240" i="13"/>
  <c r="H239" i="13"/>
  <c r="H238" i="13"/>
  <c r="H237" i="13"/>
  <c r="H236" i="13"/>
  <c r="H235" i="13"/>
  <c r="H234" i="13"/>
  <c r="H233" i="13"/>
  <c r="H232" i="13"/>
  <c r="H231" i="13"/>
  <c r="H230" i="13"/>
  <c r="H229" i="13"/>
  <c r="H228" i="13"/>
  <c r="H227" i="13"/>
  <c r="H226" i="13"/>
  <c r="H225" i="13"/>
  <c r="H224" i="13"/>
  <c r="H223" i="13"/>
  <c r="H222" i="13"/>
  <c r="H221" i="13"/>
  <c r="H220" i="13"/>
  <c r="H219" i="13"/>
  <c r="H218" i="13"/>
  <c r="H217" i="13"/>
  <c r="H216" i="13"/>
  <c r="H215" i="13"/>
  <c r="H214" i="13"/>
  <c r="H213" i="13"/>
  <c r="H212" i="13"/>
  <c r="H211" i="13"/>
  <c r="H210" i="13"/>
  <c r="H209" i="13"/>
  <c r="H208" i="13"/>
  <c r="H207" i="13"/>
  <c r="H206" i="13"/>
  <c r="H205" i="13"/>
  <c r="H204" i="13"/>
  <c r="H203" i="13"/>
  <c r="H202" i="13"/>
  <c r="H201" i="13"/>
  <c r="H200" i="13"/>
  <c r="H199" i="13"/>
  <c r="H198" i="13"/>
  <c r="H197" i="13"/>
  <c r="H196" i="13"/>
  <c r="H195" i="13"/>
  <c r="H194" i="13"/>
  <c r="H193" i="13"/>
  <c r="H192" i="13"/>
  <c r="H191" i="13"/>
  <c r="H190" i="13"/>
  <c r="H189" i="13"/>
  <c r="H188" i="13"/>
  <c r="H187" i="13"/>
  <c r="H186" i="13"/>
  <c r="H185" i="13"/>
  <c r="H184" i="13"/>
  <c r="H183" i="13"/>
  <c r="H182" i="13"/>
  <c r="H181" i="13"/>
  <c r="H180" i="13"/>
  <c r="H179" i="13"/>
  <c r="H178" i="13"/>
  <c r="H177" i="13"/>
  <c r="H176" i="13"/>
  <c r="H175" i="13"/>
  <c r="H174" i="13"/>
  <c r="H173" i="13"/>
  <c r="H172" i="13"/>
  <c r="H171" i="13"/>
  <c r="H170" i="13"/>
  <c r="H169" i="13"/>
  <c r="H168" i="13"/>
  <c r="H167" i="13"/>
  <c r="H166" i="13"/>
  <c r="H165" i="13"/>
  <c r="H164" i="13"/>
  <c r="H163" i="13"/>
  <c r="H162" i="13"/>
  <c r="H161" i="13"/>
  <c r="H160" i="13"/>
  <c r="H159" i="13"/>
  <c r="H158" i="13"/>
  <c r="H157" i="13"/>
  <c r="H156" i="13"/>
  <c r="H155" i="13"/>
  <c r="H154" i="13"/>
  <c r="H153" i="13"/>
  <c r="H152" i="13"/>
  <c r="H151" i="13"/>
  <c r="H150" i="13"/>
  <c r="H149" i="13"/>
  <c r="H148" i="13"/>
  <c r="H147" i="13"/>
  <c r="H146" i="13"/>
  <c r="H145" i="13"/>
  <c r="H144" i="13"/>
  <c r="H143" i="13"/>
  <c r="H142" i="13"/>
  <c r="H141" i="13"/>
  <c r="H140" i="13"/>
  <c r="H139" i="13"/>
  <c r="H138" i="13"/>
  <c r="H137" i="13"/>
  <c r="H136" i="13"/>
  <c r="H135" i="13"/>
  <c r="H134" i="13"/>
  <c r="H133" i="13"/>
  <c r="H132" i="13"/>
  <c r="H131" i="13"/>
  <c r="H130" i="13"/>
  <c r="H129" i="13"/>
  <c r="H128" i="13"/>
  <c r="H127" i="13"/>
  <c r="H126" i="13"/>
  <c r="H125" i="13"/>
  <c r="H124" i="13"/>
  <c r="H123" i="13"/>
  <c r="H122" i="13"/>
  <c r="H121" i="13"/>
  <c r="H120" i="13"/>
  <c r="H119" i="13"/>
  <c r="H118" i="13"/>
  <c r="H117" i="13"/>
  <c r="H116" i="13"/>
  <c r="H115" i="13"/>
  <c r="H114" i="13"/>
  <c r="H113" i="13"/>
  <c r="H112" i="13"/>
  <c r="H111" i="13"/>
  <c r="H110" i="13"/>
  <c r="H109" i="13"/>
  <c r="H108" i="13"/>
  <c r="H107" i="13"/>
  <c r="H106" i="13"/>
  <c r="H105" i="13"/>
  <c r="H104" i="13"/>
  <c r="H103" i="13"/>
  <c r="H102" i="13"/>
  <c r="H101" i="13"/>
  <c r="H100" i="13"/>
  <c r="H99" i="13"/>
  <c r="H98" i="13"/>
  <c r="H97" i="13"/>
  <c r="H96" i="13"/>
  <c r="H95" i="13"/>
  <c r="H94" i="13"/>
  <c r="H93" i="13"/>
  <c r="H92" i="13"/>
  <c r="H91" i="13"/>
  <c r="H90" i="13"/>
  <c r="H89" i="13"/>
  <c r="H88" i="13"/>
  <c r="H87" i="13"/>
  <c r="H86" i="13"/>
  <c r="H85" i="13"/>
  <c r="H84" i="13"/>
  <c r="H83" i="13"/>
  <c r="H82" i="13"/>
  <c r="H81" i="13"/>
  <c r="H80" i="13"/>
  <c r="H79" i="13"/>
  <c r="H78" i="13"/>
  <c r="H77" i="13"/>
  <c r="H76" i="13"/>
  <c r="H75" i="13"/>
  <c r="H74" i="13"/>
  <c r="H73" i="13"/>
  <c r="H72" i="13"/>
  <c r="H71" i="13"/>
  <c r="H70" i="13"/>
  <c r="H69" i="13"/>
  <c r="H68" i="13"/>
  <c r="H67" i="13"/>
  <c r="H66" i="13"/>
  <c r="H65" i="13"/>
  <c r="H64" i="13"/>
  <c r="H63" i="13"/>
  <c r="H62" i="13"/>
  <c r="H61" i="13"/>
  <c r="H60" i="13"/>
  <c r="H59" i="13"/>
  <c r="H58" i="13"/>
  <c r="H57" i="13"/>
  <c r="H56" i="13"/>
  <c r="H55" i="13"/>
  <c r="H54" i="13"/>
  <c r="H53" i="13"/>
  <c r="H52" i="13"/>
  <c r="H51" i="13"/>
  <c r="H50" i="13"/>
  <c r="H49" i="13"/>
  <c r="H48" i="13"/>
  <c r="H47" i="13"/>
  <c r="H46" i="13"/>
  <c r="H45" i="13"/>
  <c r="H44" i="13"/>
  <c r="H43" i="13"/>
  <c r="H42" i="13"/>
  <c r="H41" i="13"/>
  <c r="H40" i="13"/>
  <c r="H39" i="13"/>
  <c r="H38" i="13"/>
  <c r="H37" i="13"/>
  <c r="H36" i="13"/>
  <c r="H35" i="13"/>
  <c r="H34" i="13"/>
  <c r="H33" i="13"/>
  <c r="H32" i="13"/>
  <c r="H31" i="13"/>
  <c r="H30" i="13"/>
  <c r="H29" i="13"/>
  <c r="H28" i="13"/>
  <c r="H27" i="13"/>
  <c r="H26" i="13"/>
  <c r="H25" i="13"/>
  <c r="H24" i="13"/>
  <c r="H23" i="13"/>
  <c r="H22" i="13"/>
  <c r="H21" i="13"/>
  <c r="H20" i="13"/>
  <c r="H19" i="13"/>
  <c r="H18" i="13"/>
  <c r="H17" i="13"/>
  <c r="H16" i="13"/>
  <c r="H15" i="13"/>
  <c r="H14" i="13"/>
  <c r="H13" i="13"/>
  <c r="H12" i="13"/>
  <c r="H11" i="13"/>
  <c r="H10" i="13"/>
  <c r="H9" i="13"/>
  <c r="H8" i="13"/>
  <c r="H7" i="13"/>
  <c r="H6" i="13"/>
  <c r="H5" i="13"/>
  <c r="H4" i="13"/>
  <c r="H33" i="12"/>
  <c r="K32" i="12"/>
  <c r="H32" i="12"/>
  <c r="K31" i="12"/>
  <c r="H31" i="12"/>
  <c r="K30" i="12"/>
  <c r="H30" i="12"/>
  <c r="K29" i="12"/>
  <c r="H29" i="12"/>
  <c r="K28" i="12"/>
  <c r="H28" i="12"/>
  <c r="K27" i="12"/>
  <c r="H27" i="12"/>
  <c r="K26" i="12"/>
  <c r="H26" i="12"/>
  <c r="K25" i="12"/>
  <c r="H25" i="12"/>
  <c r="K24" i="12"/>
  <c r="H24" i="12"/>
  <c r="K23" i="12"/>
  <c r="H23" i="12"/>
  <c r="K22" i="12"/>
  <c r="H22" i="12"/>
  <c r="K21" i="12"/>
  <c r="H21" i="12"/>
  <c r="K20" i="12"/>
  <c r="H20" i="12"/>
  <c r="K19" i="12"/>
  <c r="H19" i="12"/>
  <c r="H18" i="12"/>
  <c r="K17" i="12"/>
  <c r="H17" i="12"/>
  <c r="K16" i="12"/>
  <c r="H16" i="12"/>
  <c r="K15" i="12"/>
  <c r="H15" i="12"/>
  <c r="K14" i="12"/>
  <c r="H14" i="12"/>
  <c r="K13" i="12"/>
  <c r="H13" i="12"/>
  <c r="K12" i="12"/>
  <c r="H12" i="12"/>
  <c r="K11" i="12"/>
  <c r="H11" i="12"/>
  <c r="K10" i="12"/>
  <c r="H10" i="12"/>
  <c r="K9" i="12"/>
  <c r="H9" i="12"/>
  <c r="K8" i="12"/>
  <c r="H8" i="12"/>
  <c r="K7" i="12"/>
  <c r="H7" i="12"/>
  <c r="K6" i="12"/>
  <c r="H6" i="12"/>
  <c r="K5" i="12"/>
  <c r="H5" i="12"/>
  <c r="K4" i="12"/>
  <c r="H4" i="12"/>
  <c r="K33" i="12"/>
  <c r="K107" i="8" a="1"/>
  <c r="K111" i="8" s="1"/>
  <c r="K102" i="8" a="1"/>
  <c r="K104" i="8" s="1"/>
  <c r="K97" i="8" a="1"/>
  <c r="K97" i="8" s="1"/>
  <c r="K93" i="8" a="1"/>
  <c r="K96" i="8" s="1"/>
  <c r="K91" i="8"/>
  <c r="K90" i="8"/>
  <c r="K89" i="8"/>
  <c r="K88" i="8"/>
  <c r="K87" i="8"/>
  <c r="K84" i="8"/>
  <c r="K83" i="8"/>
  <c r="K82" i="8"/>
  <c r="K81" i="8"/>
  <c r="K80" i="8"/>
  <c r="K79" i="8"/>
  <c r="K78" i="8"/>
  <c r="K77" i="8"/>
  <c r="K76" i="8"/>
  <c r="K75" i="8"/>
  <c r="K74" i="8"/>
  <c r="K73" i="8"/>
  <c r="K72" i="8"/>
  <c r="K71" i="8"/>
  <c r="K70" i="8"/>
  <c r="K69" i="8"/>
  <c r="K68" i="8"/>
  <c r="K67" i="8"/>
  <c r="K66" i="8"/>
  <c r="K65" i="8"/>
  <c r="K64" i="8"/>
  <c r="K63" i="8"/>
  <c r="K62" i="8"/>
  <c r="K61" i="8"/>
  <c r="K60" i="8"/>
  <c r="K59" i="8"/>
  <c r="K58" i="8"/>
  <c r="K57" i="8"/>
  <c r="K56" i="8"/>
  <c r="K55" i="8"/>
  <c r="K54" i="8"/>
  <c r="K53" i="8"/>
  <c r="K52" i="8"/>
  <c r="K51" i="8"/>
  <c r="K50" i="8"/>
  <c r="K49" i="8"/>
  <c r="K48" i="8"/>
  <c r="K47" i="8"/>
  <c r="K45" i="8"/>
  <c r="K44" i="8"/>
  <c r="K43" i="8"/>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B4" i="7"/>
  <c r="C98" i="5"/>
  <c r="K85" i="8" s="1"/>
  <c r="C58" i="5"/>
  <c r="H17" i="5"/>
  <c r="G8" i="25" l="1"/>
  <c r="K4" i="28"/>
  <c r="G22" i="18"/>
  <c r="G44" i="18"/>
  <c r="G32" i="22"/>
  <c r="G69" i="22"/>
  <c r="C84" i="15"/>
  <c r="G32" i="19"/>
  <c r="C40" i="17"/>
  <c r="G50" i="20"/>
  <c r="G44" i="20"/>
  <c r="E33" i="19"/>
  <c r="G40" i="18"/>
  <c r="E33" i="18"/>
  <c r="C50" i="17"/>
  <c r="C50" i="15"/>
  <c r="C44" i="16"/>
  <c r="C32" i="17"/>
  <c r="C29" i="16"/>
  <c r="C57" i="17"/>
  <c r="C58" i="14"/>
  <c r="C44" i="15"/>
  <c r="G41" i="16"/>
  <c r="C22" i="15"/>
  <c r="C19" i="17"/>
  <c r="G84" i="22"/>
  <c r="G57" i="22"/>
  <c r="D58" i="22"/>
  <c r="E58" i="22"/>
  <c r="F58" i="22"/>
  <c r="G44" i="22"/>
  <c r="D33" i="22"/>
  <c r="D60" i="22" s="1"/>
  <c r="D70" i="22" s="1"/>
  <c r="D74" i="22" s="1"/>
  <c r="G29" i="22"/>
  <c r="G22" i="22"/>
  <c r="E33" i="22"/>
  <c r="F33" i="22"/>
  <c r="G84" i="20"/>
  <c r="G69" i="20"/>
  <c r="D58" i="20"/>
  <c r="G57" i="20"/>
  <c r="E58" i="20"/>
  <c r="F58" i="20"/>
  <c r="G40" i="20"/>
  <c r="G29" i="20"/>
  <c r="G22" i="20"/>
  <c r="E33" i="20"/>
  <c r="F33" i="20"/>
  <c r="D33" i="20"/>
  <c r="D60" i="20" s="1"/>
  <c r="D70" i="20" s="1"/>
  <c r="D74" i="20" s="1"/>
  <c r="G19" i="20"/>
  <c r="G84" i="19"/>
  <c r="G69" i="19"/>
  <c r="G57" i="19"/>
  <c r="D58" i="19"/>
  <c r="G50" i="19"/>
  <c r="E58" i="19"/>
  <c r="E60" i="19" s="1"/>
  <c r="E70" i="19" s="1"/>
  <c r="E74" i="19" s="1"/>
  <c r="F58" i="19"/>
  <c r="G44" i="19"/>
  <c r="G40" i="19"/>
  <c r="G22" i="19"/>
  <c r="G19" i="19"/>
  <c r="F33" i="19"/>
  <c r="D33" i="19"/>
  <c r="G84" i="18"/>
  <c r="G69" i="18"/>
  <c r="D58" i="18"/>
  <c r="G57" i="18"/>
  <c r="G58" i="18" s="1"/>
  <c r="G50" i="18"/>
  <c r="F58" i="18"/>
  <c r="E58" i="18"/>
  <c r="E33" i="16"/>
  <c r="F58" i="15"/>
  <c r="D58" i="15"/>
  <c r="F33" i="15"/>
  <c r="E33" i="15"/>
  <c r="D33" i="15"/>
  <c r="E58" i="15"/>
  <c r="F33" i="18"/>
  <c r="G19" i="18"/>
  <c r="G69" i="17"/>
  <c r="G44" i="17"/>
  <c r="E58" i="17"/>
  <c r="F58" i="17"/>
  <c r="F33" i="17"/>
  <c r="E33" i="17"/>
  <c r="D33" i="17"/>
  <c r="F33" i="16"/>
  <c r="D58" i="16"/>
  <c r="D60" i="16" s="1"/>
  <c r="D70" i="16" s="1"/>
  <c r="D74" i="16" s="1"/>
  <c r="E58" i="16"/>
  <c r="F58" i="16"/>
  <c r="D33" i="16"/>
  <c r="C99" i="5"/>
  <c r="H15" i="5" s="1"/>
  <c r="H21" i="5" s="1"/>
  <c r="H23" i="5" s="1"/>
  <c r="H28" i="5" s="1"/>
  <c r="C75" i="20" s="1"/>
  <c r="G75" i="20" s="1"/>
  <c r="K93" i="8"/>
  <c r="K95" i="8"/>
  <c r="C84" i="16"/>
  <c r="K100" i="8"/>
  <c r="K46" i="8"/>
  <c r="K86" i="8"/>
  <c r="D33" i="18"/>
  <c r="D60" i="18" s="1"/>
  <c r="D70" i="18" s="1"/>
  <c r="D74" i="18" s="1"/>
  <c r="D58" i="17"/>
  <c r="C29" i="15"/>
  <c r="C50" i="16"/>
  <c r="G50" i="15"/>
  <c r="C69" i="16"/>
  <c r="C19" i="15"/>
  <c r="G32" i="17"/>
  <c r="G19" i="16"/>
  <c r="G84" i="16"/>
  <c r="C33" i="14"/>
  <c r="K18" i="12"/>
  <c r="G22" i="16"/>
  <c r="G26" i="16"/>
  <c r="G29" i="16" s="1"/>
  <c r="G40" i="16"/>
  <c r="C57" i="16"/>
  <c r="G22" i="17"/>
  <c r="G33" i="19"/>
  <c r="G33" i="18"/>
  <c r="G32" i="16"/>
  <c r="G57" i="16"/>
  <c r="G33" i="20"/>
  <c r="G57" i="17"/>
  <c r="C69" i="17"/>
  <c r="C19" i="16"/>
  <c r="G37" i="17"/>
  <c r="G40" i="17" s="1"/>
  <c r="C44" i="17"/>
  <c r="G46" i="17"/>
  <c r="G50" i="17" s="1"/>
  <c r="C22" i="16"/>
  <c r="C32" i="16"/>
  <c r="C40" i="16"/>
  <c r="G45" i="16"/>
  <c r="G50" i="16" s="1"/>
  <c r="G63" i="16"/>
  <c r="G69" i="16" s="1"/>
  <c r="G43" i="16"/>
  <c r="G18" i="17"/>
  <c r="G19" i="17" s="1"/>
  <c r="G24" i="17"/>
  <c r="G29" i="17" s="1"/>
  <c r="G83" i="17"/>
  <c r="G84" i="17" s="1"/>
  <c r="G42" i="15"/>
  <c r="G44" i="15" s="1"/>
  <c r="C69" i="15"/>
  <c r="G16" i="15"/>
  <c r="G69" i="15"/>
  <c r="F60" i="15"/>
  <c r="F70" i="15" s="1"/>
  <c r="F74" i="15" s="1"/>
  <c r="C33" i="15"/>
  <c r="G57" i="15"/>
  <c r="G17" i="15"/>
  <c r="G82" i="15"/>
  <c r="G84" i="15" s="1"/>
  <c r="G20" i="15"/>
  <c r="G22" i="15" s="1"/>
  <c r="G30" i="15"/>
  <c r="G32" i="15" s="1"/>
  <c r="G38" i="15"/>
  <c r="G40" i="15" s="1"/>
  <c r="G24" i="15"/>
  <c r="G29" i="15" s="1"/>
  <c r="C57" i="15"/>
  <c r="K98" i="8"/>
  <c r="K105" i="8"/>
  <c r="K99" i="8"/>
  <c r="K106" i="8"/>
  <c r="K94" i="8"/>
  <c r="K101" i="8"/>
  <c r="K107" i="8"/>
  <c r="K108" i="8"/>
  <c r="K102" i="8"/>
  <c r="K109" i="8"/>
  <c r="K103" i="8"/>
  <c r="K110" i="8"/>
  <c r="G24" i="25" l="1"/>
  <c r="K20" i="28" s="1"/>
  <c r="K7" i="28"/>
  <c r="G33" i="22"/>
  <c r="C33" i="17"/>
  <c r="G58" i="20"/>
  <c r="G58" i="19"/>
  <c r="E60" i="18"/>
  <c r="E70" i="18" s="1"/>
  <c r="E74" i="18" s="1"/>
  <c r="F60" i="18"/>
  <c r="F70" i="18" s="1"/>
  <c r="F74" i="18" s="1"/>
  <c r="G60" i="18"/>
  <c r="G70" i="18" s="1"/>
  <c r="G74" i="18" s="1"/>
  <c r="F60" i="16"/>
  <c r="F70" i="16" s="1"/>
  <c r="F74" i="16" s="1"/>
  <c r="C58" i="17"/>
  <c r="C60" i="14"/>
  <c r="C70" i="14" s="1"/>
  <c r="C74" i="14" s="1"/>
  <c r="C58" i="15"/>
  <c r="C60" i="15" s="1"/>
  <c r="C70" i="15" s="1"/>
  <c r="C74" i="15" s="1"/>
  <c r="G44" i="16"/>
  <c r="G58" i="16" s="1"/>
  <c r="C75" i="18"/>
  <c r="G75" i="18" s="1"/>
  <c r="C58" i="16"/>
  <c r="C60" i="17"/>
  <c r="C70" i="17" s="1"/>
  <c r="C74" i="17" s="1"/>
  <c r="G58" i="22"/>
  <c r="G60" i="22" s="1"/>
  <c r="G70" i="22" s="1"/>
  <c r="G74" i="22" s="1"/>
  <c r="E60" i="22"/>
  <c r="E70" i="22" s="1"/>
  <c r="E74" i="22" s="1"/>
  <c r="F60" i="22"/>
  <c r="F70" i="22" s="1"/>
  <c r="F74" i="22" s="1"/>
  <c r="G60" i="20"/>
  <c r="G70" i="20" s="1"/>
  <c r="G74" i="20" s="1"/>
  <c r="G80" i="20" s="1"/>
  <c r="G86" i="20" s="1"/>
  <c r="F60" i="20"/>
  <c r="F70" i="20" s="1"/>
  <c r="F74" i="20" s="1"/>
  <c r="E60" i="20"/>
  <c r="E70" i="20" s="1"/>
  <c r="E74" i="20" s="1"/>
  <c r="D60" i="19"/>
  <c r="D70" i="19" s="1"/>
  <c r="D74" i="19" s="1"/>
  <c r="F60" i="19"/>
  <c r="F70" i="19" s="1"/>
  <c r="F74" i="19" s="1"/>
  <c r="G60" i="19"/>
  <c r="G70" i="19" s="1"/>
  <c r="G74" i="19" s="1"/>
  <c r="F60" i="17"/>
  <c r="F70" i="17" s="1"/>
  <c r="F74" i="17" s="1"/>
  <c r="E60" i="16"/>
  <c r="E70" i="16" s="1"/>
  <c r="E74" i="16" s="1"/>
  <c r="D60" i="15"/>
  <c r="D70" i="15" s="1"/>
  <c r="D74" i="15" s="1"/>
  <c r="E60" i="15"/>
  <c r="E70" i="15" s="1"/>
  <c r="E74" i="15" s="1"/>
  <c r="E60" i="17"/>
  <c r="E70" i="17" s="1"/>
  <c r="E74" i="17" s="1"/>
  <c r="D60" i="17"/>
  <c r="D70" i="17" s="1"/>
  <c r="D74" i="17" s="1"/>
  <c r="C75" i="17"/>
  <c r="G75" i="17" s="1"/>
  <c r="C75" i="19"/>
  <c r="G75" i="19" s="1"/>
  <c r="C75" i="14"/>
  <c r="C75" i="16"/>
  <c r="G75" i="16" s="1"/>
  <c r="C75" i="22"/>
  <c r="G75" i="22" s="1"/>
  <c r="K92" i="8"/>
  <c r="C75" i="15"/>
  <c r="G75" i="15" s="1"/>
  <c r="G33" i="17"/>
  <c r="G33" i="16"/>
  <c r="C33" i="16"/>
  <c r="G58" i="17"/>
  <c r="G19" i="15"/>
  <c r="G33" i="15" s="1"/>
  <c r="G58" i="15"/>
  <c r="J29" i="42"/>
  <c r="C80" i="17" l="1"/>
  <c r="C86" i="17" s="1"/>
  <c r="C80" i="14"/>
  <c r="C86" i="14" s="1"/>
  <c r="G80" i="18"/>
  <c r="G86" i="18" s="1"/>
  <c r="C60" i="16"/>
  <c r="C70" i="16" s="1"/>
  <c r="C74" i="16" s="1"/>
  <c r="C80" i="16" s="1"/>
  <c r="C86" i="16" s="1"/>
  <c r="C80" i="15"/>
  <c r="C86" i="15" s="1"/>
  <c r="G80" i="22"/>
  <c r="G86" i="22" s="1"/>
  <c r="G80" i="19"/>
  <c r="G86" i="19" s="1"/>
  <c r="G60" i="15"/>
  <c r="G70" i="15" s="1"/>
  <c r="G74" i="15" s="1"/>
  <c r="G80" i="15" s="1"/>
  <c r="G86" i="15" s="1"/>
  <c r="G60" i="17"/>
  <c r="G70" i="17" s="1"/>
  <c r="G74" i="17" s="1"/>
  <c r="G80" i="17" s="1"/>
  <c r="G86" i="17" s="1"/>
  <c r="G60" i="16"/>
  <c r="G70" i="16" s="1"/>
  <c r="G74" i="16" s="1"/>
  <c r="G80" i="16" s="1"/>
  <c r="G86" i="16" s="1"/>
  <c r="E7" i="47" l="1"/>
  <c r="B7" i="20"/>
  <c r="C8" i="30"/>
  <c r="B7" i="18" l="1"/>
  <c r="B7" i="16"/>
  <c r="B7" i="19"/>
  <c r="B7" i="22"/>
  <c r="C7" i="14"/>
  <c r="B7" i="17"/>
  <c r="B8" i="11"/>
  <c r="B8" i="5"/>
  <c r="B7" i="15"/>
  <c r="K1403" i="23"/>
  <c r="K453" i="23"/>
  <c r="K1536" i="23"/>
  <c r="K611" i="23"/>
  <c r="K444" i="41"/>
  <c r="K459" i="41"/>
  <c r="G177" i="24"/>
  <c r="K1921" i="23"/>
  <c r="K1012" i="41"/>
  <c r="K1356" i="23"/>
  <c r="D79" i="24"/>
  <c r="G209" i="24"/>
  <c r="D101" i="24"/>
  <c r="K573" i="23"/>
  <c r="D105" i="24"/>
  <c r="K279" i="23"/>
  <c r="K1069" i="41"/>
  <c r="K1116" i="23"/>
  <c r="K894" i="41"/>
  <c r="K899" i="23"/>
  <c r="D6" i="24"/>
  <c r="K858" i="41"/>
  <c r="K1833" i="23"/>
  <c r="K687" i="23"/>
  <c r="K1325" i="23"/>
  <c r="D245" i="24"/>
  <c r="K1332" i="23"/>
  <c r="K1166" i="23"/>
  <c r="G51" i="24"/>
  <c r="K572" i="23"/>
  <c r="K1646" i="23"/>
  <c r="D179" i="24"/>
  <c r="K1478" i="23"/>
  <c r="D66" i="24"/>
  <c r="K756" i="41"/>
  <c r="K1920" i="23"/>
  <c r="K818" i="41"/>
  <c r="K221" i="41"/>
  <c r="K653" i="41"/>
  <c r="F206" i="24"/>
  <c r="K1054" i="41"/>
  <c r="E6" i="24"/>
  <c r="K1612" i="23"/>
  <c r="D49" i="24"/>
  <c r="F112" i="24"/>
  <c r="K624" i="23"/>
  <c r="K826" i="23"/>
  <c r="K527" i="23"/>
  <c r="K637" i="23"/>
  <c r="K68" i="23"/>
  <c r="K702" i="41"/>
  <c r="E92" i="24"/>
  <c r="K1915" i="23"/>
  <c r="K1990" i="23"/>
  <c r="F47" i="24"/>
  <c r="E290" i="24"/>
  <c r="K451" i="23"/>
  <c r="K1304" i="23"/>
  <c r="K740" i="41"/>
  <c r="K468" i="41"/>
  <c r="K517" i="23"/>
  <c r="K907" i="41"/>
  <c r="F103" i="24"/>
  <c r="K555" i="41"/>
  <c r="K718" i="23"/>
  <c r="K1690" i="23"/>
  <c r="K580" i="41"/>
  <c r="F80" i="24"/>
  <c r="F228" i="24"/>
  <c r="K254" i="41"/>
  <c r="K531" i="23"/>
  <c r="K353" i="23"/>
  <c r="K582" i="41"/>
  <c r="K1402" i="23"/>
  <c r="K467" i="41"/>
  <c r="K367" i="41"/>
  <c r="K360" i="41"/>
  <c r="K1098" i="41"/>
  <c r="E65" i="24"/>
  <c r="G225" i="24"/>
  <c r="K1868" i="23"/>
  <c r="K1939" i="23"/>
  <c r="K380" i="41"/>
  <c r="K83" i="41"/>
  <c r="K1091" i="23"/>
  <c r="D286" i="24"/>
  <c r="D117" i="24"/>
  <c r="K288" i="41"/>
  <c r="K1967" i="23"/>
  <c r="K596" i="23"/>
  <c r="K1364" i="23"/>
  <c r="K1616" i="23"/>
  <c r="K944" i="23"/>
  <c r="K972" i="41"/>
  <c r="K416" i="41"/>
  <c r="K335" i="41"/>
  <c r="K302" i="41"/>
  <c r="K31" i="41"/>
  <c r="K745" i="41"/>
  <c r="K582" i="23"/>
  <c r="K1043" i="23"/>
  <c r="K765" i="41"/>
  <c r="K914" i="23"/>
  <c r="F108" i="24"/>
  <c r="K1217" i="23"/>
  <c r="K251" i="23"/>
  <c r="K1696" i="23"/>
  <c r="K219" i="41"/>
  <c r="K51" i="41"/>
  <c r="K76" i="23"/>
  <c r="E110" i="24"/>
  <c r="K613" i="41"/>
  <c r="E288" i="24"/>
  <c r="K1787" i="23"/>
  <c r="E24" i="24"/>
  <c r="K861" i="23"/>
  <c r="K1733" i="23"/>
  <c r="K933" i="41"/>
  <c r="K870" i="41"/>
  <c r="D15" i="24"/>
  <c r="K368" i="23"/>
  <c r="K11" i="41"/>
  <c r="G162" i="24"/>
  <c r="K979" i="41"/>
  <c r="K176" i="23"/>
  <c r="K1382" i="23"/>
  <c r="D256" i="24"/>
  <c r="K1385" i="23"/>
  <c r="K1817" i="23"/>
  <c r="K1751" i="23"/>
  <c r="G61" i="24"/>
  <c r="G79" i="24"/>
  <c r="K1643" i="23"/>
  <c r="K481" i="23"/>
  <c r="K1479" i="23"/>
  <c r="K1103" i="41"/>
  <c r="K206" i="41"/>
  <c r="K876" i="41"/>
  <c r="K1023" i="23"/>
  <c r="K1297" i="23"/>
  <c r="E247" i="24"/>
  <c r="K138" i="41"/>
  <c r="D244" i="24"/>
  <c r="D272" i="24"/>
  <c r="K1657" i="23"/>
  <c r="D90" i="24"/>
  <c r="K317" i="41"/>
  <c r="K931" i="41"/>
  <c r="K105" i="41"/>
  <c r="D48" i="24"/>
  <c r="E109" i="24"/>
  <c r="K971" i="41"/>
  <c r="K306" i="41"/>
  <c r="G97" i="24"/>
  <c r="K557" i="41"/>
  <c r="K1814" i="23"/>
  <c r="E269" i="24"/>
  <c r="F127" i="24"/>
  <c r="K138" i="23"/>
  <c r="G227" i="24"/>
  <c r="K699" i="41"/>
  <c r="K473" i="41"/>
  <c r="F137" i="24"/>
  <c r="G186" i="24"/>
  <c r="E91" i="24"/>
  <c r="K291" i="41"/>
  <c r="K749" i="41"/>
  <c r="K412" i="41"/>
  <c r="K696" i="41"/>
  <c r="K562" i="23"/>
  <c r="F193" i="24"/>
  <c r="K1067" i="41"/>
  <c r="K225" i="41"/>
  <c r="K1363" i="23"/>
  <c r="K2043" i="23"/>
  <c r="K496" i="41"/>
  <c r="K224" i="41"/>
  <c r="K1312" i="23"/>
  <c r="K894" i="23"/>
  <c r="K2013" i="23"/>
  <c r="K1942" i="23"/>
  <c r="K268" i="41"/>
  <c r="K261" i="23"/>
  <c r="K512" i="23"/>
  <c r="K1078" i="41"/>
  <c r="E163" i="24"/>
  <c r="K1609" i="23"/>
  <c r="K1009" i="23"/>
  <c r="K1874" i="23"/>
  <c r="K877" i="41"/>
  <c r="K84" i="23"/>
  <c r="D174" i="24"/>
  <c r="K640" i="41"/>
  <c r="K996" i="23"/>
  <c r="K1966" i="23"/>
  <c r="K1006" i="41"/>
  <c r="K1641" i="23"/>
  <c r="K614" i="23"/>
  <c r="K722" i="41"/>
  <c r="E49" i="24"/>
  <c r="K210" i="41"/>
  <c r="K1889" i="23"/>
  <c r="K403" i="41"/>
  <c r="K725" i="41"/>
  <c r="K1658" i="23"/>
  <c r="F164" i="24"/>
  <c r="K492" i="41"/>
  <c r="F157" i="24"/>
  <c r="K938" i="23"/>
  <c r="K256" i="41"/>
  <c r="E148" i="24"/>
  <c r="G78" i="24"/>
  <c r="K1860" i="23"/>
  <c r="K781" i="41"/>
  <c r="K191" i="41"/>
  <c r="D153" i="24"/>
  <c r="K1026" i="41"/>
  <c r="K723" i="41"/>
  <c r="K849" i="23"/>
  <c r="D108" i="24"/>
  <c r="E10" i="24"/>
  <c r="K833" i="23"/>
  <c r="K402" i="41"/>
  <c r="K373" i="41"/>
  <c r="K177" i="41"/>
  <c r="G22" i="24"/>
  <c r="D51" i="24"/>
  <c r="K986" i="41"/>
  <c r="K239" i="23"/>
  <c r="K363" i="41"/>
  <c r="K800" i="41"/>
  <c r="K1789" i="23"/>
  <c r="G38" i="24"/>
  <c r="E187" i="24"/>
  <c r="K157" i="23"/>
  <c r="D197" i="24"/>
  <c r="K743" i="41"/>
  <c r="E108" i="24"/>
  <c r="K1428" i="23"/>
  <c r="K1499" i="23"/>
  <c r="D58" i="24"/>
  <c r="K1842" i="23"/>
  <c r="K1198" i="23"/>
  <c r="E39" i="24"/>
  <c r="K1443" i="23"/>
  <c r="K836" i="41"/>
  <c r="K1013" i="41"/>
  <c r="K1136" i="23"/>
  <c r="K723" i="23"/>
  <c r="E265" i="24"/>
  <c r="D193" i="24"/>
  <c r="K56" i="23"/>
  <c r="K867" i="41"/>
  <c r="K895" i="23"/>
  <c r="K1324" i="23"/>
  <c r="K1112" i="41"/>
  <c r="G198" i="24"/>
  <c r="K1046" i="23"/>
  <c r="K1383" i="23"/>
  <c r="E285" i="24"/>
  <c r="K1472" i="23"/>
  <c r="K619" i="41"/>
  <c r="K1080" i="23"/>
  <c r="K606" i="23"/>
  <c r="E66" i="24"/>
  <c r="F295" i="24"/>
  <c r="K277" i="23"/>
  <c r="K632" i="41"/>
  <c r="K974" i="23"/>
  <c r="K519" i="41"/>
  <c r="K541" i="41"/>
  <c r="K1903" i="23"/>
  <c r="K435" i="41"/>
  <c r="K994" i="41"/>
  <c r="K461" i="41"/>
  <c r="E157" i="24"/>
  <c r="E172" i="24"/>
  <c r="K255" i="23"/>
  <c r="E97" i="24"/>
  <c r="K1041" i="41"/>
  <c r="K136" i="41"/>
  <c r="K755" i="41"/>
  <c r="D113" i="24"/>
  <c r="K855" i="41"/>
  <c r="K210" i="23"/>
  <c r="K1303" i="23"/>
  <c r="K1253" i="23"/>
  <c r="K475" i="41"/>
  <c r="E90" i="24"/>
  <c r="K71" i="23"/>
  <c r="K1160" i="23"/>
  <c r="K421" i="23"/>
  <c r="K1892" i="23"/>
  <c r="K1384" i="23"/>
  <c r="K1178" i="23"/>
  <c r="K139" i="23"/>
  <c r="K1937" i="23"/>
  <c r="K1997" i="23"/>
  <c r="K1162" i="23"/>
  <c r="K497" i="41"/>
  <c r="K555" i="23"/>
  <c r="K1620" i="23"/>
  <c r="K940" i="41"/>
  <c r="K1052" i="41"/>
  <c r="K2011" i="23"/>
  <c r="D211" i="24"/>
  <c r="K987" i="23"/>
  <c r="G266" i="24"/>
  <c r="K58" i="23"/>
  <c r="K1291" i="23"/>
  <c r="K295" i="41"/>
  <c r="K1902" i="23"/>
  <c r="K111" i="23"/>
  <c r="K529" i="41"/>
  <c r="G284" i="24"/>
  <c r="K827" i="23"/>
  <c r="K897" i="23"/>
  <c r="K1112" i="23"/>
  <c r="K511" i="23"/>
  <c r="K362" i="41"/>
  <c r="K488" i="23"/>
  <c r="K1634" i="23"/>
  <c r="K1494" i="23"/>
  <c r="K1908" i="23"/>
  <c r="K452" i="41"/>
  <c r="K52" i="41"/>
  <c r="K579" i="23"/>
  <c r="G280" i="24"/>
  <c r="K1055" i="41"/>
  <c r="K44" i="41"/>
  <c r="K639" i="41"/>
  <c r="K384" i="23"/>
  <c r="K1358" i="23"/>
  <c r="K299" i="23"/>
  <c r="K1719" i="23"/>
  <c r="K462" i="41"/>
  <c r="G283" i="24"/>
  <c r="K1481" i="23"/>
  <c r="K757" i="23"/>
  <c r="D21" i="24"/>
  <c r="F136" i="24"/>
  <c r="D114" i="24"/>
  <c r="K1064" i="41"/>
  <c r="K25" i="41"/>
  <c r="G106" i="24"/>
  <c r="K106" i="41"/>
  <c r="K613" i="23"/>
  <c r="E60" i="24"/>
  <c r="K77" i="23"/>
  <c r="K311" i="23"/>
  <c r="K353" i="41"/>
  <c r="K1374" i="23"/>
  <c r="F129" i="24"/>
  <c r="K109" i="41"/>
  <c r="F282" i="24"/>
  <c r="K1534" i="23"/>
  <c r="K246" i="41"/>
  <c r="K1004" i="41"/>
  <c r="E202" i="24"/>
  <c r="K199" i="41"/>
  <c r="E264" i="24"/>
  <c r="D144" i="24"/>
  <c r="K1782" i="23"/>
  <c r="K56" i="41"/>
  <c r="K486" i="23"/>
  <c r="D156" i="24"/>
  <c r="E13" i="24"/>
  <c r="K285" i="23"/>
  <c r="K920" i="23"/>
  <c r="K1140" i="23"/>
  <c r="K569" i="41"/>
  <c r="K1308" i="23"/>
  <c r="K831" i="23"/>
  <c r="K198" i="41"/>
  <c r="K797" i="41"/>
  <c r="F89" i="24"/>
  <c r="K43" i="23"/>
  <c r="F223" i="24"/>
  <c r="K230" i="23"/>
  <c r="D55" i="24"/>
  <c r="K149" i="41"/>
  <c r="D124" i="24"/>
  <c r="D131" i="24"/>
  <c r="K1170" i="23"/>
  <c r="K223" i="41"/>
  <c r="K170" i="41"/>
  <c r="K1011" i="41"/>
  <c r="D249" i="24"/>
  <c r="K1462" i="23"/>
  <c r="K1002" i="23"/>
  <c r="K1586" i="23"/>
  <c r="K1695" i="23"/>
  <c r="K1886" i="23"/>
  <c r="K1891" i="23"/>
  <c r="D263" i="24"/>
  <c r="K234" i="41"/>
  <c r="D283" i="24"/>
  <c r="D159" i="24"/>
  <c r="K1840" i="23"/>
  <c r="K406" i="41"/>
  <c r="K709" i="41"/>
  <c r="K2023" i="23"/>
  <c r="K1557" i="23"/>
  <c r="G257" i="24"/>
  <c r="K100" i="41"/>
  <c r="K433" i="23"/>
  <c r="K537" i="23"/>
  <c r="K661" i="41"/>
  <c r="D248" i="24"/>
  <c r="K301" i="23"/>
  <c r="K336" i="41"/>
  <c r="K786" i="41"/>
  <c r="E259" i="24"/>
  <c r="K1766" i="23"/>
  <c r="K358" i="41"/>
  <c r="K919" i="41"/>
  <c r="K155" i="23"/>
  <c r="D9" i="24"/>
  <c r="K770" i="41"/>
  <c r="K1606" i="23"/>
  <c r="G226" i="24"/>
  <c r="E33" i="24"/>
  <c r="E57" i="24"/>
  <c r="D182" i="24"/>
  <c r="K1661" i="23"/>
  <c r="K440" i="23"/>
  <c r="K739" i="23"/>
  <c r="K168" i="41"/>
  <c r="K1537" i="23"/>
  <c r="K923" i="41"/>
  <c r="K945" i="41"/>
  <c r="K612" i="41"/>
  <c r="G159" i="24"/>
  <c r="G75" i="24"/>
  <c r="D158" i="24"/>
  <c r="K1259" i="23"/>
  <c r="G6" i="24"/>
  <c r="K1092" i="41"/>
  <c r="K605" i="41"/>
  <c r="D210" i="24"/>
  <c r="K1294" i="23"/>
  <c r="K853" i="41"/>
  <c r="K1114" i="23"/>
  <c r="K991" i="41"/>
  <c r="K85" i="41"/>
  <c r="K863" i="41"/>
  <c r="K530" i="41"/>
  <c r="G114" i="24"/>
  <c r="K869" i="23"/>
  <c r="G271" i="24"/>
  <c r="K1492" i="23"/>
  <c r="G169" i="24"/>
  <c r="K1071" i="41"/>
  <c r="K620" i="41"/>
  <c r="K23" i="23"/>
  <c r="K97" i="41"/>
  <c r="K196" i="23"/>
  <c r="K1678" i="23"/>
  <c r="K87" i="41"/>
  <c r="K180" i="41"/>
  <c r="K229" i="41"/>
  <c r="K1202" i="23"/>
  <c r="K152" i="23"/>
  <c r="G239" i="24"/>
  <c r="E26" i="24"/>
  <c r="K1956" i="23"/>
  <c r="D185" i="24"/>
  <c r="K759" i="23"/>
  <c r="F18" i="24"/>
  <c r="K921" i="41"/>
  <c r="K1237" i="23"/>
  <c r="K1365" i="23"/>
  <c r="K990" i="41"/>
  <c r="K724" i="23"/>
  <c r="K368" i="41"/>
  <c r="D62" i="24"/>
  <c r="K350" i="23"/>
  <c r="K1683" i="23"/>
  <c r="K1050" i="41"/>
  <c r="K681" i="41"/>
  <c r="E181" i="24"/>
  <c r="K1419" i="23"/>
  <c r="K584" i="41"/>
  <c r="D53" i="24"/>
  <c r="K376" i="23"/>
  <c r="K1220" i="23"/>
  <c r="K944" i="41"/>
  <c r="G174" i="24"/>
  <c r="K1015" i="41"/>
  <c r="K88" i="41"/>
  <c r="K418" i="23"/>
  <c r="K1916" i="23"/>
  <c r="K549" i="41"/>
  <c r="K411" i="41"/>
  <c r="K614" i="41"/>
  <c r="K1106" i="23"/>
  <c r="K578" i="23"/>
  <c r="K243" i="41"/>
  <c r="K392" i="41"/>
  <c r="K154" i="41"/>
  <c r="K156" i="23"/>
  <c r="K18" i="23"/>
  <c r="K1115" i="41"/>
  <c r="D35" i="24"/>
  <c r="K205" i="41"/>
  <c r="K886" i="41"/>
  <c r="F13" i="24"/>
  <c r="K991" i="23"/>
  <c r="K82" i="41"/>
  <c r="K679" i="23"/>
  <c r="K1040" i="41"/>
  <c r="K1875" i="23"/>
  <c r="E69" i="24"/>
  <c r="K946" i="41"/>
  <c r="F38" i="24"/>
  <c r="E127" i="24"/>
  <c r="K890" i="23"/>
  <c r="F124" i="24"/>
  <c r="K1079" i="41"/>
  <c r="K1664" i="23"/>
  <c r="K66" i="23"/>
  <c r="K977" i="41"/>
  <c r="K245" i="41"/>
  <c r="K810" i="23"/>
  <c r="K994" i="23"/>
  <c r="D116" i="24"/>
  <c r="E277" i="24"/>
  <c r="K309" i="23"/>
  <c r="K660" i="41"/>
  <c r="K926" i="23"/>
  <c r="K684" i="41"/>
  <c r="K962" i="23"/>
  <c r="K70" i="23"/>
  <c r="K644" i="41"/>
  <c r="K567" i="23"/>
  <c r="K2049" i="23"/>
  <c r="E236" i="24"/>
  <c r="K1725" i="23"/>
  <c r="E260" i="24"/>
  <c r="K957" i="23"/>
  <c r="K409" i="23"/>
  <c r="K1837" i="23"/>
  <c r="G158" i="24"/>
  <c r="D5" i="24"/>
  <c r="K985" i="23"/>
  <c r="K2004" i="23"/>
  <c r="E32" i="24"/>
  <c r="K1619" i="23"/>
  <c r="K961" i="41"/>
  <c r="K1338" i="23"/>
  <c r="K1729" i="23"/>
  <c r="G252" i="24"/>
  <c r="E184" i="24"/>
  <c r="K1788" i="23"/>
  <c r="K1635" i="23"/>
  <c r="K479" i="41"/>
  <c r="K403" i="23"/>
  <c r="K1703" i="23"/>
  <c r="K947" i="41"/>
  <c r="K2030" i="23"/>
  <c r="K457" i="41"/>
  <c r="G37" i="24"/>
  <c r="K213" i="41"/>
  <c r="K695" i="41"/>
  <c r="K1057" i="23"/>
  <c r="K736" i="23"/>
  <c r="K323" i="41"/>
  <c r="K860" i="41"/>
  <c r="K268" i="23"/>
  <c r="K642" i="41"/>
  <c r="K654" i="41"/>
  <c r="K1072" i="41"/>
  <c r="F269" i="24"/>
  <c r="F14" i="24"/>
  <c r="K1107" i="41"/>
  <c r="K1977" i="23"/>
  <c r="K9" i="41"/>
  <c r="K1444" i="23"/>
  <c r="K262" i="41"/>
  <c r="K1409" i="23"/>
  <c r="F152" i="24"/>
  <c r="K810" i="41"/>
  <c r="K832" i="23"/>
  <c r="K1496" i="23"/>
  <c r="K957" i="41"/>
  <c r="K676" i="23"/>
  <c r="K1038" i="23"/>
  <c r="K623" i="41"/>
  <c r="K1168" i="23"/>
  <c r="K297" i="23"/>
  <c r="K483" i="41"/>
  <c r="K668" i="41"/>
  <c r="K692" i="23"/>
  <c r="K936" i="41"/>
  <c r="K812" i="41"/>
  <c r="K325" i="23"/>
  <c r="G87" i="24"/>
  <c r="G64" i="24"/>
  <c r="E36" i="24"/>
  <c r="K918" i="41"/>
  <c r="K1654" i="23"/>
  <c r="D233" i="24"/>
  <c r="G199" i="24"/>
  <c r="K1529" i="23"/>
  <c r="F214" i="24"/>
  <c r="F26" i="24"/>
  <c r="E272" i="24"/>
  <c r="D170" i="24"/>
  <c r="D279" i="24"/>
  <c r="E240" i="24"/>
  <c r="K841" i="23"/>
  <c r="K860" i="23"/>
  <c r="E281" i="24"/>
  <c r="K1196" i="23"/>
  <c r="K525" i="23"/>
  <c r="K443" i="41"/>
  <c r="K986" i="23"/>
  <c r="K1489" i="23"/>
  <c r="K1150" i="23"/>
  <c r="D77" i="24"/>
  <c r="K610" i="41"/>
  <c r="K55" i="23"/>
  <c r="K792" i="41"/>
  <c r="K795" i="41"/>
  <c r="K80" i="23"/>
  <c r="K1457" i="23"/>
  <c r="K1516" i="23"/>
  <c r="E125" i="24"/>
  <c r="K1309" i="23"/>
  <c r="K127" i="41"/>
  <c r="K509" i="23"/>
  <c r="K424" i="41"/>
  <c r="K193" i="23"/>
  <c r="K1266" i="23"/>
  <c r="K252" i="23"/>
  <c r="K342" i="41"/>
  <c r="K733" i="41"/>
  <c r="F187" i="24"/>
  <c r="K865" i="41"/>
  <c r="F153" i="24"/>
  <c r="K1597" i="23"/>
  <c r="K830" i="41"/>
  <c r="K908" i="41"/>
  <c r="K1145" i="23"/>
  <c r="K590" i="41"/>
  <c r="D292" i="24"/>
  <c r="K1390" i="23"/>
  <c r="K1097" i="23"/>
  <c r="K886" i="23"/>
  <c r="K801" i="23"/>
  <c r="K1074" i="23"/>
  <c r="K1734" i="23"/>
  <c r="G57" i="24"/>
  <c r="K1452" i="23"/>
  <c r="K1483" i="23"/>
  <c r="G156" i="24"/>
  <c r="K349" i="23"/>
  <c r="K758" i="23"/>
  <c r="K2036" i="23"/>
  <c r="G111" i="24"/>
  <c r="K217" i="41"/>
  <c r="K629" i="41"/>
  <c r="K270" i="23"/>
  <c r="K271" i="41"/>
  <c r="K292" i="41"/>
  <c r="D151" i="24"/>
  <c r="K1344" i="23"/>
  <c r="K426" i="41"/>
  <c r="F60" i="24"/>
  <c r="D171" i="24"/>
  <c r="K1158" i="23"/>
  <c r="F293" i="24"/>
  <c r="K1051" i="23"/>
  <c r="K878" i="41"/>
  <c r="K535" i="41"/>
  <c r="K510" i="23"/>
  <c r="K1668" i="23"/>
  <c r="K1216" i="23"/>
  <c r="K997" i="41"/>
  <c r="K42" i="23"/>
  <c r="K1188" i="23"/>
  <c r="K78" i="23"/>
  <c r="K716" i="41"/>
  <c r="K1322" i="23"/>
  <c r="D289" i="24"/>
  <c r="K1895" i="23"/>
  <c r="K333" i="41"/>
  <c r="K1784" i="23"/>
  <c r="K1193" i="23"/>
  <c r="G32" i="24"/>
  <c r="K322" i="41"/>
  <c r="K2048" i="23"/>
  <c r="K280" i="41"/>
  <c r="K217" i="23"/>
  <c r="K820" i="41"/>
  <c r="K334" i="41"/>
  <c r="K715" i="41"/>
  <c r="K1021" i="41"/>
  <c r="E93" i="24"/>
  <c r="K1258" i="23"/>
  <c r="K1059" i="41"/>
  <c r="K1500" i="23"/>
  <c r="K1301" i="23"/>
  <c r="K226" i="41"/>
  <c r="K823" i="41"/>
  <c r="K845" i="41"/>
  <c r="K495" i="23"/>
  <c r="E40" i="24"/>
  <c r="E75" i="24"/>
  <c r="K1426" i="23"/>
  <c r="K1071" i="23"/>
  <c r="K1046" i="41"/>
  <c r="K1594" i="23"/>
  <c r="K257" i="41"/>
  <c r="K255" i="41"/>
  <c r="K813" i="41"/>
  <c r="K811" i="41"/>
  <c r="G33" i="24"/>
  <c r="K1671" i="23"/>
  <c r="E175" i="24"/>
  <c r="G24" i="24"/>
  <c r="K1573" i="23"/>
  <c r="K410" i="23"/>
  <c r="K63" i="23"/>
  <c r="E72" i="24"/>
  <c r="K99" i="41"/>
  <c r="K277" i="41"/>
  <c r="K1290" i="23"/>
  <c r="K470" i="23"/>
  <c r="K967" i="41"/>
  <c r="K601" i="41"/>
  <c r="E43" i="24"/>
  <c r="K993" i="41"/>
  <c r="K386" i="41"/>
  <c r="K992" i="41"/>
  <c r="K649" i="41"/>
  <c r="K259" i="23"/>
  <c r="K635" i="23"/>
  <c r="K125" i="23"/>
  <c r="F93" i="24"/>
  <c r="K1998" i="23"/>
  <c r="K692" i="41"/>
  <c r="K767" i="41"/>
  <c r="K1980" i="23"/>
  <c r="G71" i="24"/>
  <c r="K919" i="23"/>
  <c r="E117" i="24"/>
  <c r="K989" i="41"/>
  <c r="K1099" i="23"/>
  <c r="D146" i="24"/>
  <c r="F84" i="24"/>
  <c r="K559" i="41"/>
  <c r="G206" i="24"/>
  <c r="G197" i="24"/>
  <c r="K596" i="41"/>
  <c r="G5" i="24"/>
  <c r="D198" i="24"/>
  <c r="K633" i="41"/>
  <c r="K734" i="23"/>
  <c r="F54" i="24"/>
  <c r="K1340" i="23"/>
  <c r="K521" i="41"/>
  <c r="E38" i="24"/>
  <c r="D222" i="24"/>
  <c r="K1268" i="23"/>
  <c r="K316" i="41"/>
  <c r="K859" i="23"/>
  <c r="K155" i="41"/>
  <c r="F135" i="24"/>
  <c r="K1057" i="41"/>
  <c r="K778" i="23"/>
  <c r="K1056" i="41"/>
  <c r="K394" i="23"/>
  <c r="K593" i="23"/>
  <c r="K299" i="41"/>
  <c r="D276" i="24"/>
  <c r="K573" i="41"/>
  <c r="K365" i="23"/>
  <c r="K62" i="41"/>
  <c r="F95" i="24"/>
  <c r="K600" i="41"/>
  <c r="G165" i="24"/>
  <c r="G134" i="24"/>
  <c r="K1018" i="23"/>
  <c r="K524" i="23"/>
  <c r="K339" i="41"/>
  <c r="K49" i="41"/>
  <c r="K1969" i="23"/>
  <c r="K1819" i="23"/>
  <c r="K55" i="41"/>
  <c r="K1855" i="23"/>
  <c r="F59" i="24"/>
  <c r="F50" i="24"/>
  <c r="K870" i="23"/>
  <c r="K615" i="41"/>
  <c r="K1194" i="23"/>
  <c r="K846" i="23"/>
  <c r="K27" i="41"/>
  <c r="K1807" i="23"/>
  <c r="K1853" i="23"/>
  <c r="K601" i="23"/>
  <c r="K1508" i="23"/>
  <c r="E244" i="24"/>
  <c r="K968" i="41"/>
  <c r="D140" i="24"/>
  <c r="K485" i="23"/>
  <c r="K1368" i="23"/>
  <c r="K1996" i="23"/>
  <c r="K1064" i="23"/>
  <c r="G269" i="24"/>
  <c r="K86" i="23"/>
  <c r="G193" i="24"/>
  <c r="K1912" i="23"/>
  <c r="K6" i="41"/>
  <c r="K1753" i="23"/>
  <c r="F139" i="24"/>
  <c r="E51" i="24"/>
  <c r="K1477" i="23"/>
  <c r="K1251" i="23"/>
  <c r="K1844" i="23"/>
  <c r="K250" i="41"/>
  <c r="K60" i="23"/>
  <c r="K1435" i="23"/>
  <c r="D213" i="24"/>
  <c r="K1141" i="23"/>
  <c r="K914" i="41"/>
  <c r="K650" i="41"/>
  <c r="E177" i="24"/>
  <c r="K1930" i="23"/>
  <c r="E224" i="24"/>
  <c r="K805" i="23"/>
  <c r="F10" i="24"/>
  <c r="E263" i="24"/>
  <c r="K591" i="41"/>
  <c r="K472" i="41"/>
  <c r="K801" i="41"/>
  <c r="K286" i="23"/>
  <c r="K1225" i="23"/>
  <c r="K114" i="41"/>
  <c r="K205" i="23"/>
  <c r="G248" i="24"/>
  <c r="G94" i="24"/>
  <c r="K22" i="23"/>
  <c r="K61" i="41"/>
  <c r="K350" i="41"/>
  <c r="K145" i="41"/>
  <c r="K436" i="41"/>
  <c r="K332" i="41"/>
  <c r="K1864" i="23"/>
  <c r="K1623" i="23"/>
  <c r="K348" i="41"/>
  <c r="K1288" i="23"/>
  <c r="K397" i="41"/>
  <c r="E211" i="24"/>
  <c r="K265" i="41"/>
  <c r="K351" i="23"/>
  <c r="K447" i="23"/>
  <c r="K1830" i="23"/>
  <c r="K1113" i="41"/>
  <c r="K498" i="23"/>
  <c r="K1471" i="23"/>
  <c r="K1277" i="23"/>
  <c r="G273" i="24"/>
  <c r="K952" i="41"/>
  <c r="E218" i="24"/>
  <c r="K956" i="41"/>
  <c r="F70" i="24"/>
  <c r="K761" i="23"/>
  <c r="K476" i="23"/>
  <c r="K1924" i="23"/>
  <c r="K1152" i="23"/>
  <c r="G176" i="24"/>
  <c r="K871" i="41"/>
  <c r="K1000" i="41"/>
  <c r="E196" i="24"/>
  <c r="K1065" i="23"/>
  <c r="K374" i="23"/>
  <c r="K1119" i="23"/>
  <c r="K346" i="41"/>
  <c r="G126" i="24"/>
  <c r="K29" i="41"/>
  <c r="G173" i="24"/>
  <c r="K399" i="23"/>
  <c r="K851" i="41"/>
  <c r="K1792" i="23"/>
  <c r="K1408" i="23"/>
  <c r="K1311" i="23"/>
  <c r="K451" i="41"/>
  <c r="G104" i="24"/>
  <c r="K163" i="41"/>
  <c r="K300" i="23"/>
  <c r="K1114" i="41"/>
  <c r="K290" i="41"/>
  <c r="K177" i="23"/>
  <c r="K1315" i="23"/>
  <c r="K976" i="41"/>
  <c r="G14" i="24"/>
  <c r="K328" i="41"/>
  <c r="F291" i="24"/>
  <c r="G135" i="24"/>
  <c r="K135" i="23"/>
  <c r="K694" i="23"/>
  <c r="K1625" i="23"/>
  <c r="F232" i="24"/>
  <c r="K600" i="23"/>
  <c r="F102" i="24"/>
  <c r="K478" i="41"/>
  <c r="K349" i="41"/>
  <c r="K1629" i="23"/>
  <c r="K272" i="23"/>
  <c r="K1590" i="23"/>
  <c r="K842" i="23"/>
  <c r="K330" i="23"/>
  <c r="G190" i="24"/>
  <c r="D24" i="24"/>
  <c r="K1740" i="23"/>
  <c r="K89" i="23"/>
  <c r="K379" i="23"/>
  <c r="E295" i="24"/>
  <c r="F55" i="24"/>
  <c r="E23" i="24"/>
  <c r="K94" i="23"/>
  <c r="K684" i="23"/>
  <c r="K1469" i="23"/>
  <c r="K1861" i="23"/>
  <c r="K202" i="41"/>
  <c r="K656" i="41"/>
  <c r="K545" i="41"/>
  <c r="F188" i="24"/>
  <c r="K852" i="23"/>
  <c r="K1835" i="23"/>
  <c r="K795" i="23"/>
  <c r="K1047" i="23"/>
  <c r="F196" i="24"/>
  <c r="K1371" i="23"/>
  <c r="K1876" i="23"/>
  <c r="K359" i="23"/>
  <c r="D59" i="24"/>
  <c r="K462" i="23"/>
  <c r="K842" i="41"/>
  <c r="G205" i="24"/>
  <c r="K35" i="41"/>
  <c r="K559" i="23"/>
  <c r="K561" i="23"/>
  <c r="K1885" i="23"/>
  <c r="K126" i="41"/>
  <c r="F159" i="24"/>
  <c r="K382" i="23"/>
  <c r="K950" i="23"/>
  <c r="K809" i="23"/>
  <c r="K1805" i="23"/>
  <c r="K1611" i="23"/>
  <c r="K780" i="41"/>
  <c r="K912" i="23"/>
  <c r="K880" i="41"/>
  <c r="K1520" i="23"/>
  <c r="K669" i="41"/>
  <c r="K706" i="23"/>
  <c r="K212" i="41"/>
  <c r="K385" i="41"/>
  <c r="K1752" i="23"/>
  <c r="G210" i="24"/>
  <c r="K1343" i="23"/>
  <c r="K697" i="23"/>
  <c r="F68" i="24"/>
  <c r="K425" i="41"/>
  <c r="K522" i="23"/>
  <c r="K372" i="41"/>
  <c r="G217" i="24"/>
  <c r="K753" i="41"/>
  <c r="K450" i="23"/>
  <c r="G212" i="24"/>
  <c r="K173" i="23"/>
  <c r="G95" i="24"/>
  <c r="K1319" i="23"/>
  <c r="K1909" i="23"/>
  <c r="K146" i="23"/>
  <c r="F98" i="24"/>
  <c r="K817" i="23"/>
  <c r="D172" i="24"/>
  <c r="D231" i="24"/>
  <c r="K404" i="23"/>
  <c r="E235" i="24"/>
  <c r="E42" i="24"/>
  <c r="K1511" i="23"/>
  <c r="G143" i="24"/>
  <c r="K1282" i="23"/>
  <c r="K464" i="41"/>
  <c r="K773" i="23"/>
  <c r="E167" i="24"/>
  <c r="K918" i="23"/>
  <c r="K943" i="41"/>
  <c r="E143" i="24"/>
  <c r="K955" i="23"/>
  <c r="K240" i="41"/>
  <c r="G26" i="24"/>
  <c r="F216" i="24"/>
  <c r="G201" i="24"/>
  <c r="F166" i="24"/>
  <c r="K1994" i="23"/>
  <c r="K1020" i="41"/>
  <c r="K401" i="23"/>
  <c r="E182" i="24"/>
  <c r="F21" i="24"/>
  <c r="K1062" i="41"/>
  <c r="E77" i="24"/>
  <c r="K185" i="23"/>
  <c r="F252" i="24"/>
  <c r="K326" i="23"/>
  <c r="K1589" i="23"/>
  <c r="D67" i="24"/>
  <c r="F205" i="24"/>
  <c r="K889" i="23"/>
  <c r="K1296" i="23"/>
  <c r="K494" i="41"/>
  <c r="K659" i="41"/>
  <c r="K193" i="41"/>
  <c r="K280" i="23"/>
  <c r="K1033" i="23"/>
  <c r="D104" i="24"/>
  <c r="F158" i="24"/>
  <c r="K558" i="23"/>
  <c r="K808" i="41"/>
  <c r="K616" i="41"/>
  <c r="E5" i="24"/>
  <c r="K631" i="23"/>
  <c r="K597" i="23"/>
  <c r="K556" i="41"/>
  <c r="K18" i="41"/>
  <c r="K550" i="23"/>
  <c r="F171" i="24"/>
  <c r="E71" i="24"/>
  <c r="G117" i="24"/>
  <c r="F143" i="24"/>
  <c r="K793" i="41"/>
  <c r="K868" i="41"/>
  <c r="E70" i="24"/>
  <c r="E94" i="24"/>
  <c r="K565" i="41"/>
  <c r="K1025" i="41"/>
  <c r="K249" i="41"/>
  <c r="K927" i="23"/>
  <c r="K680" i="41"/>
  <c r="D207" i="24"/>
  <c r="G88" i="24"/>
  <c r="K1051" i="41"/>
  <c r="K162" i="41"/>
  <c r="K825" i="23"/>
  <c r="F142" i="24"/>
  <c r="K60" i="41"/>
  <c r="K1342" i="23"/>
  <c r="K577" i="23"/>
  <c r="K645" i="23"/>
  <c r="F272" i="24"/>
  <c r="K1934" i="23"/>
  <c r="D152" i="24"/>
  <c r="K1932" i="23"/>
  <c r="D96" i="24"/>
  <c r="G54" i="24"/>
  <c r="K304" i="23"/>
  <c r="K1539" i="23"/>
  <c r="K108" i="23"/>
  <c r="K1716" i="23"/>
  <c r="K1717" i="23"/>
  <c r="K302" i="23"/>
  <c r="K1437" i="23"/>
  <c r="K41" i="41"/>
  <c r="K815" i="41"/>
  <c r="D195" i="24"/>
  <c r="K1048" i="23"/>
  <c r="D184" i="24"/>
  <c r="K226" i="23"/>
  <c r="E87" i="24"/>
  <c r="K153" i="41"/>
  <c r="K303" i="23"/>
  <c r="K680" i="23"/>
  <c r="F75" i="24"/>
  <c r="K814" i="41"/>
  <c r="K943" i="23"/>
  <c r="K271" i="23"/>
  <c r="K864" i="41"/>
  <c r="K557" i="23"/>
  <c r="K22" i="41"/>
  <c r="K513" i="23"/>
  <c r="K303" i="41"/>
  <c r="K673" i="23"/>
  <c r="E79" i="24"/>
  <c r="K825" i="41"/>
  <c r="K1077" i="23"/>
  <c r="K887" i="41"/>
  <c r="K1207" i="23"/>
  <c r="F254" i="24"/>
  <c r="K1280" i="23"/>
  <c r="K665" i="41"/>
  <c r="K278" i="23"/>
  <c r="K2033" i="23"/>
  <c r="K38" i="41"/>
  <c r="F4" i="24"/>
  <c r="K170" i="23"/>
  <c r="K1928" i="23"/>
  <c r="K953" i="41"/>
  <c r="F91" i="24"/>
  <c r="K1090" i="23"/>
  <c r="K1146" i="23"/>
  <c r="K180" i="23"/>
  <c r="K1963" i="23"/>
  <c r="F113" i="24"/>
  <c r="K524" i="41"/>
  <c r="K646" i="41"/>
  <c r="K355" i="23"/>
  <c r="F20" i="24"/>
  <c r="D82" i="24"/>
  <c r="D91" i="24"/>
  <c r="K941" i="41"/>
  <c r="K1513" i="23"/>
  <c r="D43" i="24"/>
  <c r="K70" i="41"/>
  <c r="E147" i="24"/>
  <c r="K641" i="23"/>
  <c r="F111" i="24"/>
  <c r="K197" i="41"/>
  <c r="G175" i="24"/>
  <c r="G21" i="24"/>
  <c r="F207" i="24"/>
  <c r="F114" i="24"/>
  <c r="K735" i="23"/>
  <c r="K129" i="41"/>
  <c r="K670" i="41"/>
  <c r="K1179" i="23"/>
  <c r="G259" i="24"/>
  <c r="K1598" i="23"/>
  <c r="D129" i="24"/>
  <c r="K856" i="41"/>
  <c r="F115" i="24"/>
  <c r="K1954" i="23"/>
  <c r="G113" i="24"/>
  <c r="K1910" i="23"/>
  <c r="K896" i="41"/>
  <c r="K1566" i="23"/>
  <c r="F43" i="24"/>
  <c r="K599" i="41"/>
  <c r="K653" i="23"/>
  <c r="K456" i="23"/>
  <c r="E58" i="24"/>
  <c r="E129" i="24"/>
  <c r="K1091" i="41"/>
  <c r="K77" i="41"/>
  <c r="K1552" i="23"/>
  <c r="K1081" i="23"/>
  <c r="K1836" i="23"/>
  <c r="E21" i="24"/>
  <c r="K149" i="23"/>
  <c r="K873" i="41"/>
  <c r="K855" i="23"/>
  <c r="E176" i="24"/>
  <c r="G297" i="24"/>
  <c r="G62" i="24"/>
  <c r="K814" i="23"/>
  <c r="K604" i="23"/>
  <c r="K1414" i="23"/>
  <c r="K1440" i="23"/>
  <c r="K370" i="23"/>
  <c r="E4" i="24"/>
  <c r="K888" i="41"/>
  <c r="K16" i="41"/>
  <c r="K1940" i="23"/>
  <c r="K230" i="41"/>
  <c r="K480" i="23"/>
  <c r="K874" i="41"/>
  <c r="F118" i="24"/>
  <c r="K1769" i="23"/>
  <c r="K911" i="23"/>
  <c r="K744" i="23"/>
  <c r="E222" i="24"/>
  <c r="F33" i="24"/>
  <c r="K446" i="41"/>
  <c r="K973" i="23"/>
  <c r="K864" i="23"/>
  <c r="E174" i="24"/>
  <c r="G10" i="24"/>
  <c r="K1476" i="23"/>
  <c r="K1032" i="41"/>
  <c r="K1255" i="23"/>
  <c r="K1128" i="23"/>
  <c r="K97" i="23"/>
  <c r="K382" i="41"/>
  <c r="E257" i="24"/>
  <c r="K1901" i="23"/>
  <c r="K698" i="23"/>
  <c r="K46" i="23"/>
  <c r="K1027" i="23"/>
  <c r="K1615" i="23"/>
  <c r="K477" i="41"/>
  <c r="K648" i="23"/>
  <c r="K1381" i="23"/>
  <c r="K1783" i="23"/>
  <c r="K443" i="23"/>
  <c r="K671" i="23"/>
  <c r="F155" i="24"/>
  <c r="E76" i="24"/>
  <c r="F8" i="24"/>
  <c r="G292" i="24"/>
  <c r="K20" i="41"/>
  <c r="K1834" i="23"/>
  <c r="K1532" i="23"/>
  <c r="K850" i="23"/>
  <c r="K714" i="41"/>
  <c r="K930" i="41"/>
  <c r="K93" i="41"/>
  <c r="K712" i="23"/>
  <c r="K1588" i="23"/>
  <c r="K1108" i="41"/>
  <c r="K54" i="23"/>
  <c r="K932" i="41"/>
  <c r="F265" i="24"/>
  <c r="K545" i="23"/>
  <c r="K160" i="23"/>
  <c r="K932" i="23"/>
  <c r="K1919" i="23"/>
  <c r="K1100" i="41"/>
  <c r="K1016" i="23"/>
  <c r="K1245" i="23"/>
  <c r="K189" i="41"/>
  <c r="K750" i="23"/>
  <c r="K127" i="23"/>
  <c r="K1522" i="23"/>
  <c r="K775" i="23"/>
  <c r="K80" i="41"/>
  <c r="K86" i="41"/>
  <c r="K1608" i="23"/>
  <c r="E200" i="24"/>
  <c r="K50" i="41"/>
  <c r="F77" i="24"/>
  <c r="K1655" i="23"/>
  <c r="K895" i="41"/>
  <c r="G80" i="24"/>
  <c r="K251" i="41"/>
  <c r="K1694" i="23"/>
  <c r="K95" i="41"/>
  <c r="D99" i="24"/>
  <c r="K455" i="23"/>
  <c r="K57" i="23"/>
  <c r="K507" i="41"/>
  <c r="K337" i="23"/>
  <c r="K1882" i="23"/>
  <c r="K272" i="41"/>
  <c r="K594" i="41"/>
  <c r="K246" i="23"/>
  <c r="K936" i="23"/>
  <c r="K1388" i="23"/>
  <c r="K62" i="23"/>
  <c r="K215" i="23"/>
  <c r="K584" i="23"/>
  <c r="K199" i="23"/>
  <c r="E230" i="24"/>
  <c r="F198" i="24"/>
  <c r="K1284" i="23"/>
  <c r="E153" i="24"/>
  <c r="K1024" i="23"/>
  <c r="G185" i="24"/>
  <c r="K1593" i="23"/>
  <c r="K1547" i="23"/>
  <c r="K564" i="41"/>
  <c r="K1421" i="23"/>
  <c r="F15" i="24"/>
  <c r="D132" i="24"/>
  <c r="G249" i="24"/>
  <c r="K1048" i="41"/>
  <c r="E151" i="24"/>
  <c r="K1087" i="41"/>
  <c r="K2014" i="23"/>
  <c r="K26" i="41"/>
  <c r="K417" i="41"/>
  <c r="E31" i="24"/>
  <c r="K671" i="41"/>
  <c r="K959" i="23"/>
  <c r="K862" i="23"/>
  <c r="K1764" i="23"/>
  <c r="K720" i="41"/>
  <c r="K499" i="41"/>
  <c r="G230" i="24"/>
  <c r="K212" i="23"/>
  <c r="F65" i="24"/>
  <c r="K1391" i="23"/>
  <c r="E171" i="24"/>
  <c r="K383" i="41"/>
  <c r="K196" i="41"/>
  <c r="K1981" i="23"/>
  <c r="K1302" i="23"/>
  <c r="K749" i="23"/>
  <c r="K420" i="41"/>
  <c r="K208" i="23"/>
  <c r="K63" i="41"/>
  <c r="F9" i="24"/>
  <c r="K26" i="23"/>
  <c r="K1812" i="23"/>
  <c r="K607" i="23"/>
  <c r="K1249" i="23"/>
  <c r="K329" i="41"/>
  <c r="K398" i="23"/>
  <c r="K465" i="23"/>
  <c r="K1077" i="41"/>
  <c r="K1978" i="23"/>
  <c r="K227" i="23"/>
  <c r="K1032" i="23"/>
  <c r="F27" i="24"/>
  <c r="K941" i="23"/>
  <c r="K237" i="23"/>
  <c r="E48" i="24"/>
  <c r="D84" i="24"/>
  <c r="F156" i="24"/>
  <c r="K1825" i="23"/>
  <c r="K1171" i="23"/>
  <c r="K1554" i="23"/>
  <c r="F119" i="24"/>
  <c r="E146" i="24"/>
  <c r="K925" i="41"/>
  <c r="K1232" i="23"/>
  <c r="G200" i="24"/>
  <c r="K969" i="23"/>
  <c r="K703" i="41"/>
  <c r="K711" i="23"/>
  <c r="K1211" i="23"/>
  <c r="K1149" i="23"/>
  <c r="K503" i="23"/>
  <c r="F110" i="24"/>
  <c r="E30" i="24"/>
  <c r="F215" i="24"/>
  <c r="K1172" i="23"/>
  <c r="K1449" i="23"/>
  <c r="K191" i="23"/>
  <c r="K1286" i="23"/>
  <c r="F199" i="24"/>
  <c r="K376" i="41"/>
  <c r="K1099" i="41"/>
  <c r="K1653" i="23"/>
  <c r="K883" i="41"/>
  <c r="K979" i="23"/>
  <c r="K917" i="41"/>
  <c r="K248" i="41"/>
  <c r="K948" i="23"/>
  <c r="K65" i="23"/>
  <c r="D68" i="24"/>
  <c r="K861" i="41"/>
  <c r="E169" i="24"/>
  <c r="K105" i="23"/>
  <c r="K622" i="23"/>
  <c r="F48" i="24"/>
  <c r="K1925" i="23"/>
  <c r="K411" i="23"/>
  <c r="K478" i="23"/>
  <c r="G151" i="24"/>
  <c r="K46" i="41"/>
  <c r="K884" i="23"/>
  <c r="K844" i="41"/>
  <c r="K531" i="41"/>
  <c r="K1881" i="23"/>
  <c r="K583" i="23"/>
  <c r="F147" i="24"/>
  <c r="K640" i="23"/>
  <c r="K1389" i="23"/>
  <c r="K1482" i="23"/>
  <c r="K258" i="41"/>
  <c r="K540" i="23"/>
  <c r="F176" i="24"/>
  <c r="G68" i="24"/>
  <c r="F239" i="24"/>
  <c r="K232" i="41"/>
  <c r="K314" i="23"/>
  <c r="K960" i="41"/>
  <c r="K1169" i="23"/>
  <c r="K1649" i="23"/>
  <c r="K1053" i="41"/>
  <c r="G270" i="24"/>
  <c r="G98" i="24"/>
  <c r="K1159" i="23"/>
  <c r="K14" i="41"/>
  <c r="K1395" i="23"/>
  <c r="K1265" i="23"/>
  <c r="K2031" i="23"/>
  <c r="K84" i="41"/>
  <c r="D203" i="24"/>
  <c r="K1743" i="23"/>
  <c r="K1558" i="23"/>
  <c r="K328" i="23"/>
  <c r="K111" i="41"/>
  <c r="K278" i="41"/>
  <c r="G118" i="24"/>
  <c r="K454" i="41"/>
  <c r="K283" i="23"/>
  <c r="K953" i="23"/>
  <c r="K1445" i="23"/>
  <c r="D169" i="24"/>
  <c r="G242" i="24"/>
  <c r="K748" i="41"/>
  <c r="K1824" i="23"/>
  <c r="D194" i="24"/>
  <c r="G90" i="24"/>
  <c r="K779" i="41"/>
  <c r="K626" i="41"/>
  <c r="K553" i="23"/>
  <c r="K1186" i="23"/>
  <c r="K315" i="23"/>
  <c r="F82" i="24"/>
  <c r="E173" i="24"/>
  <c r="F297" i="24"/>
  <c r="K712" i="41"/>
  <c r="K1292" i="23"/>
  <c r="G53" i="24"/>
  <c r="K1575" i="23"/>
  <c r="K1019" i="41"/>
  <c r="K500" i="23"/>
  <c r="K162" i="23"/>
  <c r="D106" i="24"/>
  <c r="K688" i="41"/>
  <c r="K1009" i="41"/>
  <c r="K342" i="23"/>
  <c r="K965" i="23"/>
  <c r="K273" i="23"/>
  <c r="F117" i="24"/>
  <c r="K264" i="41"/>
  <c r="K854" i="23"/>
  <c r="K1894" i="23"/>
  <c r="K159" i="41"/>
  <c r="K1379" i="23"/>
  <c r="K415" i="41"/>
  <c r="K1272" i="23"/>
  <c r="E101" i="24"/>
  <c r="K999" i="23"/>
  <c r="K101" i="41"/>
  <c r="K44" i="23"/>
  <c r="K935" i="41"/>
  <c r="K1357" i="23"/>
  <c r="K905" i="23"/>
  <c r="K71" i="41"/>
  <c r="K229" i="23"/>
  <c r="K121" i="41"/>
  <c r="K1943" i="23"/>
  <c r="K1116" i="41"/>
  <c r="G39" i="24"/>
  <c r="K269" i="41"/>
  <c r="D97" i="24"/>
  <c r="K281" i="23"/>
  <c r="K236" i="23"/>
  <c r="K360" i="23"/>
  <c r="K161" i="23"/>
  <c r="K1949" i="23"/>
  <c r="K1275" i="23"/>
  <c r="K415" i="23"/>
  <c r="K1063" i="41"/>
  <c r="F227" i="24"/>
  <c r="K1047" i="41"/>
  <c r="K1012" i="23"/>
  <c r="K1185" i="23"/>
  <c r="G196" i="24"/>
  <c r="K520" i="23"/>
  <c r="D4" i="24"/>
  <c r="K1033" i="41"/>
  <c r="F231" i="24"/>
  <c r="K1102" i="23"/>
  <c r="K1065" i="41"/>
  <c r="K845" i="23"/>
  <c r="F88" i="24"/>
  <c r="E28" i="24"/>
  <c r="K159" i="23"/>
  <c r="K1016" i="41"/>
  <c r="K1820" i="23"/>
  <c r="K1197" i="23"/>
  <c r="E168" i="24"/>
  <c r="E158" i="24"/>
  <c r="K1826" i="23"/>
  <c r="K1416" i="23"/>
  <c r="F264" i="24"/>
  <c r="K1581" i="23"/>
  <c r="K402" i="23"/>
  <c r="K341" i="23"/>
  <c r="K141" i="23"/>
  <c r="K334" i="23"/>
  <c r="K249" i="23"/>
  <c r="G128" i="24"/>
  <c r="D28" i="24"/>
  <c r="K958" i="23"/>
  <c r="K1960" i="23"/>
  <c r="K959" i="41"/>
  <c r="G262" i="24"/>
  <c r="K1183" i="23"/>
  <c r="K665" i="23"/>
  <c r="K1946" i="23"/>
  <c r="K1191" i="23"/>
  <c r="K112" i="41"/>
  <c r="K625" i="23"/>
  <c r="K1083" i="41"/>
  <c r="K568" i="23"/>
  <c r="K1794" i="23"/>
  <c r="K1037" i="23"/>
  <c r="K1411" i="23"/>
  <c r="K154" i="23"/>
  <c r="K589" i="41"/>
  <c r="K259" i="41"/>
  <c r="K117" i="23"/>
  <c r="D291" i="24"/>
  <c r="G289" i="24"/>
  <c r="K364" i="23"/>
  <c r="E61" i="24"/>
  <c r="D214" i="24"/>
  <c r="K1039" i="41"/>
  <c r="K900" i="41"/>
  <c r="K576" i="41"/>
  <c r="K1271" i="23"/>
  <c r="F274" i="24"/>
  <c r="K1450" i="23"/>
  <c r="K286" i="41"/>
  <c r="K21" i="41"/>
  <c r="K209" i="23"/>
  <c r="K115" i="41"/>
  <c r="K581" i="41"/>
  <c r="K793" i="23"/>
  <c r="K427" i="23"/>
  <c r="K1022" i="41"/>
  <c r="F120" i="24"/>
  <c r="K1971" i="23"/>
  <c r="F174" i="24"/>
  <c r="K759" i="41"/>
  <c r="D162" i="24"/>
  <c r="K1755" i="23"/>
  <c r="K1062" i="23"/>
  <c r="K324" i="23"/>
  <c r="D225" i="24"/>
  <c r="K1276" i="23"/>
  <c r="K831" i="41"/>
  <c r="K1125" i="23"/>
  <c r="K1118" i="41"/>
  <c r="G274" i="24"/>
  <c r="K556" i="23"/>
  <c r="K310" i="41"/>
  <c r="K1327" i="23"/>
  <c r="K1353" i="23"/>
  <c r="K760" i="23"/>
  <c r="K1605" i="23"/>
  <c r="K554" i="23"/>
  <c r="K322" i="23"/>
  <c r="K1493" i="23"/>
  <c r="K1054" i="23"/>
  <c r="K592" i="41"/>
  <c r="K791" i="23"/>
  <c r="E62" i="24"/>
  <c r="K707" i="23"/>
  <c r="K956" i="23"/>
  <c r="G91" i="24"/>
  <c r="K371" i="41"/>
  <c r="K118" i="23"/>
  <c r="K952" i="23"/>
  <c r="K983" i="23"/>
  <c r="E29" i="24"/>
  <c r="K244" i="23"/>
  <c r="K250" i="23"/>
  <c r="D69" i="24"/>
  <c r="K143" i="41"/>
  <c r="K337" i="41"/>
  <c r="K1293" i="23"/>
  <c r="K976" i="23"/>
  <c r="E238" i="24"/>
  <c r="G258" i="24"/>
  <c r="K1504" i="23"/>
  <c r="K1731" i="23"/>
  <c r="D137" i="24"/>
  <c r="K829" i="41"/>
  <c r="K1400" i="23"/>
  <c r="K560" i="41"/>
  <c r="K1587" i="23"/>
  <c r="D122" i="24"/>
  <c r="K1572" i="23"/>
  <c r="K450" i="41"/>
  <c r="K617" i="23"/>
  <c r="K1951" i="23"/>
  <c r="K1050" i="23"/>
  <c r="K779" i="23"/>
  <c r="K1831" i="23"/>
  <c r="D188" i="24"/>
  <c r="D297" i="24"/>
  <c r="K732" i="23"/>
  <c r="G286" i="24"/>
  <c r="K1243" i="23"/>
  <c r="K202" i="23"/>
  <c r="K593" i="41"/>
  <c r="G96" i="24"/>
  <c r="K207" i="23"/>
  <c r="K1097" i="41"/>
  <c r="K1068" i="23"/>
  <c r="G101" i="24"/>
  <c r="K1802" i="23"/>
  <c r="K1397" i="23"/>
  <c r="F194" i="24"/>
  <c r="K691" i="23"/>
  <c r="F219" i="24"/>
  <c r="K2047" i="23"/>
  <c r="K1878" i="23"/>
  <c r="K233" i="23"/>
  <c r="D142" i="24"/>
  <c r="K1618" i="23"/>
  <c r="E155" i="24"/>
  <c r="K1073" i="41"/>
  <c r="D123" i="24"/>
  <c r="K366" i="23"/>
  <c r="E135" i="24"/>
  <c r="K1122" i="41"/>
  <c r="D52" i="24"/>
  <c r="D238" i="24"/>
  <c r="K445" i="23"/>
  <c r="K284" i="41"/>
  <c r="F51" i="24"/>
  <c r="K1630" i="23"/>
  <c r="G108" i="24"/>
  <c r="K338" i="23"/>
  <c r="K913" i="23"/>
  <c r="K1730" i="23"/>
  <c r="K980" i="23"/>
  <c r="F237" i="24"/>
  <c r="K82" i="23"/>
  <c r="D176" i="24"/>
  <c r="K2015" i="23"/>
  <c r="D165" i="24"/>
  <c r="D227" i="24"/>
  <c r="K1070" i="41"/>
  <c r="K106" i="23"/>
  <c r="K45" i="41"/>
  <c r="K194" i="41"/>
  <c r="F203" i="24"/>
  <c r="K1405" i="23"/>
  <c r="G119" i="24"/>
  <c r="K124" i="41"/>
  <c r="K458" i="23"/>
  <c r="K908" i="23"/>
  <c r="K682" i="23"/>
  <c r="K1660" i="23"/>
  <c r="K129" i="23"/>
  <c r="G65" i="24"/>
  <c r="K627" i="23"/>
  <c r="K1666" i="23"/>
  <c r="F67" i="24"/>
  <c r="K1757" i="23"/>
  <c r="D219" i="24"/>
  <c r="K1200" i="23"/>
  <c r="K647" i="41"/>
  <c r="K942" i="41"/>
  <c r="E251" i="24"/>
  <c r="K1569" i="23"/>
  <c r="K536" i="23"/>
  <c r="K1058" i="23"/>
  <c r="K412" i="23"/>
  <c r="K400" i="41"/>
  <c r="K615" i="23"/>
  <c r="K667" i="23"/>
  <c r="K386" i="23"/>
  <c r="K663" i="23"/>
  <c r="K343" i="41"/>
  <c r="K104" i="41"/>
  <c r="K1897" i="23"/>
  <c r="K1519" i="23"/>
  <c r="K1019" i="23"/>
  <c r="K356" i="23"/>
  <c r="F211" i="24"/>
  <c r="K523" i="23"/>
  <c r="G235" i="24"/>
  <c r="K1778" i="23"/>
  <c r="K1180" i="23"/>
  <c r="K1628" i="23"/>
  <c r="K1596" i="23"/>
  <c r="K110" i="23"/>
  <c r="K1177" i="23"/>
  <c r="K1214" i="23"/>
  <c r="K331" i="23"/>
  <c r="G138" i="24"/>
  <c r="K407" i="41"/>
  <c r="K1105" i="23"/>
  <c r="G161" i="24"/>
  <c r="K699" i="23"/>
  <c r="K580" i="23"/>
  <c r="F72" i="24"/>
  <c r="K1075" i="41"/>
  <c r="K1042" i="23"/>
  <c r="K1460" i="23"/>
  <c r="K392" i="23"/>
  <c r="K1369" i="23"/>
  <c r="K711" i="41"/>
  <c r="D136" i="24"/>
  <c r="K1827" i="23"/>
  <c r="K76" i="41"/>
  <c r="K1045" i="41"/>
  <c r="F281" i="24"/>
  <c r="F263" i="24"/>
  <c r="E227" i="24"/>
  <c r="K1521" i="23"/>
  <c r="K696" i="23"/>
  <c r="F92" i="24"/>
  <c r="K395" i="23"/>
  <c r="G139" i="24"/>
  <c r="K433" i="41"/>
  <c r="K1507" i="23"/>
  <c r="K1501" i="23"/>
  <c r="K181" i="41"/>
  <c r="K275" i="41"/>
  <c r="K270" i="41"/>
  <c r="D204" i="24"/>
  <c r="K5" i="41"/>
  <c r="K1053" i="23"/>
  <c r="K1108" i="23"/>
  <c r="E286" i="24"/>
  <c r="D8" i="24"/>
  <c r="G213" i="24"/>
  <c r="K327" i="41"/>
  <c r="D235" i="24"/>
  <c r="K1578" i="23"/>
  <c r="K683" i="41"/>
  <c r="F181" i="24"/>
  <c r="K893" i="23"/>
  <c r="K701" i="41"/>
  <c r="F229" i="24"/>
  <c r="G260" i="24"/>
  <c r="K164" i="41"/>
  <c r="K344" i="23"/>
  <c r="G277" i="24"/>
  <c r="K1975" i="23"/>
  <c r="D220" i="24"/>
  <c r="D224" i="24"/>
  <c r="K1331" i="23"/>
  <c r="K171" i="23"/>
  <c r="G172" i="24"/>
  <c r="G246" i="24"/>
  <c r="K28" i="41"/>
  <c r="K686" i="23"/>
  <c r="G47" i="24"/>
  <c r="K1591" i="23"/>
  <c r="G58" i="24"/>
  <c r="F169" i="24"/>
  <c r="K742" i="41"/>
  <c r="K323" i="23"/>
  <c r="K1095" i="23"/>
  <c r="E276" i="24"/>
  <c r="K774" i="23"/>
  <c r="K1869" i="23"/>
  <c r="K1111" i="23"/>
  <c r="K1663" i="23"/>
  <c r="D166" i="24"/>
  <c r="K1049" i="23"/>
  <c r="K1231" i="23"/>
  <c r="K93" i="23"/>
  <c r="G100" i="24"/>
  <c r="G182" i="24"/>
  <c r="K142" i="23"/>
  <c r="K1305" i="23"/>
  <c r="K222" i="23"/>
  <c r="K1989" i="23"/>
  <c r="K818" i="23"/>
  <c r="K313" i="41"/>
  <c r="F183" i="24"/>
  <c r="D14" i="24"/>
  <c r="K166" i="23"/>
  <c r="D186" i="24"/>
  <c r="F7" i="24"/>
  <c r="K424" i="23"/>
  <c r="K539" i="41"/>
  <c r="K458" i="41"/>
  <c r="F58" i="24"/>
  <c r="K590" i="23"/>
  <c r="K706" i="41"/>
  <c r="K169" i="41"/>
  <c r="F130" i="24"/>
  <c r="G202" i="24"/>
  <c r="K843" i="41"/>
  <c r="K24" i="23"/>
  <c r="K725" i="23"/>
  <c r="F96" i="24"/>
  <c r="K366" i="41"/>
  <c r="K504" i="41"/>
  <c r="K13" i="23"/>
  <c r="K610" i="23"/>
  <c r="K563" i="23"/>
  <c r="K1283" i="23"/>
  <c r="G295" i="24"/>
  <c r="E210" i="24"/>
  <c r="K819" i="41"/>
  <c r="E195" i="24"/>
  <c r="E254" i="24"/>
  <c r="K978" i="41"/>
  <c r="E268" i="24"/>
  <c r="K383" i="23"/>
  <c r="K125" i="41"/>
  <c r="K1800" i="23"/>
  <c r="E63" i="24"/>
  <c r="K1523" i="23"/>
  <c r="K500" i="41"/>
  <c r="K39" i="23"/>
  <c r="K873" i="23"/>
  <c r="G140" i="24"/>
  <c r="G8" i="24"/>
  <c r="K906" i="23"/>
  <c r="K1984" i="23"/>
  <c r="G136" i="24"/>
  <c r="K1336" i="23"/>
  <c r="D251" i="24"/>
  <c r="K1011" i="23"/>
  <c r="K788" i="23"/>
  <c r="K729" i="23"/>
  <c r="K466" i="23"/>
  <c r="D42" i="24"/>
  <c r="K866" i="23"/>
  <c r="K1036" i="41"/>
  <c r="K347" i="23"/>
  <c r="K1531" i="23"/>
  <c r="K1669" i="23"/>
  <c r="K49" i="23"/>
  <c r="K234" i="23"/>
  <c r="K1715" i="23"/>
  <c r="K167" i="23"/>
  <c r="F145" i="24"/>
  <c r="E27" i="24"/>
  <c r="D199" i="24"/>
  <c r="K939" i="23"/>
  <c r="K1279" i="23"/>
  <c r="K406" i="23"/>
  <c r="K123" i="41"/>
  <c r="K799" i="23"/>
  <c r="F22" i="24"/>
  <c r="F292" i="24"/>
  <c r="K1144" i="23"/>
  <c r="K131" i="23"/>
  <c r="K2032" i="23"/>
  <c r="F45" i="24"/>
  <c r="D25" i="24"/>
  <c r="K103" i="41"/>
  <c r="K493" i="23"/>
  <c r="K623" i="23"/>
  <c r="G170" i="24"/>
  <c r="K1014" i="41"/>
  <c r="K1701" i="23"/>
  <c r="K1804" i="23"/>
  <c r="K2027" i="23"/>
  <c r="K922" i="23"/>
  <c r="K683" i="23"/>
  <c r="K964" i="23"/>
  <c r="K1843" i="23"/>
  <c r="D261" i="24"/>
  <c r="K579" i="41"/>
  <c r="K690" i="23"/>
  <c r="K120" i="23"/>
  <c r="K1424" i="23"/>
  <c r="G221" i="24"/>
  <c r="K456" i="41"/>
  <c r="K1124" i="23"/>
  <c r="K1739" i="23"/>
  <c r="K1023" i="41"/>
  <c r="K218" i="23"/>
  <c r="K785" i="41"/>
  <c r="K1704" i="23"/>
  <c r="K658" i="23"/>
  <c r="K1156" i="23"/>
  <c r="F149" i="24"/>
  <c r="K542" i="23"/>
  <c r="K184" i="41"/>
  <c r="D63" i="24"/>
  <c r="F79" i="24"/>
  <c r="E162" i="24"/>
  <c r="D118" i="24"/>
  <c r="G207" i="24"/>
  <c r="D60" i="24"/>
  <c r="K168" i="23"/>
  <c r="G236" i="24"/>
  <c r="K389" i="41"/>
  <c r="K826" i="41"/>
  <c r="D168" i="24"/>
  <c r="K520" i="41"/>
  <c r="K1728" i="23"/>
  <c r="K371" i="23"/>
  <c r="K220" i="23"/>
  <c r="K166" i="41"/>
  <c r="D78" i="24"/>
  <c r="E193" i="24"/>
  <c r="K1036" i="23"/>
  <c r="K377" i="23"/>
  <c r="E47" i="24"/>
  <c r="K78" i="41"/>
  <c r="K257" i="23"/>
  <c r="K1210" i="23"/>
  <c r="K423" i="41"/>
  <c r="K726" i="41"/>
  <c r="K346" i="23"/>
  <c r="K444" i="23"/>
  <c r="K75" i="41"/>
  <c r="G110" i="24"/>
  <c r="K1968" i="23"/>
  <c r="K1887" i="23"/>
  <c r="K48" i="41"/>
  <c r="K924" i="41"/>
  <c r="K378" i="41"/>
  <c r="E22" i="24"/>
  <c r="F261" i="24"/>
  <c r="K928" i="23"/>
  <c r="K139" i="41"/>
  <c r="K828" i="41"/>
  <c r="G233" i="24"/>
  <c r="K1117" i="23"/>
  <c r="K885" i="23"/>
  <c r="K1257" i="23"/>
  <c r="K1542" i="23"/>
  <c r="K846" i="41"/>
  <c r="K1285" i="23"/>
  <c r="D103" i="24"/>
  <c r="K388" i="23"/>
  <c r="K1429" i="23"/>
  <c r="K955" i="41"/>
  <c r="K449" i="41"/>
  <c r="K1031" i="23"/>
  <c r="K638" i="41"/>
  <c r="F132" i="24"/>
  <c r="K904" i="23"/>
  <c r="K834" i="41"/>
  <c r="K276" i="23"/>
  <c r="K1094" i="41"/>
  <c r="K1133" i="23"/>
  <c r="K1370" i="23"/>
  <c r="K1346" i="23"/>
  <c r="K804" i="23"/>
  <c r="G42" i="24"/>
  <c r="G56" i="24"/>
  <c r="K808" i="23"/>
  <c r="K1604" i="23"/>
  <c r="E161" i="24"/>
  <c r="K988" i="41"/>
  <c r="G103" i="24"/>
  <c r="K981" i="23"/>
  <c r="K1879" i="23"/>
  <c r="K1645" i="23"/>
  <c r="K971" i="23"/>
  <c r="K1929" i="23"/>
  <c r="K2020" i="23"/>
  <c r="K494" i="23"/>
  <c r="K1888" i="23"/>
  <c r="K762" i="41"/>
  <c r="K708" i="41"/>
  <c r="K1567" i="23"/>
  <c r="K145" i="23"/>
  <c r="K487" i="41"/>
  <c r="F257" i="24"/>
  <c r="K431" i="23"/>
  <c r="K115" i="23"/>
  <c r="K256" i="23"/>
  <c r="D163" i="24"/>
  <c r="K719" i="41"/>
  <c r="K1176" i="23"/>
  <c r="K1736" i="23"/>
  <c r="K329" i="23"/>
  <c r="G44" i="24"/>
  <c r="K1110" i="41"/>
  <c r="G41" i="24"/>
  <c r="K751" i="41"/>
  <c r="K829" i="23"/>
  <c r="K649" i="23"/>
  <c r="F284" i="24"/>
  <c r="F262" i="24"/>
  <c r="K896" i="23"/>
  <c r="K423" i="23"/>
  <c r="G137" i="24"/>
  <c r="G211" i="24"/>
  <c r="K652" i="41"/>
  <c r="K390" i="23"/>
  <c r="K950" i="41"/>
  <c r="K1922" i="23"/>
  <c r="K227" i="41"/>
  <c r="K1693" i="23"/>
  <c r="K85" i="23"/>
  <c r="K1005" i="23"/>
  <c r="D138" i="24"/>
  <c r="K1034" i="23"/>
  <c r="E255" i="24"/>
  <c r="K1241" i="23"/>
  <c r="K1530" i="23"/>
  <c r="K1726" i="23"/>
  <c r="K1763" i="23"/>
  <c r="F109" i="24"/>
  <c r="K960" i="23"/>
  <c r="D178" i="24"/>
  <c r="G89" i="24"/>
  <c r="K169" i="23"/>
  <c r="K697" i="41"/>
  <c r="K216" i="23"/>
  <c r="D41" i="24"/>
  <c r="K484" i="23"/>
  <c r="F220" i="24"/>
  <c r="G244" i="24"/>
  <c r="K347" i="41"/>
  <c r="K113" i="23"/>
  <c r="K1453" i="23"/>
  <c r="F44" i="24"/>
  <c r="K1006" i="23"/>
  <c r="K1768" i="23"/>
  <c r="K1252" i="23"/>
  <c r="F167" i="24"/>
  <c r="E46" i="24"/>
  <c r="F250" i="24"/>
  <c r="E132" i="24"/>
  <c r="G92" i="24"/>
  <c r="E111" i="24"/>
  <c r="K401" i="41"/>
  <c r="F83" i="24"/>
  <c r="K51" i="23"/>
  <c r="F189" i="24"/>
  <c r="K361" i="41"/>
  <c r="F241" i="24"/>
  <c r="K471" i="23"/>
  <c r="K400" i="23"/>
  <c r="K878" i="23"/>
  <c r="K1107" i="23"/>
  <c r="F275" i="24"/>
  <c r="K700" i="23"/>
  <c r="K467" i="23"/>
  <c r="K1080" i="41"/>
  <c r="K796" i="23"/>
  <c r="K785" i="23"/>
  <c r="K882" i="41"/>
  <c r="K1602" i="23"/>
  <c r="K629" i="23"/>
  <c r="K988" i="23"/>
  <c r="K666" i="23"/>
  <c r="K678" i="23"/>
  <c r="K2017" i="23"/>
  <c r="K1044" i="41"/>
  <c r="E126" i="24"/>
  <c r="K1078" i="23"/>
  <c r="G144" i="24"/>
  <c r="K792" i="23"/>
  <c r="K563" i="41"/>
  <c r="K518" i="23"/>
  <c r="K1665" i="23"/>
  <c r="K1644" i="23"/>
  <c r="F267" i="24"/>
  <c r="D141" i="24"/>
  <c r="K414" i="23"/>
  <c r="F258" i="24"/>
  <c r="K757" i="41"/>
  <c r="K15" i="41"/>
  <c r="K53" i="23"/>
  <c r="F131" i="24"/>
  <c r="K689" i="41"/>
  <c r="G224" i="24"/>
  <c r="F30" i="24"/>
  <c r="G245" i="24"/>
  <c r="K1215" i="23"/>
  <c r="E185" i="24"/>
  <c r="K889" i="41"/>
  <c r="K305" i="41"/>
  <c r="G214" i="24"/>
  <c r="K628" i="41"/>
  <c r="K183" i="41"/>
  <c r="K448" i="41"/>
  <c r="K1905" i="23"/>
  <c r="G276" i="24"/>
  <c r="K131" i="41"/>
  <c r="K248" i="23"/>
  <c r="K871" i="23"/>
  <c r="E197" i="24"/>
  <c r="E82" i="24"/>
  <c r="K975" i="41"/>
  <c r="K1953" i="23"/>
  <c r="K588" i="41"/>
  <c r="K1442" i="23"/>
  <c r="K1776" i="23"/>
  <c r="K1362" i="23"/>
  <c r="K420" i="23"/>
  <c r="G265" i="24"/>
  <c r="K984" i="41"/>
  <c r="K36" i="23"/>
  <c r="K1105" i="41"/>
  <c r="K244" i="41"/>
  <c r="K721" i="23"/>
  <c r="K413" i="41"/>
  <c r="K1556" i="23"/>
  <c r="K1101" i="41"/>
  <c r="G296" i="24"/>
  <c r="K1061" i="23"/>
  <c r="K126" i="23"/>
  <c r="K1015" i="23"/>
  <c r="K143" i="23"/>
  <c r="K1931" i="23"/>
  <c r="K2035" i="23"/>
  <c r="K266" i="23"/>
  <c r="K324" i="41"/>
  <c r="F233" i="24"/>
  <c r="K1446" i="23"/>
  <c r="G77" i="24"/>
  <c r="K421" i="41"/>
  <c r="K857" i="41"/>
  <c r="E209" i="24"/>
  <c r="E78" i="24"/>
  <c r="K813" i="23"/>
  <c r="K137" i="41"/>
  <c r="K585" i="41"/>
  <c r="D22" i="24"/>
  <c r="G141" i="24"/>
  <c r="K231" i="23"/>
  <c r="K626" i="23"/>
  <c r="K90" i="23"/>
  <c r="K782" i="23"/>
  <c r="K150" i="23"/>
  <c r="K2040" i="23"/>
  <c r="K2034" i="23"/>
  <c r="K1256" i="23"/>
  <c r="E293" i="24"/>
  <c r="K321" i="41"/>
  <c r="K477" i="23"/>
  <c r="E89" i="24"/>
  <c r="K289" i="23"/>
  <c r="K192" i="23"/>
  <c r="K434" i="41"/>
  <c r="K87" i="23"/>
  <c r="D226" i="24"/>
  <c r="K133" i="41"/>
  <c r="K381" i="41"/>
  <c r="K1017" i="23"/>
  <c r="E96" i="24"/>
  <c r="K158" i="23"/>
  <c r="K1041" i="23"/>
  <c r="E95" i="24"/>
  <c r="F288" i="24"/>
  <c r="G66" i="24"/>
  <c r="K1330" i="23"/>
  <c r="K857" i="23"/>
  <c r="K737" i="23"/>
  <c r="K47" i="41"/>
  <c r="K872" i="23"/>
  <c r="E12" i="24"/>
  <c r="K189" i="23"/>
  <c r="E278" i="24"/>
  <c r="K566" i="41"/>
  <c r="K488" i="41"/>
  <c r="F175" i="24"/>
  <c r="K1088" i="41"/>
  <c r="K466" i="41"/>
  <c r="K453" i="41"/>
  <c r="K598" i="23"/>
  <c r="K1056" i="23"/>
  <c r="K794" i="41"/>
  <c r="D93" i="24"/>
  <c r="K746" i="41"/>
  <c r="D177" i="24"/>
  <c r="K966" i="41"/>
  <c r="K685" i="41"/>
  <c r="K609" i="41"/>
  <c r="D56" i="24"/>
  <c r="K1524" i="23"/>
  <c r="F200" i="24"/>
  <c r="K348" i="23"/>
  <c r="K935" i="23"/>
  <c r="K638" i="23"/>
  <c r="K2002" i="23"/>
  <c r="K1074" i="41"/>
  <c r="G23" i="24"/>
  <c r="K1030" i="23"/>
  <c r="K518" i="41"/>
  <c r="D61" i="24"/>
  <c r="K232" i="23"/>
  <c r="K1771" i="23"/>
  <c r="K1983" i="23"/>
  <c r="D215" i="24"/>
  <c r="K245" i="23"/>
  <c r="K1505" i="23"/>
  <c r="K1568" i="23"/>
  <c r="K732" i="41"/>
  <c r="F249" i="24"/>
  <c r="K877" i="23"/>
  <c r="K503" i="41"/>
  <c r="K418" i="41"/>
  <c r="E191" i="24"/>
  <c r="K1917" i="23"/>
  <c r="K109" i="23"/>
  <c r="E118" i="24"/>
  <c r="K1060" i="41"/>
  <c r="K379" i="41"/>
  <c r="K186" i="41"/>
  <c r="E280" i="24"/>
  <c r="K916" i="23"/>
  <c r="E198" i="24"/>
  <c r="K679" i="41"/>
  <c r="K1043" i="41"/>
  <c r="F280" i="24"/>
  <c r="K1785" i="23"/>
  <c r="K1880" i="23"/>
  <c r="K905" i="41"/>
  <c r="K515" i="41"/>
  <c r="K252" i="41"/>
  <c r="K622" i="41"/>
  <c r="K1372" i="23"/>
  <c r="K1495" i="23"/>
  <c r="K1132" i="23"/>
  <c r="K1610" i="23"/>
  <c r="K1394" i="23"/>
  <c r="K1570" i="23"/>
  <c r="K430" i="23"/>
  <c r="K946" i="23"/>
  <c r="K1034" i="41"/>
  <c r="G181" i="24"/>
  <c r="K496" i="23"/>
  <c r="K602" i="23"/>
  <c r="K733" i="23"/>
  <c r="G133" i="24"/>
  <c r="E283" i="24"/>
  <c r="K1189" i="23"/>
  <c r="K1580" i="23"/>
  <c r="K1406" i="23"/>
  <c r="E15" i="24"/>
  <c r="G55" i="24"/>
  <c r="K530" i="23"/>
  <c r="K724" i="41"/>
  <c r="K903" i="41"/>
  <c r="K1947" i="23"/>
  <c r="F163" i="24"/>
  <c r="K1791" i="23"/>
  <c r="K1577" i="23"/>
  <c r="K1359" i="23"/>
  <c r="G59" i="24"/>
  <c r="K730" i="41"/>
  <c r="K242" i="23"/>
  <c r="K454" i="23"/>
  <c r="K319" i="23"/>
  <c r="K122" i="23"/>
  <c r="K435" i="23"/>
  <c r="K470" i="41"/>
  <c r="D268" i="24"/>
  <c r="K1576" i="23"/>
  <c r="K165" i="23"/>
  <c r="K2010" i="23"/>
  <c r="K1987" i="23"/>
  <c r="K365" i="41"/>
  <c r="K687" i="41"/>
  <c r="K422" i="23"/>
  <c r="E217" i="24"/>
  <c r="K12" i="41"/>
  <c r="K1793" i="23"/>
  <c r="K326" i="41"/>
  <c r="K726" i="23"/>
  <c r="K132" i="41"/>
  <c r="K802" i="23"/>
  <c r="D154" i="24"/>
  <c r="K937" i="23"/>
  <c r="K92" i="23"/>
  <c r="E17" i="24"/>
  <c r="K655" i="41"/>
  <c r="K37" i="41"/>
  <c r="K1870" i="23"/>
  <c r="K121" i="23"/>
  <c r="K1710" i="23"/>
  <c r="K899" i="41"/>
  <c r="K1273" i="23"/>
  <c r="K25" i="23"/>
  <c r="K970" i="41"/>
  <c r="K1713" i="23"/>
  <c r="K963" i="23"/>
  <c r="K216" i="41"/>
  <c r="D205" i="24"/>
  <c r="K308" i="23"/>
  <c r="K2038" i="23"/>
  <c r="K798" i="41"/>
  <c r="K10" i="41"/>
  <c r="D65" i="24"/>
  <c r="D250" i="24"/>
  <c r="K863" i="23"/>
  <c r="E275" i="24"/>
  <c r="K2039" i="23"/>
  <c r="K832" i="41"/>
  <c r="K207" i="41"/>
  <c r="K320" i="41"/>
  <c r="K722" i="23"/>
  <c r="K522" i="41"/>
  <c r="K804" i="41"/>
  <c r="F90" i="24"/>
  <c r="K506" i="41"/>
  <c r="G130" i="24"/>
  <c r="K238" i="23"/>
  <c r="D100" i="24"/>
  <c r="K581" i="23"/>
  <c r="K1049" i="41"/>
  <c r="G93" i="24"/>
  <c r="K413" i="23"/>
  <c r="D47" i="24"/>
  <c r="K872" i="41"/>
  <c r="G30" i="24"/>
  <c r="E124" i="24"/>
  <c r="K958" i="41"/>
  <c r="K764" i="41"/>
  <c r="K1076" i="41"/>
  <c r="D50" i="24"/>
  <c r="K419" i="41"/>
  <c r="G29" i="24"/>
  <c r="K1226" i="23"/>
  <c r="K1137" i="23"/>
  <c r="K2041" i="23"/>
  <c r="K1289" i="23"/>
  <c r="K152" i="41"/>
  <c r="K339" i="23"/>
  <c r="F56" i="24"/>
  <c r="K1893" i="23"/>
  <c r="F180" i="24"/>
  <c r="K422" i="41"/>
  <c r="K566" i="23"/>
  <c r="K691" i="41"/>
  <c r="K966" i="23"/>
  <c r="E229" i="24"/>
  <c r="K1815" i="23"/>
  <c r="D239" i="24"/>
  <c r="E194" i="24"/>
  <c r="K546" i="23"/>
  <c r="K552" i="23"/>
  <c r="D127" i="24"/>
  <c r="K241" i="41"/>
  <c r="K1248" i="23"/>
  <c r="K1187" i="23"/>
  <c r="K897" i="41"/>
  <c r="K1979" i="23"/>
  <c r="G46" i="24"/>
  <c r="F235" i="24"/>
  <c r="K1624" i="23"/>
  <c r="K1961" i="23"/>
  <c r="K678" i="41"/>
  <c r="K1976" i="23"/>
  <c r="G132" i="24"/>
  <c r="K1846" i="23"/>
  <c r="K1525" i="23"/>
  <c r="K1680" i="23"/>
  <c r="E261" i="24"/>
  <c r="K309" i="41"/>
  <c r="K357" i="23"/>
  <c r="K1086" i="23"/>
  <c r="K1239" i="23"/>
  <c r="K455" i="41"/>
  <c r="K1031" i="41"/>
  <c r="K982" i="41"/>
  <c r="D36" i="24"/>
  <c r="K134" i="41"/>
  <c r="D115" i="24"/>
  <c r="K762" i="23"/>
  <c r="K1261" i="23"/>
  <c r="K1543" i="23"/>
  <c r="K1518" i="23"/>
  <c r="E242" i="24"/>
  <c r="K132" i="23"/>
  <c r="K188" i="23"/>
  <c r="K1008" i="41"/>
  <c r="K851" i="23"/>
  <c r="D252" i="24"/>
  <c r="K901" i="41"/>
  <c r="K372" i="23"/>
  <c r="E203" i="24"/>
  <c r="G203" i="24"/>
  <c r="K547" i="41"/>
  <c r="K1120" i="41"/>
  <c r="K235" i="23"/>
  <c r="K198" i="23"/>
  <c r="K790" i="41"/>
  <c r="K1746" i="23"/>
  <c r="K208" i="41"/>
  <c r="K1430" i="23"/>
  <c r="K909" i="41"/>
  <c r="D270" i="24"/>
  <c r="K1744" i="23"/>
  <c r="K491" i="23"/>
  <c r="F230" i="24"/>
  <c r="F69" i="24"/>
  <c r="K789" i="41"/>
  <c r="K562" i="41"/>
  <c r="K526" i="41"/>
  <c r="K735" i="41"/>
  <c r="E134" i="24"/>
  <c r="F204" i="24"/>
  <c r="K1541" i="23"/>
  <c r="K98" i="41"/>
  <c r="K147" i="23"/>
  <c r="K184" i="23"/>
  <c r="K122" i="41"/>
  <c r="K260" i="23"/>
  <c r="G275" i="24"/>
  <c r="K341" i="41"/>
  <c r="K260" i="41"/>
  <c r="K1845" i="23"/>
  <c r="K431" i="41"/>
  <c r="D18" i="24"/>
  <c r="K915" i="41"/>
  <c r="K1904" i="23"/>
  <c r="E234" i="24"/>
  <c r="K448" i="23"/>
  <c r="K352" i="41"/>
  <c r="D126" i="24"/>
  <c r="K28" i="23"/>
  <c r="K419" i="23"/>
  <c r="F97" i="24"/>
  <c r="K824" i="23"/>
  <c r="K632" i="23"/>
  <c r="G253" i="24"/>
  <c r="K887" i="23"/>
  <c r="K985" i="41"/>
  <c r="D121" i="24"/>
  <c r="K934" i="41"/>
  <c r="K247" i="41"/>
  <c r="D167" i="24"/>
  <c r="G178" i="24"/>
  <c r="K750" i="41"/>
  <c r="K548" i="41"/>
  <c r="D11" i="24"/>
  <c r="F209" i="24"/>
  <c r="K904" i="41"/>
  <c r="E114" i="24"/>
  <c r="K201" i="41"/>
  <c r="K1138" i="23"/>
  <c r="D54" i="24"/>
  <c r="E253" i="24"/>
  <c r="K1748" i="23"/>
  <c r="K662" i="41"/>
  <c r="K1399" i="23"/>
  <c r="K675" i="41"/>
  <c r="K536" i="41"/>
  <c r="G67" i="24"/>
  <c r="E206" i="24"/>
  <c r="K1003" i="41"/>
  <c r="F245" i="24"/>
  <c r="K1621" i="23"/>
  <c r="K646" i="23"/>
  <c r="K1779" i="23"/>
  <c r="K516" i="41"/>
  <c r="K176" i="41"/>
  <c r="K1130" i="23"/>
  <c r="D232" i="24"/>
  <c r="K910" i="23"/>
  <c r="K1839" i="23"/>
  <c r="D271" i="24"/>
  <c r="K900" i="23"/>
  <c r="K727" i="41"/>
  <c r="D246" i="24"/>
  <c r="K144" i="41"/>
  <c r="G12" i="24"/>
  <c r="K502" i="23"/>
  <c r="K995" i="41"/>
  <c r="K1512" i="23"/>
  <c r="K833" i="41"/>
  <c r="K1110" i="23"/>
  <c r="K812" i="23"/>
  <c r="D247" i="24"/>
  <c r="K565" i="23"/>
  <c r="K592" i="23"/>
  <c r="K834" i="23"/>
  <c r="E232" i="24"/>
  <c r="K1584" i="23"/>
  <c r="E186" i="24"/>
  <c r="K784" i="41"/>
  <c r="K164" i="23"/>
  <c r="D243" i="24"/>
  <c r="K19" i="23"/>
  <c r="K830" i="23"/>
  <c r="K533" i="23"/>
  <c r="K1348" i="23"/>
  <c r="K385" i="23"/>
  <c r="G237" i="24"/>
  <c r="K1218" i="23"/>
  <c r="K884" i="41"/>
  <c r="K211" i="41"/>
  <c r="K288" i="23"/>
  <c r="K951" i="41"/>
  <c r="G16" i="24"/>
  <c r="K718" i="41"/>
  <c r="G145" i="24"/>
  <c r="K304" i="41"/>
  <c r="K1857" i="23"/>
  <c r="K476" i="41"/>
  <c r="K1431" i="23"/>
  <c r="K995" i="23"/>
  <c r="K253" i="41"/>
  <c r="K631" i="41"/>
  <c r="K791" i="41"/>
  <c r="G268" i="24"/>
  <c r="K92" i="41"/>
  <c r="K929" i="23"/>
  <c r="K947" i="23"/>
  <c r="K377" i="41"/>
  <c r="K1433" i="23"/>
  <c r="K45" i="23"/>
  <c r="K38" i="23"/>
  <c r="F100" i="24"/>
  <c r="K771" i="23"/>
  <c r="K1858" i="23"/>
  <c r="K8" i="23"/>
  <c r="G232" i="24"/>
  <c r="K1711" i="23"/>
  <c r="K1029" i="23"/>
  <c r="K398" i="41"/>
  <c r="K1781" i="23"/>
  <c r="F29" i="24"/>
  <c r="K238" i="41"/>
  <c r="K933" i="23"/>
  <c r="K108" i="41"/>
  <c r="K414" i="41"/>
  <c r="K939" i="41"/>
  <c r="K195" i="23"/>
  <c r="E297" i="24"/>
  <c r="K541" i="23"/>
  <c r="K511" i="41"/>
  <c r="E249" i="24"/>
  <c r="F213" i="24"/>
  <c r="G164" i="24"/>
  <c r="K540" i="41"/>
  <c r="K1199" i="23"/>
  <c r="K33" i="41"/>
  <c r="K854" i="41"/>
  <c r="K1560" i="23"/>
  <c r="K369" i="41"/>
  <c r="K968" i="23"/>
  <c r="K1676" i="23"/>
  <c r="K10" i="23"/>
  <c r="D125" i="24"/>
  <c r="K1090" i="41"/>
  <c r="F243" i="24"/>
  <c r="G40" i="24"/>
  <c r="K1093" i="41"/>
  <c r="K146" i="41"/>
  <c r="K761" i="41"/>
  <c r="K1157" i="23"/>
  <c r="E19" i="24"/>
  <c r="K523" i="41"/>
  <c r="K1510" i="23"/>
  <c r="K1096" i="41"/>
  <c r="K1749" i="23"/>
  <c r="K211" i="23"/>
  <c r="K282" i="41"/>
  <c r="K949" i="41"/>
  <c r="K1935" i="23"/>
  <c r="E81" i="24"/>
  <c r="K1247" i="23"/>
  <c r="D266" i="24"/>
  <c r="F236" i="24"/>
  <c r="K963" i="41"/>
  <c r="K141" i="41"/>
  <c r="D109" i="24"/>
  <c r="E216" i="24"/>
  <c r="K786" i="23"/>
  <c r="K65" i="41"/>
  <c r="K1396" i="23"/>
  <c r="E245" i="24"/>
  <c r="K907" i="23"/>
  <c r="K1811" i="23"/>
  <c r="K2008" i="23"/>
  <c r="K992" i="23"/>
  <c r="K1741" i="23"/>
  <c r="D29" i="24"/>
  <c r="F41" i="24"/>
  <c r="K802" i="41"/>
  <c r="K1423" i="23"/>
  <c r="K1546" i="23"/>
  <c r="E55" i="24"/>
  <c r="F57" i="24"/>
  <c r="K1780" i="23"/>
  <c r="K1865" i="23"/>
  <c r="G123" i="24"/>
  <c r="K160" i="41"/>
  <c r="E50" i="24"/>
  <c r="K179" i="23"/>
  <c r="G72" i="24"/>
  <c r="K2042" i="23"/>
  <c r="F244" i="24"/>
  <c r="G215" i="24"/>
  <c r="K1993" i="23"/>
  <c r="K357" i="41"/>
  <c r="K194" i="23"/>
  <c r="K282" i="23"/>
  <c r="K67" i="41"/>
  <c r="K843" i="23"/>
  <c r="D282" i="24"/>
  <c r="K430" i="41"/>
  <c r="K2019" i="23"/>
  <c r="K528" i="41"/>
  <c r="G50" i="24"/>
  <c r="K426" i="23"/>
  <c r="K931" i="23"/>
  <c r="K789" i="23"/>
  <c r="K1456" i="23"/>
  <c r="E246" i="24"/>
  <c r="G149" i="24"/>
  <c r="K1008" i="23"/>
  <c r="K1718" i="23"/>
  <c r="G278" i="24"/>
  <c r="G231" i="24"/>
  <c r="K1991" i="23"/>
  <c r="K1260" i="23"/>
  <c r="K954" i="41"/>
  <c r="K1957" i="23"/>
  <c r="K1601" i="23"/>
  <c r="K1986" i="23"/>
  <c r="K387" i="23"/>
  <c r="K441" i="23"/>
  <c r="K345" i="41"/>
  <c r="K2005" i="23"/>
  <c r="G243" i="24"/>
  <c r="F271" i="24"/>
  <c r="K1821" i="23"/>
  <c r="K967" i="23"/>
  <c r="K239" i="41"/>
  <c r="E296" i="24"/>
  <c r="K728" i="23"/>
  <c r="K1111" i="41"/>
  <c r="E243" i="24"/>
  <c r="K1470" i="23"/>
  <c r="D160" i="24"/>
  <c r="K218" i="41"/>
  <c r="K938" i="41"/>
  <c r="G28" i="24"/>
  <c r="K862" i="41"/>
  <c r="K1318" i="23"/>
  <c r="K637" i="41"/>
  <c r="K1126" i="23"/>
  <c r="K527" i="41"/>
  <c r="K1028" i="41"/>
  <c r="K432" i="41"/>
  <c r="G15" i="24"/>
  <c r="K823" i="23"/>
  <c r="E84" i="24"/>
  <c r="D208" i="24"/>
  <c r="D290" i="24"/>
  <c r="K752" i="23"/>
  <c r="G238" i="24"/>
  <c r="E267" i="24"/>
  <c r="K1465" i="23"/>
  <c r="K534" i="23"/>
  <c r="K1750" i="23"/>
  <c r="K838" i="23"/>
  <c r="K331" i="41"/>
  <c r="E250" i="24"/>
  <c r="F126" i="24"/>
  <c r="K1087" i="23"/>
  <c r="G84" i="24"/>
  <c r="K1001" i="23"/>
  <c r="K264" i="23"/>
  <c r="K1035" i="41"/>
  <c r="D280" i="24"/>
  <c r="E86" i="24"/>
  <c r="E44" i="24"/>
  <c r="K1686" i="23"/>
  <c r="F161" i="24"/>
  <c r="K736" i="41"/>
  <c r="K561" i="41"/>
  <c r="K292" i="23"/>
  <c r="K83" i="23"/>
  <c r="K987" i="41"/>
  <c r="K34" i="23"/>
  <c r="K469" i="41"/>
  <c r="K23" i="41"/>
  <c r="K135" i="41"/>
  <c r="K1164" i="23"/>
  <c r="K1498" i="23"/>
  <c r="K42" i="41"/>
  <c r="K315" i="41"/>
  <c r="K437" i="23"/>
  <c r="K1084" i="41"/>
  <c r="K619" i="23"/>
  <c r="G153" i="24"/>
  <c r="D260" i="24"/>
  <c r="K682" i="41"/>
  <c r="K231" i="41"/>
  <c r="K1796" i="23"/>
  <c r="K742" i="23"/>
  <c r="K343" i="23"/>
  <c r="K2028" i="23"/>
  <c r="K1636" i="23"/>
  <c r="K1799" i="23"/>
  <c r="K551" i="23"/>
  <c r="F172" i="24"/>
  <c r="K1380" i="23"/>
  <c r="K673" i="41"/>
  <c r="K81" i="23"/>
  <c r="F251" i="24"/>
  <c r="D143" i="24"/>
  <c r="K747" i="23"/>
  <c r="K1181" i="23"/>
  <c r="F217" i="24"/>
  <c r="K1066" i="23"/>
  <c r="F177" i="24"/>
  <c r="K885" i="41"/>
  <c r="F85" i="24"/>
  <c r="K1026" i="23"/>
  <c r="G240" i="24"/>
  <c r="F141" i="24"/>
  <c r="K1354" i="23"/>
  <c r="K1360" i="23"/>
  <c r="E150" i="24"/>
  <c r="K1549" i="23"/>
  <c r="K550" i="41"/>
  <c r="K190" i="23"/>
  <c r="D86" i="24"/>
  <c r="D111" i="24"/>
  <c r="K1551" i="23"/>
  <c r="K39" i="41"/>
  <c r="K1281" i="23"/>
  <c r="D80" i="24"/>
  <c r="K1806" i="23"/>
  <c r="K538" i="41"/>
  <c r="K498" i="41"/>
  <c r="D119" i="24"/>
  <c r="K1565" i="23"/>
  <c r="K1082" i="23"/>
  <c r="K1073" i="23"/>
  <c r="K273" i="41"/>
  <c r="G115" i="24"/>
  <c r="K35" i="23"/>
  <c r="G25" i="24"/>
  <c r="E141" i="24"/>
  <c r="E291" i="24"/>
  <c r="K1698" i="23"/>
  <c r="K440" i="41"/>
  <c r="G152" i="24"/>
  <c r="K738" i="41"/>
  <c r="K1120" i="23"/>
  <c r="K312" i="23"/>
  <c r="K116" i="23"/>
  <c r="K1823" i="23"/>
  <c r="E74" i="24"/>
  <c r="K879" i="23"/>
  <c r="K675" i="23"/>
  <c r="K156" i="41"/>
  <c r="K4" i="41"/>
  <c r="K1514" i="23"/>
  <c r="E35" i="24"/>
  <c r="E102" i="24"/>
  <c r="K1061" i="41"/>
  <c r="F74" i="24"/>
  <c r="K1104" i="41"/>
  <c r="K1447" i="23"/>
  <c r="K327" i="23"/>
  <c r="G251" i="24"/>
  <c r="K480" i="41"/>
  <c r="K94" i="41"/>
  <c r="K428" i="23"/>
  <c r="G11" i="24"/>
  <c r="G191" i="24"/>
  <c r="K1797" i="23"/>
  <c r="G293" i="24"/>
  <c r="G192" i="24"/>
  <c r="K1487" i="23"/>
  <c r="K439" i="41"/>
  <c r="F52" i="24"/>
  <c r="K307" i="23"/>
  <c r="F87" i="24"/>
  <c r="G48" i="24"/>
  <c r="K1092" i="23"/>
  <c r="K1192" i="23"/>
  <c r="K1475" i="23"/>
  <c r="E14" i="24"/>
  <c r="F179" i="24"/>
  <c r="E188" i="24"/>
  <c r="D254" i="24"/>
  <c r="K1491" i="23"/>
  <c r="E122" i="24"/>
  <c r="F170" i="24"/>
  <c r="K1089" i="23"/>
  <c r="K1320" i="23"/>
  <c r="K608" i="41"/>
  <c r="K763" i="23"/>
  <c r="K728" i="41"/>
  <c r="K686" i="41"/>
  <c r="K975" i="23"/>
  <c r="K609" i="23"/>
  <c r="D201" i="24"/>
  <c r="K336" i="23"/>
  <c r="K253" i="23"/>
  <c r="K780" i="23"/>
  <c r="K130" i="23"/>
  <c r="F94" i="24"/>
  <c r="K393" i="41"/>
  <c r="K1809" i="23"/>
  <c r="D107" i="24"/>
  <c r="K1926" i="23"/>
  <c r="K1633" i="23"/>
  <c r="G13" i="24"/>
  <c r="E34" i="24"/>
  <c r="K338" i="41"/>
  <c r="K124" i="23"/>
  <c r="K209" i="41"/>
  <c r="D183" i="24"/>
  <c r="K1425" i="23"/>
  <c r="K276" i="41"/>
  <c r="K1847" i="23"/>
  <c r="E113" i="24"/>
  <c r="K516" i="23"/>
  <c r="K603" i="23"/>
  <c r="E179" i="24"/>
  <c r="K1161" i="23"/>
  <c r="K2037" i="23"/>
  <c r="K1021" i="23"/>
  <c r="K123" i="23"/>
  <c r="K1398" i="23"/>
  <c r="F39" i="24"/>
  <c r="G267" i="24"/>
  <c r="K61" i="23"/>
  <c r="K417" i="23"/>
  <c r="K1962" i="23"/>
  <c r="K43" i="41"/>
  <c r="F123" i="24"/>
  <c r="K635" i="41"/>
  <c r="K274" i="23"/>
  <c r="E225" i="24"/>
  <c r="K215" i="41"/>
  <c r="K525" i="41"/>
  <c r="K990" i="23"/>
  <c r="K1052" i="23"/>
  <c r="E83" i="24"/>
  <c r="K643" i="41"/>
  <c r="D44" i="24"/>
  <c r="K1650" i="23"/>
  <c r="K1720" i="23"/>
  <c r="K768" i="23"/>
  <c r="K482" i="41"/>
  <c r="G263" i="24"/>
  <c r="F165" i="24"/>
  <c r="K99" i="23"/>
  <c r="K437" i="41"/>
  <c r="K1129" i="23"/>
  <c r="K375" i="23"/>
  <c r="K1095" i="41"/>
  <c r="K1451" i="23"/>
  <c r="K2051" i="23"/>
  <c r="K741" i="41"/>
  <c r="K1270" i="23"/>
  <c r="K221" i="23"/>
  <c r="D281" i="24"/>
  <c r="K859" i="41"/>
  <c r="K1599" i="23"/>
  <c r="E99" i="24"/>
  <c r="K47" i="23"/>
  <c r="F248" i="24"/>
  <c r="K1323" i="23"/>
  <c r="K731" i="23"/>
  <c r="K452" i="23"/>
  <c r="K1851" i="23"/>
  <c r="K787" i="23"/>
  <c r="E239" i="24"/>
  <c r="K354" i="41"/>
  <c r="E252" i="24"/>
  <c r="K974" i="41"/>
  <c r="K625" i="41"/>
  <c r="D296" i="24"/>
  <c r="D293" i="24"/>
  <c r="K481" i="41"/>
  <c r="K937" i="41"/>
  <c r="D240" i="24"/>
  <c r="F150" i="24"/>
  <c r="K320" i="23"/>
  <c r="F78" i="24"/>
  <c r="K183" i="23"/>
  <c r="K569" i="23"/>
  <c r="G63" i="24"/>
  <c r="F134" i="24"/>
  <c r="K1412" i="23"/>
  <c r="K1201" i="23"/>
  <c r="K1182" i="23"/>
  <c r="K669" i="23"/>
  <c r="F195" i="24"/>
  <c r="K1386" i="23"/>
  <c r="G27" i="24"/>
  <c r="D133" i="24"/>
  <c r="K1407" i="23"/>
  <c r="K1454" i="23"/>
  <c r="K7" i="41"/>
  <c r="K486" i="41"/>
  <c r="K1574" i="23"/>
  <c r="K954" i="23"/>
  <c r="K296" i="41"/>
  <c r="K542" i="41"/>
  <c r="D148" i="24"/>
  <c r="K746" i="23"/>
  <c r="F202" i="24"/>
  <c r="E115" i="24"/>
  <c r="G281" i="24"/>
  <c r="K513" i="41"/>
  <c r="K1055" i="23"/>
  <c r="K848" i="23"/>
  <c r="K1638" i="23"/>
  <c r="E226" i="24"/>
  <c r="K116" i="41"/>
  <c r="F255" i="24"/>
  <c r="K607" i="41"/>
  <c r="D87" i="24"/>
  <c r="K1538" i="23"/>
  <c r="K492" i="23"/>
  <c r="K1603" i="23"/>
  <c r="K1352" i="23"/>
  <c r="K2003" i="23"/>
  <c r="K102" i="23"/>
  <c r="K693" i="23"/>
  <c r="K1965" i="23"/>
  <c r="K501" i="23"/>
  <c r="G222" i="24"/>
  <c r="E201" i="24"/>
  <c r="K1102" i="41"/>
  <c r="K1236" i="23"/>
  <c r="F210" i="24"/>
  <c r="K1906" i="23"/>
  <c r="K1230" i="23"/>
  <c r="K2021" i="23"/>
  <c r="K1767" i="23"/>
  <c r="K546" i="41"/>
  <c r="K128" i="23"/>
  <c r="K892" i="41"/>
  <c r="K378" i="23"/>
  <c r="K656" i="23"/>
  <c r="K330" i="41"/>
  <c r="K783" i="41"/>
  <c r="K743" i="23"/>
  <c r="K1022" i="23"/>
  <c r="K178" i="41"/>
  <c r="K1688" i="23"/>
  <c r="K485" i="41"/>
  <c r="K40" i="23"/>
  <c r="K532" i="41"/>
  <c r="K535" i="23"/>
  <c r="D180" i="24"/>
  <c r="D70" i="24"/>
  <c r="D242" i="24"/>
  <c r="K1941" i="23"/>
  <c r="E231" i="24"/>
  <c r="G157" i="24"/>
  <c r="K984" i="23"/>
  <c r="F285" i="24"/>
  <c r="K1069" i="23"/>
  <c r="K651" i="23"/>
  <c r="K893" i="41"/>
  <c r="K490" i="23"/>
  <c r="K301" i="41"/>
  <c r="K636" i="23"/>
  <c r="K1084" i="23"/>
  <c r="D64" i="24"/>
  <c r="D85" i="24"/>
  <c r="K528" i="23"/>
  <c r="E106" i="24"/>
  <c r="F6" i="24"/>
  <c r="K1700" i="23"/>
  <c r="K158" i="41"/>
  <c r="K206" i="23"/>
  <c r="K806" i="41"/>
  <c r="K425" i="23"/>
  <c r="K923" i="23"/>
  <c r="K1287" i="23"/>
  <c r="E145" i="24"/>
  <c r="K1592" i="23"/>
  <c r="K720" i="23"/>
  <c r="K1224" i="23"/>
  <c r="K962" i="41"/>
  <c r="K663" i="41"/>
  <c r="K1204" i="23"/>
  <c r="K1317" i="23"/>
  <c r="K564" i="23"/>
  <c r="K1724" i="23"/>
  <c r="K114" i="23"/>
  <c r="E208" i="24"/>
  <c r="F185" i="24"/>
  <c r="E67" i="24"/>
  <c r="E183" i="24"/>
  <c r="K544" i="23"/>
  <c r="K703" i="23"/>
  <c r="K945" i="23"/>
  <c r="K11" i="23"/>
  <c r="K572" i="41"/>
  <c r="G86" i="24"/>
  <c r="K1223" i="23"/>
  <c r="K1790" i="23"/>
  <c r="F17" i="24"/>
  <c r="K442" i="23"/>
  <c r="K479" i="23"/>
  <c r="K1329" i="23"/>
  <c r="G264" i="24"/>
  <c r="K1497" i="23"/>
  <c r="D149" i="24"/>
  <c r="K298" i="41"/>
  <c r="D34" i="24"/>
  <c r="K1326" i="23"/>
  <c r="G127" i="24"/>
  <c r="K474" i="41"/>
  <c r="E130" i="24"/>
  <c r="K407" i="23"/>
  <c r="G20" i="24"/>
  <c r="K181" i="23"/>
  <c r="K547" i="23"/>
  <c r="K98" i="23"/>
  <c r="K464" i="23"/>
  <c r="G112" i="24"/>
  <c r="K599" i="23"/>
  <c r="E205" i="24"/>
  <c r="K5" i="23"/>
  <c r="K81" i="41"/>
  <c r="K1765" i="23"/>
  <c r="K148" i="23"/>
  <c r="K1263" i="23"/>
  <c r="K922" i="41"/>
  <c r="E7" i="24"/>
  <c r="K96" i="23"/>
  <c r="K571" i="23"/>
  <c r="F178" i="24"/>
  <c r="K119" i="41"/>
  <c r="K1234" i="23"/>
  <c r="F162" i="24"/>
  <c r="K1060" i="23"/>
  <c r="D216" i="24"/>
  <c r="K1896" i="23"/>
  <c r="K147" i="41"/>
  <c r="K190" i="41"/>
  <c r="D40" i="24"/>
  <c r="F247" i="24"/>
  <c r="K1310" i="23"/>
  <c r="K805" i="41"/>
  <c r="K33" i="23"/>
  <c r="E133" i="24"/>
  <c r="K1485" i="23"/>
  <c r="K1142" i="23"/>
  <c r="K14" i="23"/>
  <c r="K554" i="41"/>
  <c r="K1117" i="41"/>
  <c r="K332" i="23"/>
  <c r="K1938" i="23"/>
  <c r="K12" i="23"/>
  <c r="F5" i="24"/>
  <c r="K267" i="23"/>
  <c r="E204" i="24"/>
  <c r="K630" i="41"/>
  <c r="E98" i="24"/>
  <c r="K261" i="41"/>
  <c r="D237" i="24"/>
  <c r="D155" i="24"/>
  <c r="K142" i="41"/>
  <c r="K1480" i="23"/>
  <c r="F253" i="24"/>
  <c r="K1982" i="23"/>
  <c r="K972" i="23"/>
  <c r="K821" i="41"/>
  <c r="G189" i="24"/>
  <c r="E140" i="24"/>
  <c r="K710" i="23"/>
  <c r="K891" i="23"/>
  <c r="K693" i="41"/>
  <c r="D173" i="24"/>
  <c r="K27" i="23"/>
  <c r="K570" i="23"/>
  <c r="K463" i="23"/>
  <c r="D255" i="24"/>
  <c r="F73" i="24"/>
  <c r="K1699" i="23"/>
  <c r="K200" i="23"/>
  <c r="K2044" i="23"/>
  <c r="D273" i="24"/>
  <c r="K88" i="23"/>
  <c r="K902" i="41"/>
  <c r="K744" i="41"/>
  <c r="F289" i="24"/>
  <c r="K867" i="23"/>
  <c r="K874" i="23"/>
  <c r="K1404" i="23"/>
  <c r="K1321" i="23"/>
  <c r="F66" i="24"/>
  <c r="G19" i="24"/>
  <c r="K340" i="41"/>
  <c r="K1038" i="41"/>
  <c r="K782" i="41"/>
  <c r="K489" i="23"/>
  <c r="K263" i="23"/>
  <c r="K1024" i="41"/>
  <c r="E107" i="24"/>
  <c r="K1434" i="23"/>
  <c r="K1233" i="23"/>
  <c r="K648" i="41"/>
  <c r="K409" i="41"/>
  <c r="K754" i="23"/>
  <c r="D288" i="24"/>
  <c r="E266" i="24"/>
  <c r="K1147" i="23"/>
  <c r="K777" i="41"/>
  <c r="K837" i="23"/>
  <c r="K1687" i="23"/>
  <c r="D130" i="24"/>
  <c r="K1135" i="23"/>
  <c r="K502" i="41"/>
  <c r="K1045" i="23"/>
  <c r="K838" i="41"/>
  <c r="K1545" i="23"/>
  <c r="K489" i="41"/>
  <c r="K1841" i="23"/>
  <c r="K321" i="23"/>
  <c r="K705" i="23"/>
  <c r="G52" i="24"/>
  <c r="K1907" i="23"/>
  <c r="K539" i="23"/>
  <c r="K710" i="41"/>
  <c r="E41" i="24"/>
  <c r="K704" i="41"/>
  <c r="K1808" i="23"/>
  <c r="K575" i="41"/>
  <c r="K1712" i="23"/>
  <c r="K558" i="41"/>
  <c r="K777" i="23"/>
  <c r="K2009" i="23"/>
  <c r="K840" i="23"/>
  <c r="G272" i="24"/>
  <c r="D192" i="24"/>
  <c r="K1651" i="23"/>
  <c r="K7" i="23"/>
  <c r="K89" i="41"/>
  <c r="K31" i="23"/>
  <c r="K1086" i="41"/>
  <c r="K254" i="23"/>
  <c r="K1583" i="23"/>
  <c r="K1614" i="23"/>
  <c r="K1708" i="23"/>
  <c r="G163" i="24"/>
  <c r="K163" i="23"/>
  <c r="K1229" i="23"/>
  <c r="K1118" i="23"/>
  <c r="K514" i="41"/>
  <c r="K510" i="41"/>
  <c r="K356" i="41"/>
  <c r="K657" i="41"/>
  <c r="F63" i="24"/>
  <c r="K1121" i="41"/>
  <c r="K848" i="41"/>
  <c r="E104" i="24"/>
  <c r="K1461" i="23"/>
  <c r="K318" i="23"/>
  <c r="K1361" i="23"/>
  <c r="K809" i="41"/>
  <c r="K1662" i="23"/>
  <c r="K195" i="41"/>
  <c r="G34" i="24"/>
  <c r="G184" i="24"/>
  <c r="K1184" i="23"/>
  <c r="K993" i="23"/>
  <c r="K137" i="23"/>
  <c r="K1670" i="23"/>
  <c r="K694" i="41"/>
  <c r="G241" i="24"/>
  <c r="K1738" i="23"/>
  <c r="K19" i="41"/>
  <c r="K1269" i="23"/>
  <c r="K228" i="41"/>
  <c r="E105" i="24"/>
  <c r="E53" i="24"/>
  <c r="K17" i="41"/>
  <c r="K754" i="41"/>
  <c r="K405" i="41"/>
  <c r="K1974" i="23"/>
  <c r="K354" i="23"/>
  <c r="K1652" i="23"/>
  <c r="K1681" i="23"/>
  <c r="G73" i="24"/>
  <c r="F99" i="24"/>
  <c r="K447" i="41"/>
  <c r="K1005" i="41"/>
  <c r="K118" i="41"/>
  <c r="G105" i="24"/>
  <c r="K847" i="23"/>
  <c r="K305" i="23"/>
  <c r="E284" i="24"/>
  <c r="K175" i="41"/>
  <c r="F277" i="24"/>
  <c r="K1059" i="23"/>
  <c r="G17" i="24"/>
  <c r="K287" i="23"/>
  <c r="K784" i="23"/>
  <c r="K391" i="41"/>
  <c r="K1001" i="41"/>
  <c r="G220" i="24"/>
  <c r="K634" i="23"/>
  <c r="K1674" i="23"/>
  <c r="K112" i="23"/>
  <c r="F192" i="24"/>
  <c r="K172" i="41"/>
  <c r="E120" i="24"/>
  <c r="K841" i="41"/>
  <c r="K652" i="23"/>
  <c r="K174" i="41"/>
  <c r="K1436" i="23"/>
  <c r="D284" i="24"/>
  <c r="F246" i="24"/>
  <c r="K816" i="41"/>
  <c r="E180" i="24"/>
  <c r="K790" i="23"/>
  <c r="K1278" i="23"/>
  <c r="G9" i="24"/>
  <c r="K1039" i="23"/>
  <c r="K279" i="41"/>
  <c r="K1473" i="23"/>
  <c r="K803" i="23"/>
  <c r="K1000" i="23"/>
  <c r="K608" i="23"/>
  <c r="G168" i="24"/>
  <c r="G154" i="24"/>
  <c r="K340" i="23"/>
  <c r="G131" i="24"/>
  <c r="G146" i="24"/>
  <c r="K24" i="41"/>
  <c r="K2006" i="23"/>
  <c r="K429" i="41"/>
  <c r="K351" i="41"/>
  <c r="E228" i="24"/>
  <c r="K399" i="41"/>
  <c r="G35" i="24"/>
  <c r="D23" i="24"/>
  <c r="D269" i="24"/>
  <c r="D45" i="24"/>
  <c r="K681" i="23"/>
  <c r="K1109" i="41"/>
  <c r="G70" i="24"/>
  <c r="G228" i="24"/>
  <c r="E119" i="24"/>
  <c r="K228" i="23"/>
  <c r="K41" i="23"/>
  <c r="K667" i="41"/>
  <c r="G155" i="24"/>
  <c r="K766" i="23"/>
  <c r="K925" i="23"/>
  <c r="K913" i="41"/>
  <c r="K999" i="41"/>
  <c r="K457" i="23"/>
  <c r="K161" i="41"/>
  <c r="K773" i="41"/>
  <c r="E166" i="24"/>
  <c r="G183" i="24"/>
  <c r="K639" i="23"/>
  <c r="K461" i="23"/>
  <c r="K460" i="41"/>
  <c r="K1585" i="23"/>
  <c r="K1333" i="23"/>
  <c r="K1213" i="23"/>
  <c r="D221" i="24"/>
  <c r="K103" i="23"/>
  <c r="K75" i="23"/>
  <c r="K553" i="41"/>
  <c r="K1235" i="23"/>
  <c r="K30" i="23"/>
  <c r="K1103" i="23"/>
  <c r="F71" i="24"/>
  <c r="D81" i="24"/>
  <c r="K774" i="41"/>
  <c r="K298" i="23"/>
  <c r="K1151" i="23"/>
  <c r="K807" i="23"/>
  <c r="K1455" i="23"/>
  <c r="G287" i="24"/>
  <c r="K1758" i="23"/>
  <c r="F197" i="24"/>
  <c r="K1066" i="41"/>
  <c r="E56" i="24"/>
  <c r="K906" i="41"/>
  <c r="E128" i="24"/>
  <c r="K1085" i="41"/>
  <c r="F160" i="24"/>
  <c r="K192" i="41"/>
  <c r="K915" i="23"/>
  <c r="K981" i="41"/>
  <c r="K1490" i="23"/>
  <c r="K1486" i="23"/>
  <c r="G290" i="24"/>
  <c r="K611" i="41"/>
  <c r="D187" i="24"/>
  <c r="K1076" i="23"/>
  <c r="K316" i="23"/>
  <c r="E237" i="24"/>
  <c r="K1723" i="23"/>
  <c r="K1582" i="23"/>
  <c r="K1339" i="23"/>
  <c r="D190" i="24"/>
  <c r="K1959" i="23"/>
  <c r="K655" i="23"/>
  <c r="D83" i="24"/>
  <c r="K1345" i="23"/>
  <c r="K1366" i="23"/>
  <c r="K1127" i="23"/>
  <c r="D262" i="24"/>
  <c r="K1007" i="41"/>
  <c r="D161" i="24"/>
  <c r="K633" i="23"/>
  <c r="K1898" i="23"/>
  <c r="K544" i="41"/>
  <c r="K672" i="41"/>
  <c r="G74" i="24"/>
  <c r="K352" i="23"/>
  <c r="K1422" i="23"/>
  <c r="K1228" i="23"/>
  <c r="K1900" i="23"/>
  <c r="K1096" i="23"/>
  <c r="E139" i="24"/>
  <c r="K172" i="23"/>
  <c r="K21" i="23"/>
  <c r="K241" i="23"/>
  <c r="K1705" i="23"/>
  <c r="E219" i="24"/>
  <c r="K586" i="41"/>
  <c r="K438" i="41"/>
  <c r="D229" i="24"/>
  <c r="K472" i="23"/>
  <c r="K828" i="23"/>
  <c r="F37" i="24"/>
  <c r="K72" i="23"/>
  <c r="K219" i="23"/>
  <c r="K1647" i="23"/>
  <c r="E9" i="24"/>
  <c r="G107" i="24"/>
  <c r="K770" i="23"/>
  <c r="K1684" i="23"/>
  <c r="G219" i="24"/>
  <c r="G285" i="24"/>
  <c r="K701" i="23"/>
  <c r="E88" i="24"/>
  <c r="E215" i="24"/>
  <c r="K1859" i="23"/>
  <c r="K543" i="23"/>
  <c r="E170" i="24"/>
  <c r="K390" i="41"/>
  <c r="K942" i="23"/>
  <c r="K1206" i="23"/>
  <c r="G167" i="24"/>
  <c r="K300" i="41"/>
  <c r="E221" i="24"/>
  <c r="K998" i="23"/>
  <c r="D241" i="24"/>
  <c r="K1773" i="23"/>
  <c r="F105" i="24"/>
  <c r="K1642" i="23"/>
  <c r="K8" i="41"/>
  <c r="G179" i="24"/>
  <c r="K293" i="41"/>
  <c r="G294" i="24"/>
  <c r="E213" i="24"/>
  <c r="D139" i="24"/>
  <c r="K1100" i="23"/>
  <c r="K1850" i="23"/>
  <c r="K2022" i="23"/>
  <c r="K618" i="23"/>
  <c r="E64" i="24"/>
  <c r="K1862" i="23"/>
  <c r="F61" i="24"/>
  <c r="D57" i="24"/>
  <c r="K439" i="23"/>
  <c r="K369" i="23"/>
  <c r="K1067" i="23"/>
  <c r="K374" i="41"/>
  <c r="F286" i="24"/>
  <c r="K1401" i="23"/>
  <c r="K59" i="23"/>
  <c r="K1517" i="23"/>
  <c r="K881" i="41"/>
  <c r="K1264" i="23"/>
  <c r="K1735" i="23"/>
  <c r="E20" i="24"/>
  <c r="D88" i="24"/>
  <c r="K512" i="41"/>
  <c r="K1697" i="23"/>
  <c r="K670" i="23"/>
  <c r="K1106" i="41"/>
  <c r="K53" i="41"/>
  <c r="D202" i="24"/>
  <c r="K441" i="41"/>
  <c r="K849" i="41"/>
  <c r="K1063" i="23"/>
  <c r="K1883" i="23"/>
  <c r="K1413" i="23"/>
  <c r="E164" i="24"/>
  <c r="E292" i="24"/>
  <c r="F191" i="24"/>
  <c r="G148" i="24"/>
  <c r="K1415" i="23"/>
  <c r="K767" i="23"/>
  <c r="K597" i="41"/>
  <c r="K1679" i="23"/>
  <c r="K517" i="41"/>
  <c r="K289" i="41"/>
  <c r="K1540" i="23"/>
  <c r="F256" i="24"/>
  <c r="K1691" i="23"/>
  <c r="K1822" i="23"/>
  <c r="K604" i="41"/>
  <c r="K1631" i="23"/>
  <c r="K1985" i="23"/>
  <c r="K627" i="41"/>
  <c r="K57" i="41"/>
  <c r="K265" i="23"/>
  <c r="K1350" i="23"/>
  <c r="K1093" i="23"/>
  <c r="K150" i="41"/>
  <c r="D259" i="24"/>
  <c r="K363" i="23"/>
  <c r="K1109" i="23"/>
  <c r="K1527" i="23"/>
  <c r="K393" i="23"/>
  <c r="F122" i="24"/>
  <c r="K576" i="23"/>
  <c r="K689" i="23"/>
  <c r="K1667" i="23"/>
  <c r="K1528" i="23"/>
  <c r="F287" i="24"/>
  <c r="F201" i="24"/>
  <c r="K997" i="23"/>
  <c r="F11" i="24"/>
  <c r="K1274" i="23"/>
  <c r="K1432" i="23"/>
  <c r="K674" i="23"/>
  <c r="G194" i="24"/>
  <c r="E138" i="24"/>
  <c r="K1832" i="23"/>
  <c r="K898" i="41"/>
  <c r="D265" i="24"/>
  <c r="D234" i="24"/>
  <c r="K702" i="23"/>
  <c r="K408" i="41"/>
  <c r="K225" i="23"/>
  <c r="K1010" i="23"/>
  <c r="K508" i="23"/>
  <c r="K1014" i="23"/>
  <c r="E152" i="24"/>
  <c r="K644" i="23"/>
  <c r="K395" i="41"/>
  <c r="K1417" i="23"/>
  <c r="F222" i="24"/>
  <c r="K903" i="23"/>
  <c r="E262" i="24"/>
  <c r="K54" i="41"/>
  <c r="K32" i="23"/>
  <c r="K66" i="41"/>
  <c r="K102" i="41"/>
  <c r="K1810" i="23"/>
  <c r="K835" i="41"/>
  <c r="K1617" i="23"/>
  <c r="K1035" i="23"/>
  <c r="K200" i="41"/>
  <c r="G208" i="24"/>
  <c r="K1706" i="23"/>
  <c r="K1973" i="23"/>
  <c r="K1458" i="23"/>
  <c r="K650" i="23"/>
  <c r="K781" i="23"/>
  <c r="D295" i="24"/>
  <c r="K764" i="23"/>
  <c r="K771" i="41"/>
  <c r="E178" i="24"/>
  <c r="K1387" i="23"/>
  <c r="K388" i="41"/>
  <c r="K998" i="41"/>
  <c r="K52" i="23"/>
  <c r="G180" i="24"/>
  <c r="K621" i="41"/>
  <c r="K1955" i="23"/>
  <c r="F276" i="24"/>
  <c r="K100" i="23"/>
  <c r="K1089" i="41"/>
  <c r="D277" i="24"/>
  <c r="D26" i="24"/>
  <c r="K822" i="23"/>
  <c r="K1427" i="23"/>
  <c r="K355" i="41"/>
  <c r="F106" i="24"/>
  <c r="G99" i="24"/>
  <c r="K284" i="23"/>
  <c r="K188" i="41"/>
  <c r="K1828" i="23"/>
  <c r="K1154" i="23"/>
  <c r="E52" i="24"/>
  <c r="K926" i="41"/>
  <c r="K1484" i="23"/>
  <c r="K79" i="41"/>
  <c r="K734" i="41"/>
  <c r="K179" i="41"/>
  <c r="K1212" i="23"/>
  <c r="D33" i="24"/>
  <c r="K1341" i="23"/>
  <c r="D274" i="24"/>
  <c r="K634" i="41"/>
  <c r="K1392" i="23"/>
  <c r="K434" i="23"/>
  <c r="K1488" i="23"/>
  <c r="K144" i="23"/>
  <c r="K1914" i="23"/>
  <c r="K311" i="41"/>
  <c r="E112" i="24"/>
  <c r="K1856" i="23"/>
  <c r="G247" i="24"/>
  <c r="K2016" i="23"/>
  <c r="K475" i="23"/>
  <c r="D275" i="24"/>
  <c r="K438" i="23"/>
  <c r="K67" i="23"/>
  <c r="K1550" i="23"/>
  <c r="K387" i="41"/>
  <c r="K698" i="41"/>
  <c r="G116" i="24"/>
  <c r="K1208" i="23"/>
  <c r="K2025" i="23"/>
  <c r="K136" i="23"/>
  <c r="K839" i="23"/>
  <c r="K1816" i="23"/>
  <c r="K474" i="23"/>
  <c r="K1890" i="23"/>
  <c r="K1328" i="23"/>
  <c r="K391" i="23"/>
  <c r="E165" i="24"/>
  <c r="K738" i="23"/>
  <c r="K605" i="23"/>
  <c r="E294" i="24"/>
  <c r="D37" i="24"/>
  <c r="E116" i="24"/>
  <c r="K201" i="23"/>
  <c r="K657" i="23"/>
  <c r="K1627" i="23"/>
  <c r="E156" i="24"/>
  <c r="K262" i="23"/>
  <c r="K737" i="41"/>
  <c r="K1375" i="23"/>
  <c r="K445" i="41"/>
  <c r="K776" i="41"/>
  <c r="K1548" i="23"/>
  <c r="K493" i="41"/>
  <c r="K410" i="41"/>
  <c r="K585" i="23"/>
  <c r="G187" i="24"/>
  <c r="G255" i="24"/>
  <c r="K1607" i="23"/>
  <c r="K293" i="23"/>
  <c r="F128" i="24"/>
  <c r="K731" i="41"/>
  <c r="K468" i="23"/>
  <c r="G125" i="24"/>
  <c r="G81" i="24"/>
  <c r="K865" i="23"/>
  <c r="K1190" i="23"/>
  <c r="K755" i="23"/>
  <c r="K664" i="23"/>
  <c r="K820" i="23"/>
  <c r="K266" i="41"/>
  <c r="G85" i="24"/>
  <c r="K1298" i="23"/>
  <c r="K677" i="23"/>
  <c r="E220" i="24"/>
  <c r="K1639" i="23"/>
  <c r="K1083" i="23"/>
  <c r="D157" i="24"/>
  <c r="K358" i="23"/>
  <c r="F24" i="24"/>
  <c r="K465" i="41"/>
  <c r="K729" i="41"/>
  <c r="K317" i="23"/>
  <c r="K1754" i="23"/>
  <c r="F260" i="24"/>
  <c r="F266" i="24"/>
  <c r="E68" i="24"/>
  <c r="K574" i="41"/>
  <c r="F290" i="24"/>
  <c r="K1640" i="23"/>
  <c r="G76" i="24"/>
  <c r="F218" i="24"/>
  <c r="D30" i="24"/>
  <c r="K577" i="41"/>
  <c r="D285" i="24"/>
  <c r="K1010" i="41"/>
  <c r="F42" i="24"/>
  <c r="K59" i="41"/>
  <c r="K552" i="41"/>
  <c r="K1613" i="23"/>
  <c r="K921" i="23"/>
  <c r="K258" i="23"/>
  <c r="K817" i="41"/>
  <c r="K1042" i="41"/>
  <c r="K1632" i="23"/>
  <c r="K2001" i="23"/>
  <c r="G122" i="24"/>
  <c r="K715" i="23"/>
  <c r="K515" i="23"/>
  <c r="E271" i="24"/>
  <c r="K1553" i="23"/>
  <c r="K73" i="41"/>
  <c r="K442" i="41"/>
  <c r="K529" i="23"/>
  <c r="E149" i="24"/>
  <c r="K69" i="23"/>
  <c r="K1659" i="23"/>
  <c r="G282" i="24"/>
  <c r="F121" i="24"/>
  <c r="E214" i="24"/>
  <c r="G288" i="24"/>
  <c r="K794" i="23"/>
  <c r="K1003" i="23"/>
  <c r="D175" i="24"/>
  <c r="G7" i="24"/>
  <c r="D134" i="24"/>
  <c r="K836" i="23"/>
  <c r="K677" i="41"/>
  <c r="K484" i="41"/>
  <c r="K1555" i="23"/>
  <c r="K769" i="41"/>
  <c r="F140" i="24"/>
  <c r="K1872" i="23"/>
  <c r="K404" i="41"/>
  <c r="K1119" i="41"/>
  <c r="K58" i="41"/>
  <c r="K1682" i="23"/>
  <c r="K1410" i="23"/>
  <c r="K20" i="23"/>
  <c r="D110" i="24"/>
  <c r="K432" i="23"/>
  <c r="K549" i="23"/>
  <c r="K850" i="41"/>
  <c r="K1995" i="23"/>
  <c r="D223" i="24"/>
  <c r="K148" i="41"/>
  <c r="K1393" i="23"/>
  <c r="K508" i="41"/>
  <c r="K847" i="41"/>
  <c r="K491" i="41"/>
  <c r="K95" i="23"/>
  <c r="K815" i="23"/>
  <c r="K1829" i="23"/>
  <c r="K151" i="41"/>
  <c r="D89" i="24"/>
  <c r="K747" i="41"/>
  <c r="K1637" i="23"/>
  <c r="K1082" i="41"/>
  <c r="K1101" i="23"/>
  <c r="K719" i="23"/>
  <c r="K752" i="41"/>
  <c r="K595" i="41"/>
  <c r="K796" i="41"/>
  <c r="K853" i="23"/>
  <c r="K1439" i="23"/>
  <c r="K888" i="23"/>
  <c r="K373" i="23"/>
  <c r="E100" i="24"/>
  <c r="K1884" i="23"/>
  <c r="K594" i="23"/>
  <c r="D128" i="24"/>
  <c r="K713" i="23"/>
  <c r="K297" i="41"/>
  <c r="K345" i="23"/>
  <c r="K157" i="41"/>
  <c r="K852" i="41"/>
  <c r="F226" i="24"/>
  <c r="K617" i="41"/>
  <c r="D147" i="24"/>
  <c r="E121" i="24"/>
  <c r="D94" i="24"/>
  <c r="K1867" i="23"/>
  <c r="K624" i="41"/>
  <c r="K740" i="23"/>
  <c r="G18" i="24"/>
  <c r="K620" i="23"/>
  <c r="E223" i="24"/>
  <c r="D164" i="24"/>
  <c r="K490" i="41"/>
  <c r="E131" i="24"/>
  <c r="K48" i="23"/>
  <c r="D7" i="24"/>
  <c r="K101" i="23"/>
  <c r="K367" i="23"/>
  <c r="E192" i="24"/>
  <c r="K595" i="23"/>
  <c r="K1123" i="41"/>
  <c r="K308" i="41"/>
  <c r="K1970" i="23"/>
  <c r="K1153" i="23"/>
  <c r="K1958" i="23"/>
  <c r="K91" i="41"/>
  <c r="K741" i="23"/>
  <c r="F116" i="24"/>
  <c r="K840" i="41"/>
  <c r="G229" i="24"/>
  <c r="K120" i="41"/>
  <c r="G216" i="24"/>
  <c r="K291" i="23"/>
  <c r="F23" i="24"/>
  <c r="K460" i="23"/>
  <c r="G261" i="24"/>
  <c r="K901" i="23"/>
  <c r="D27" i="24"/>
  <c r="K1622" i="23"/>
  <c r="K204" i="41"/>
  <c r="D75" i="24"/>
  <c r="F173" i="24"/>
  <c r="K1246" i="23"/>
  <c r="K751" i="23"/>
  <c r="K606" i="41"/>
  <c r="D181" i="24"/>
  <c r="G69" i="24"/>
  <c r="K965" i="41"/>
  <c r="D230" i="24"/>
  <c r="K1626" i="23"/>
  <c r="K690" i="41"/>
  <c r="G160" i="24"/>
  <c r="K927" i="41"/>
  <c r="K1871" i="23"/>
  <c r="F212" i="24"/>
  <c r="K514" i="23"/>
  <c r="D12" i="24"/>
  <c r="K1944" i="23"/>
  <c r="K1314" i="23"/>
  <c r="F148" i="24"/>
  <c r="K203" i="23"/>
  <c r="D267" i="24"/>
  <c r="D10" i="24"/>
  <c r="F138" i="24"/>
  <c r="K178" i="23"/>
  <c r="K1222" i="23"/>
  <c r="E190" i="24"/>
  <c r="K408" i="23"/>
  <c r="K1030" i="41"/>
  <c r="F19" i="24"/>
  <c r="K1848" i="23"/>
  <c r="D135" i="24"/>
  <c r="K50" i="23"/>
  <c r="K1795" i="23"/>
  <c r="E199" i="24"/>
  <c r="K335" i="23"/>
  <c r="K306" i="23"/>
  <c r="E189" i="24"/>
  <c r="K1849" i="23"/>
  <c r="K1600" i="23"/>
  <c r="K1936" i="23"/>
  <c r="K2026" i="23"/>
  <c r="K1675" i="23"/>
  <c r="G49" i="24"/>
  <c r="K713" i="41"/>
  <c r="K1502" i="23"/>
  <c r="K1376" i="23"/>
  <c r="D257" i="24"/>
  <c r="D31" i="24"/>
  <c r="K240" i="23"/>
  <c r="K969" i="41"/>
  <c r="K659" i="23"/>
  <c r="G121" i="24"/>
  <c r="K396" i="23"/>
  <c r="K380" i="23"/>
  <c r="E256" i="24"/>
  <c r="K1544" i="23"/>
  <c r="K1085" i="23"/>
  <c r="F270" i="24"/>
  <c r="G234" i="24"/>
  <c r="K1072" i="23"/>
  <c r="K175" i="23"/>
  <c r="K499" i="23"/>
  <c r="K616" i="23"/>
  <c r="K1747" i="23"/>
  <c r="K835" i="23"/>
  <c r="K1238" i="23"/>
  <c r="D73" i="24"/>
  <c r="E37" i="24"/>
  <c r="K1242" i="23"/>
  <c r="K1378" i="23"/>
  <c r="K883" i="23"/>
  <c r="K203" i="41"/>
  <c r="F32" i="24"/>
  <c r="K1992" i="23"/>
  <c r="K800" i="23"/>
  <c r="K837" i="41"/>
  <c r="F259" i="24"/>
  <c r="K1464" i="23"/>
  <c r="K1559" i="23"/>
  <c r="K1988" i="23"/>
  <c r="K1219" i="23"/>
  <c r="E18" i="24"/>
  <c r="K1418" i="23"/>
  <c r="K362" i="23"/>
  <c r="K1801" i="23"/>
  <c r="K1094" i="23"/>
  <c r="F240" i="24"/>
  <c r="K1029" i="41"/>
  <c r="F31" i="24"/>
  <c r="K924" i="23"/>
  <c r="K1656" i="23"/>
  <c r="K1017" i="41"/>
  <c r="K505" i="23"/>
  <c r="F35" i="24"/>
  <c r="E16" i="24"/>
  <c r="K397" i="23"/>
  <c r="D189" i="24"/>
  <c r="K9" i="23"/>
  <c r="F49" i="24"/>
  <c r="F296" i="24"/>
  <c r="K1347" i="23"/>
  <c r="K2046" i="23"/>
  <c r="K839" i="41"/>
  <c r="K1013" i="23"/>
  <c r="F34" i="24"/>
  <c r="K1307" i="23"/>
  <c r="F125" i="24"/>
  <c r="K891" i="41"/>
  <c r="K1714" i="23"/>
  <c r="K1503" i="23"/>
  <c r="K949" i="23"/>
  <c r="D120" i="24"/>
  <c r="K920" i="41"/>
  <c r="K2012" i="23"/>
  <c r="E11" i="24"/>
  <c r="G31" i="24"/>
  <c r="G45" i="24"/>
  <c r="K1070" i="23"/>
  <c r="G188" i="24"/>
  <c r="K167" i="41"/>
  <c r="K700" i="41"/>
  <c r="K772" i="41"/>
  <c r="K869" i="41"/>
  <c r="F146" i="24"/>
  <c r="K1798" i="23"/>
  <c r="K688" i="23"/>
  <c r="K333" i="23"/>
  <c r="K567" i="41"/>
  <c r="K389" i="23"/>
  <c r="K621" i="23"/>
  <c r="K822" i="41"/>
  <c r="K1933" i="23"/>
  <c r="K165" i="41"/>
  <c r="D206" i="24"/>
  <c r="K381" i="23"/>
  <c r="K1441" i="23"/>
  <c r="K799" i="41"/>
  <c r="K1899" i="23"/>
  <c r="K1707" i="23"/>
  <c r="D112" i="24"/>
  <c r="K314" i="41"/>
  <c r="D253" i="24"/>
  <c r="K274" i="41"/>
  <c r="K113" i="41"/>
  <c r="K509" i="41"/>
  <c r="K73" i="23"/>
  <c r="D287" i="24"/>
  <c r="K1803" i="23"/>
  <c r="K586" i="23"/>
  <c r="D95" i="24"/>
  <c r="K1313" i="23"/>
  <c r="K811" i="23"/>
  <c r="K1474" i="23"/>
  <c r="K1244" i="23"/>
  <c r="K1952" i="23"/>
  <c r="K930" i="23"/>
  <c r="K487" i="23"/>
  <c r="K1209" i="23"/>
  <c r="K875" i="23"/>
  <c r="K1732" i="23"/>
  <c r="K587" i="41"/>
  <c r="D150" i="24"/>
  <c r="K890" i="41"/>
  <c r="E73" i="24"/>
  <c r="K948" i="41"/>
  <c r="K643" i="23"/>
  <c r="K243" i="23"/>
  <c r="D196" i="24"/>
  <c r="K642" i="23"/>
  <c r="K1756" i="23"/>
  <c r="K797" i="23"/>
  <c r="D39" i="24"/>
  <c r="K4" i="23"/>
  <c r="K980" i="41"/>
  <c r="K806" i="23"/>
  <c r="K769" i="23"/>
  <c r="K1838" i="23"/>
  <c r="E273" i="24"/>
  <c r="K1027" i="41"/>
  <c r="F190" i="24"/>
  <c r="G60" i="24"/>
  <c r="K287" i="41"/>
  <c r="K695" i="23"/>
  <c r="K370" i="41"/>
  <c r="K1028" i="23"/>
  <c r="E25" i="24"/>
  <c r="K978" i="23"/>
  <c r="K717" i="23"/>
  <c r="K672" i="23"/>
  <c r="E103" i="24"/>
  <c r="F186" i="24"/>
  <c r="K1999" i="23"/>
  <c r="K173" i="41"/>
  <c r="K982" i="23"/>
  <c r="K310" i="23"/>
  <c r="K583" i="41"/>
  <c r="K469" i="23"/>
  <c r="K384" i="41"/>
  <c r="F12" i="24"/>
  <c r="K819" i="23"/>
  <c r="K1205" i="23"/>
  <c r="K133" i="23"/>
  <c r="K1098" i="23"/>
  <c r="K1104" i="23"/>
  <c r="K153" i="23"/>
  <c r="E282" i="24"/>
  <c r="K405" i="23"/>
  <c r="K1677" i="23"/>
  <c r="K36" i="41"/>
  <c r="K1044" i="23"/>
  <c r="K1742" i="23"/>
  <c r="K1813" i="23"/>
  <c r="K776" i="23"/>
  <c r="K281" i="41"/>
  <c r="G256" i="24"/>
  <c r="K739" i="41"/>
  <c r="E212" i="24"/>
  <c r="K1227" i="23"/>
  <c r="K325" i="41"/>
  <c r="E144" i="24"/>
  <c r="K119" i="23"/>
  <c r="K1335" i="23"/>
  <c r="E45" i="24"/>
  <c r="K2018" i="23"/>
  <c r="K912" i="41"/>
  <c r="K1167" i="23"/>
  <c r="K778" i="41"/>
  <c r="G83" i="24"/>
  <c r="D258" i="24"/>
  <c r="K651" i="41"/>
  <c r="D32" i="24"/>
  <c r="G254" i="24"/>
  <c r="K1254" i="23"/>
  <c r="K868" i="23"/>
  <c r="G109" i="24"/>
  <c r="D294" i="24"/>
  <c r="K90" i="41"/>
  <c r="K1240" i="23"/>
  <c r="K753" i="23"/>
  <c r="K1873" i="23"/>
  <c r="K69" i="41"/>
  <c r="K1221" i="23"/>
  <c r="D13" i="24"/>
  <c r="F168" i="24"/>
  <c r="K1571" i="23"/>
  <c r="K875" i="41"/>
  <c r="K704" i="23"/>
  <c r="K359" i="41"/>
  <c r="K803" i="41"/>
  <c r="E142" i="24"/>
  <c r="K685" i="23"/>
  <c r="E159" i="24"/>
  <c r="E137" i="24"/>
  <c r="K1007" i="23"/>
  <c r="F182" i="24"/>
  <c r="K364" i="41"/>
  <c r="E233" i="24"/>
  <c r="D92" i="24"/>
  <c r="F86" i="24"/>
  <c r="E136" i="24"/>
  <c r="K856" i="23"/>
  <c r="K1762" i="23"/>
  <c r="K473" i="23"/>
  <c r="E59" i="24"/>
  <c r="K996" i="41"/>
  <c r="K1334" i="23"/>
  <c r="F238" i="24"/>
  <c r="K117" i="41"/>
  <c r="K29" i="23"/>
  <c r="F278" i="24"/>
  <c r="K989" i="23"/>
  <c r="K730" i="23"/>
  <c r="K128" i="41"/>
  <c r="K1068" i="41"/>
  <c r="K1081" i="41"/>
  <c r="K1535" i="23"/>
  <c r="K1745" i="23"/>
  <c r="K235" i="41"/>
  <c r="E289" i="24"/>
  <c r="K1148" i="23"/>
  <c r="K507" i="23"/>
  <c r="K285" i="41"/>
  <c r="G147" i="24"/>
  <c r="K74" i="23"/>
  <c r="K983" i="41"/>
  <c r="K1020" i="23"/>
  <c r="K630" i="23"/>
  <c r="D209" i="24"/>
  <c r="K182" i="23"/>
  <c r="K519" i="23"/>
  <c r="K1075" i="23"/>
  <c r="K879" i="41"/>
  <c r="K140" i="23"/>
  <c r="K1852" i="23"/>
  <c r="K1018" i="41"/>
  <c r="K602" i="41"/>
  <c r="G36" i="24"/>
  <c r="K319" i="41"/>
  <c r="K787" i="41"/>
  <c r="K34" i="41"/>
  <c r="K463" i="41"/>
  <c r="K40" i="41"/>
  <c r="F268" i="24"/>
  <c r="K344" i="41"/>
  <c r="G102" i="24"/>
  <c r="K1377" i="23"/>
  <c r="K560" i="23"/>
  <c r="K660" i="23"/>
  <c r="K1306" i="23"/>
  <c r="K1563" i="23"/>
  <c r="K204" i="23"/>
  <c r="K821" i="23"/>
  <c r="K30" i="41"/>
  <c r="F151" i="24"/>
  <c r="K775" i="41"/>
  <c r="K766" i="41"/>
  <c r="K1775" i="23"/>
  <c r="K973" i="41"/>
  <c r="K1673" i="23"/>
  <c r="K654" i="23"/>
  <c r="K1948" i="23"/>
  <c r="F242" i="24"/>
  <c r="K1121" i="23"/>
  <c r="K68" i="41"/>
  <c r="K603" i="41"/>
  <c r="K664" i="41"/>
  <c r="K174" i="23"/>
  <c r="K714" i="23"/>
  <c r="K1692" i="23"/>
  <c r="K236" i="41"/>
  <c r="F62" i="24"/>
  <c r="K79" i="23"/>
  <c r="K416" i="23"/>
  <c r="K1448" i="23"/>
  <c r="E160" i="24"/>
  <c r="F225" i="24"/>
  <c r="K1818" i="23"/>
  <c r="K429" i="23"/>
  <c r="K214" i="23"/>
  <c r="K214" i="41"/>
  <c r="K361" i="23"/>
  <c r="K2007" i="23"/>
  <c r="K1911" i="23"/>
  <c r="F208" i="24"/>
  <c r="K1250" i="23"/>
  <c r="K1349" i="23"/>
  <c r="K676" i="41"/>
  <c r="K807" i="41"/>
  <c r="F221" i="24"/>
  <c r="F283" i="24"/>
  <c r="K91" i="23"/>
  <c r="E241" i="24"/>
  <c r="F154" i="24"/>
  <c r="K917" i="23"/>
  <c r="K104" i="23"/>
  <c r="K1088" i="23"/>
  <c r="F234" i="24"/>
  <c r="K1927" i="23"/>
  <c r="G223" i="24"/>
  <c r="K961" i="23"/>
  <c r="E248" i="24"/>
  <c r="F133" i="24"/>
  <c r="K534" i="41"/>
  <c r="K1295" i="23"/>
  <c r="K495" i="41"/>
  <c r="K1438" i="23"/>
  <c r="E274" i="24"/>
  <c r="K471" i="41"/>
  <c r="K1595" i="23"/>
  <c r="K748" i="23"/>
  <c r="K222" i="41"/>
  <c r="K501" i="41"/>
  <c r="K504" i="23"/>
  <c r="F104" i="24"/>
  <c r="K1134" i="23"/>
  <c r="E123" i="24"/>
  <c r="K187" i="23"/>
  <c r="K934" i="23"/>
  <c r="K394" i="41"/>
  <c r="G82" i="24"/>
  <c r="K74" i="41"/>
  <c r="K1509" i="23"/>
  <c r="K171" i="41"/>
  <c r="K151" i="23"/>
  <c r="D76" i="24"/>
  <c r="K17" i="23"/>
  <c r="K1195" i="23"/>
  <c r="K1262" i="23"/>
  <c r="F224" i="24"/>
  <c r="K1913" i="23"/>
  <c r="K459" i="23"/>
  <c r="K1122" i="23"/>
  <c r="G204" i="24"/>
  <c r="K916" i="41"/>
  <c r="K283" i="41"/>
  <c r="K570" i="41"/>
  <c r="K375" i="41"/>
  <c r="K758" i="41"/>
  <c r="K1786" i="23"/>
  <c r="K910" i="41"/>
  <c r="K16" i="23"/>
  <c r="G4" i="24"/>
  <c r="K2000" i="23"/>
  <c r="K1533" i="23"/>
  <c r="K263" i="41"/>
  <c r="K568" i="41"/>
  <c r="K727" i="23"/>
  <c r="K658" i="41"/>
  <c r="K242" i="41"/>
  <c r="K1945" i="23"/>
  <c r="K134" i="23"/>
  <c r="K290" i="23"/>
  <c r="K312" i="41"/>
  <c r="K428" i="41"/>
  <c r="K1685" i="23"/>
  <c r="K674" i="41"/>
  <c r="K1727" i="23"/>
  <c r="K591" i="23"/>
  <c r="K483" i="23"/>
  <c r="K798" i="23"/>
  <c r="K598" i="41"/>
  <c r="K951" i="23"/>
  <c r="E207" i="24"/>
  <c r="K197" i="23"/>
  <c r="D98" i="24"/>
  <c r="K551" i="41"/>
  <c r="K1079" i="23"/>
  <c r="K788" i="41"/>
  <c r="K537" i="41"/>
  <c r="K898" i="23"/>
  <c r="K816" i="23"/>
  <c r="K827" i="41"/>
  <c r="K1777" i="23"/>
  <c r="E80" i="24"/>
  <c r="K1113" i="23"/>
  <c r="K6" i="23"/>
  <c r="K2050" i="23"/>
  <c r="K313" i="23"/>
  <c r="K824" i="41"/>
  <c r="E287" i="24"/>
  <c r="K1004" i="23"/>
  <c r="K641" i="41"/>
  <c r="G171" i="24"/>
  <c r="K964" i="41"/>
  <c r="K1131" i="23"/>
  <c r="K575" i="23"/>
  <c r="K2029" i="23"/>
  <c r="K1648" i="23"/>
  <c r="K1721" i="23"/>
  <c r="K765" i="23"/>
  <c r="K64" i="23"/>
  <c r="K233" i="41"/>
  <c r="K1964" i="23"/>
  <c r="K1165" i="23"/>
  <c r="K505" i="41"/>
  <c r="D74" i="24"/>
  <c r="K1770" i="23"/>
  <c r="K1526" i="23"/>
  <c r="K1918" i="23"/>
  <c r="K1139" i="23"/>
  <c r="K223" i="23"/>
  <c r="K538" i="23"/>
  <c r="K237" i="41"/>
  <c r="F107" i="24"/>
  <c r="K213" i="23"/>
  <c r="K1579" i="23"/>
  <c r="K1316" i="23"/>
  <c r="K909" i="23"/>
  <c r="K571" i="41"/>
  <c r="G166" i="24"/>
  <c r="E279" i="24"/>
  <c r="K1155" i="23"/>
  <c r="K187" i="41"/>
  <c r="K446" i="23"/>
  <c r="K1972" i="23"/>
  <c r="D71" i="24"/>
  <c r="K928" i="41"/>
  <c r="K1923" i="23"/>
  <c r="K318" i="41"/>
  <c r="K1877" i="23"/>
  <c r="E85" i="24"/>
  <c r="K1689" i="23"/>
  <c r="K612" i="23"/>
  <c r="F101" i="24"/>
  <c r="K1203" i="23"/>
  <c r="K1123" i="23"/>
  <c r="K449" i="23"/>
  <c r="K911" i="41"/>
  <c r="K707" i="41"/>
  <c r="E258" i="24"/>
  <c r="G129" i="24"/>
  <c r="K1463" i="23"/>
  <c r="D46" i="24"/>
  <c r="F184" i="24"/>
  <c r="K182" i="41"/>
  <c r="K1300" i="23"/>
  <c r="K717" i="41"/>
  <c r="D228" i="24"/>
  <c r="K533" i="41"/>
  <c r="D264" i="24"/>
  <c r="K1709" i="23"/>
  <c r="K1115" i="23"/>
  <c r="K1722" i="23"/>
  <c r="F36" i="24"/>
  <c r="K636" i="41"/>
  <c r="K1355" i="23"/>
  <c r="K618" i="41"/>
  <c r="K220" i="41"/>
  <c r="K96" i="41"/>
  <c r="K1267" i="23"/>
  <c r="K64" i="41"/>
  <c r="G291" i="24"/>
  <c r="K772" i="23"/>
  <c r="G150" i="24"/>
  <c r="K892" i="23"/>
  <c r="G218" i="24"/>
  <c r="D17" i="24"/>
  <c r="K721" i="41"/>
  <c r="K130" i="41"/>
  <c r="K1950" i="23"/>
  <c r="K1863" i="23"/>
  <c r="K1143" i="23"/>
  <c r="K15" i="23"/>
  <c r="K2045" i="23"/>
  <c r="G43" i="24"/>
  <c r="K107" i="23"/>
  <c r="K662" i="23"/>
  <c r="K307" i="41"/>
  <c r="K269" i="23"/>
  <c r="K506" i="23"/>
  <c r="K876" i="23"/>
  <c r="K1025" i="23"/>
  <c r="K1351" i="23"/>
  <c r="D218" i="24"/>
  <c r="D16" i="24"/>
  <c r="K37" i="23"/>
  <c r="K107" i="41"/>
  <c r="K521" i="23"/>
  <c r="K866" i="41"/>
  <c r="K1515" i="23"/>
  <c r="K396" i="41"/>
  <c r="K1702" i="23"/>
  <c r="F28" i="24"/>
  <c r="K1866" i="23"/>
  <c r="K705" i="41"/>
  <c r="K1040" i="23"/>
  <c r="K1562" i="23"/>
  <c r="K1002" i="41"/>
  <c r="K970" i="23"/>
  <c r="D191" i="24"/>
  <c r="K902" i="23"/>
  <c r="D20" i="24"/>
  <c r="K1737" i="23"/>
  <c r="K1772" i="23"/>
  <c r="G124" i="24"/>
  <c r="F25" i="24"/>
  <c r="F144" i="24"/>
  <c r="K1037" i="41"/>
  <c r="K294" i="41"/>
  <c r="K1774" i="23"/>
  <c r="F81" i="24"/>
  <c r="K647" i="23"/>
  <c r="K977" i="23"/>
  <c r="K2024" i="23"/>
  <c r="K756" i="23"/>
  <c r="G279" i="24"/>
  <c r="F294" i="24"/>
  <c r="K929" i="41"/>
  <c r="K1854" i="23"/>
  <c r="K72" i="41"/>
  <c r="E54" i="24"/>
  <c r="K548" i="23"/>
  <c r="D72" i="24"/>
  <c r="D236" i="24"/>
  <c r="K858" i="23"/>
  <c r="D145" i="24"/>
  <c r="D200" i="24"/>
  <c r="K1299" i="23"/>
  <c r="F76" i="24"/>
  <c r="G195" i="24"/>
  <c r="K709" i="23"/>
  <c r="K482" i="23"/>
  <c r="K186" i="23"/>
  <c r="K1337" i="23"/>
  <c r="K32" i="41"/>
  <c r="D217" i="24"/>
  <c r="K768" i="41"/>
  <c r="K783" i="23"/>
  <c r="K763" i="41"/>
  <c r="K578" i="41"/>
  <c r="K745" i="23"/>
  <c r="E270" i="24"/>
  <c r="D38" i="24"/>
  <c r="K532" i="23"/>
  <c r="D102" i="24"/>
  <c r="K628" i="23"/>
  <c r="E8" i="24"/>
  <c r="K1564" i="23"/>
  <c r="G120" i="24"/>
  <c r="K110" i="41"/>
  <c r="K436" i="23"/>
  <c r="K247" i="23"/>
  <c r="F279" i="24"/>
  <c r="K1367" i="23"/>
  <c r="F273" i="24"/>
  <c r="F16" i="24"/>
  <c r="K275" i="23"/>
  <c r="D19" i="24"/>
  <c r="D212" i="24"/>
  <c r="K1561" i="23"/>
  <c r="K716" i="23"/>
  <c r="K1163" i="23"/>
  <c r="K940" i="23"/>
  <c r="K427" i="41"/>
  <c r="K13" i="41"/>
  <c r="K497" i="23"/>
  <c r="K1459" i="23"/>
  <c r="K708" i="23"/>
  <c r="K1373" i="23"/>
  <c r="K1058" i="41"/>
  <c r="K543" i="41"/>
  <c r="F53" i="24"/>
  <c r="K267" i="41"/>
  <c r="F64" i="24"/>
  <c r="K1672" i="23"/>
  <c r="G250" i="24"/>
  <c r="F40" i="24"/>
  <c r="K844" i="23"/>
  <c r="K760" i="41"/>
  <c r="E154" i="24"/>
  <c r="F46" i="24"/>
  <c r="D278" i="24"/>
  <c r="K666" i="41"/>
  <c r="K668" i="23"/>
  <c r="K574" i="23"/>
  <c r="K224" i="23"/>
  <c r="K1420" i="23"/>
  <c r="K661" i="23"/>
  <c r="K140" i="41"/>
  <c r="G142" i="24"/>
  <c r="K645" i="41"/>
  <c r="K526" i="23"/>
  <c r="K1506" i="23"/>
  <c r="K185" i="41"/>
</calcChain>
</file>

<file path=xl/comments1.xml><?xml version="1.0" encoding="utf-8"?>
<comments xmlns="http://schemas.openxmlformats.org/spreadsheetml/2006/main">
  <authors>
    <author>Tay, Annie</author>
  </authors>
  <commentList>
    <comment ref="D12" authorId="0" shapeId="0">
      <text>
        <r>
          <rPr>
            <b/>
            <sz val="9"/>
            <color indexed="81"/>
            <rFont val="Tahoma"/>
            <family val="2"/>
          </rPr>
          <t>Tay, Annie:</t>
        </r>
        <r>
          <rPr>
            <sz val="9"/>
            <color indexed="81"/>
            <rFont val="Tahoma"/>
            <family val="2"/>
          </rPr>
          <t xml:space="preserve">
Direct Line
</t>
        </r>
      </text>
    </comment>
  </commentList>
</comments>
</file>

<file path=xl/sharedStrings.xml><?xml version="1.0" encoding="utf-8"?>
<sst xmlns="http://schemas.openxmlformats.org/spreadsheetml/2006/main" count="51372" uniqueCount="7764">
  <si>
    <t>PRA Insurance Stress Testing 2022</t>
  </si>
  <si>
    <t>Firm Information</t>
  </si>
  <si>
    <t>Key</t>
  </si>
  <si>
    <t>To be completed</t>
  </si>
  <si>
    <t>Calculation/reference</t>
  </si>
  <si>
    <t>Firm name</t>
  </si>
  <si>
    <t>Type of entity (Solo Entity or Lloyd's syndicate)</t>
  </si>
  <si>
    <t>SCR calculation method</t>
  </si>
  <si>
    <t>As at date</t>
  </si>
  <si>
    <t>Resource spent (FTE - provided in days)</t>
  </si>
  <si>
    <t>Solvency II Balance Sheet</t>
  </si>
  <si>
    <t>Own Funds</t>
  </si>
  <si>
    <t>S.02.01.01</t>
  </si>
  <si>
    <t>Solvency II value</t>
  </si>
  <si>
    <t>C0010</t>
  </si>
  <si>
    <t>Assets</t>
  </si>
  <si>
    <t>QRT Reference</t>
  </si>
  <si>
    <t>Excess of assets over liabilities</t>
  </si>
  <si>
    <t>Goodwill</t>
  </si>
  <si>
    <t>R0010</t>
  </si>
  <si>
    <t>Own shares</t>
  </si>
  <si>
    <t>R0710 C0060</t>
  </si>
  <si>
    <t>Deferred acquisition costs</t>
  </si>
  <si>
    <t>R0020</t>
  </si>
  <si>
    <t>Subordinated liabilities in Basic Own Funds</t>
  </si>
  <si>
    <t>Intangible assets</t>
  </si>
  <si>
    <t>R0030</t>
  </si>
  <si>
    <t>Foreseeable dividends, distributions and charges</t>
  </si>
  <si>
    <t>R0720 C0060</t>
  </si>
  <si>
    <t>Deferred tax assets</t>
  </si>
  <si>
    <t>R0040</t>
  </si>
  <si>
    <t>Adjustment for restricted own fund items in respect of matching adjustment portfolios and ring fenced funds</t>
  </si>
  <si>
    <t>R0740 C0060</t>
  </si>
  <si>
    <t>Pension benefit surplus</t>
  </si>
  <si>
    <t>R0050</t>
  </si>
  <si>
    <t>Other non-available own funds</t>
  </si>
  <si>
    <t>R0750 C0060</t>
  </si>
  <si>
    <t>Property, plant &amp; equipment held for own use</t>
  </si>
  <si>
    <t>R0060</t>
  </si>
  <si>
    <t>Basic own funds before deductions</t>
  </si>
  <si>
    <t>Investments (other than assets held for index-linked and unit-linked contracts)</t>
  </si>
  <si>
    <t>R0070</t>
  </si>
  <si>
    <t>Total deductions</t>
  </si>
  <si>
    <t>R0280 C0010</t>
  </si>
  <si>
    <t>Property (other than for own use)</t>
  </si>
  <si>
    <t>R0080</t>
  </si>
  <si>
    <t>Total basic own funds after deductions</t>
  </si>
  <si>
    <t>R0290 C0010</t>
  </si>
  <si>
    <t>Holdings in related undertakings, including participations</t>
  </si>
  <si>
    <t>R0090</t>
  </si>
  <si>
    <t>Equities</t>
  </si>
  <si>
    <t>R0100</t>
  </si>
  <si>
    <t xml:space="preserve">    Equities - listed</t>
  </si>
  <si>
    <t>R0110</t>
  </si>
  <si>
    <t>Total</t>
  </si>
  <si>
    <t>Tier 1 (unrestricted)</t>
  </si>
  <si>
    <t>Tier 1 (restricted)</t>
  </si>
  <si>
    <t>Tier 2</t>
  </si>
  <si>
    <t>Tier 3</t>
  </si>
  <si>
    <t xml:space="preserve">    Equities - unlisted</t>
  </si>
  <si>
    <t>R0120</t>
  </si>
  <si>
    <t>C0020</t>
  </si>
  <si>
    <t>C0030</t>
  </si>
  <si>
    <t>C0040</t>
  </si>
  <si>
    <t>C0050</t>
  </si>
  <si>
    <t>Bonds</t>
  </si>
  <si>
    <t>R0130</t>
  </si>
  <si>
    <t>R0290</t>
  </si>
  <si>
    <t xml:space="preserve">    Government Bonds</t>
  </si>
  <si>
    <t>R0140</t>
  </si>
  <si>
    <t>Total ancillary own funds</t>
  </si>
  <si>
    <t>R0400</t>
  </si>
  <si>
    <t xml:space="preserve">    Corporate Bonds</t>
  </si>
  <si>
    <t>R0150</t>
  </si>
  <si>
    <t>R0540</t>
  </si>
  <si>
    <t xml:space="preserve">    Structured notes</t>
  </si>
  <si>
    <t>R0160</t>
  </si>
  <si>
    <t>Total eligible own funds to meet the group SCR (including own funds from other financial sector and from the undertakings included via D&amp;A) (groups only)</t>
  </si>
  <si>
    <t>R0660</t>
  </si>
  <si>
    <t xml:space="preserve">    Collateralised securities</t>
  </si>
  <si>
    <t>R0170</t>
  </si>
  <si>
    <t>Collective Investments Undertakings</t>
  </si>
  <si>
    <t>R0180</t>
  </si>
  <si>
    <t>Derivatives</t>
  </si>
  <si>
    <t>R0190</t>
  </si>
  <si>
    <t>Deposits other than cash equivalents</t>
  </si>
  <si>
    <t>R0200</t>
  </si>
  <si>
    <t>Other investments</t>
  </si>
  <si>
    <t>R0210</t>
  </si>
  <si>
    <t>Assets held for index-linked and unit-linked contracts</t>
  </si>
  <si>
    <t>R0220</t>
  </si>
  <si>
    <t>Loans and mortgages</t>
  </si>
  <si>
    <t>R0230</t>
  </si>
  <si>
    <t xml:space="preserve">    Loans on policies</t>
  </si>
  <si>
    <t>R0240</t>
  </si>
  <si>
    <t xml:space="preserve">    Loans and mortgages to individuals</t>
  </si>
  <si>
    <t>R0250</t>
  </si>
  <si>
    <t xml:space="preserve">    Other loans and mortgages</t>
  </si>
  <si>
    <t>R0260</t>
  </si>
  <si>
    <t>Reinsurance recoverables from:</t>
  </si>
  <si>
    <t>R0270</t>
  </si>
  <si>
    <t xml:space="preserve">    Non-life and health similar to non-life</t>
  </si>
  <si>
    <t>R0280</t>
  </si>
  <si>
    <t xml:space="preserve">        Non-life excluding health</t>
  </si>
  <si>
    <t xml:space="preserve">        Health similar to non-life</t>
  </si>
  <si>
    <t>R0300</t>
  </si>
  <si>
    <t xml:space="preserve">    Life and health similar to life, excluding health and index-linked and unit-linked</t>
  </si>
  <si>
    <t>R0310</t>
  </si>
  <si>
    <t xml:space="preserve">        Health similar to life</t>
  </si>
  <si>
    <t>R0320</t>
  </si>
  <si>
    <t xml:space="preserve">        Life excluding health and index-linked and unit-linked</t>
  </si>
  <si>
    <t>R0330</t>
  </si>
  <si>
    <t>[1]</t>
  </si>
  <si>
    <t xml:space="preserve">    Life index-linked and unit-linked</t>
  </si>
  <si>
    <t>R0340</t>
  </si>
  <si>
    <t>Deposits to cedants</t>
  </si>
  <si>
    <t>R0350</t>
  </si>
  <si>
    <t>Insurance and intermediaries receivables</t>
  </si>
  <si>
    <t>R0360</t>
  </si>
  <si>
    <t>Reinsurance receivables</t>
  </si>
  <si>
    <t>R0370</t>
  </si>
  <si>
    <t>Receivables (trade, not insurance)</t>
  </si>
  <si>
    <t>R0380</t>
  </si>
  <si>
    <t>Own shares (held directly)</t>
  </si>
  <si>
    <t>R0390</t>
  </si>
  <si>
    <t>Amounts due in respect of own fund items or initial fund called up but not yet paid in</t>
  </si>
  <si>
    <t>Cash and cash equivalents</t>
  </si>
  <si>
    <t>R0410</t>
  </si>
  <si>
    <t>Any other assets, not elsewhere shown</t>
  </si>
  <si>
    <t>R0420</t>
  </si>
  <si>
    <t>Total assets</t>
  </si>
  <si>
    <t>R0500</t>
  </si>
  <si>
    <t>Liabilities</t>
  </si>
  <si>
    <t>Technical provisions – non-life</t>
  </si>
  <si>
    <t>R0510</t>
  </si>
  <si>
    <t xml:space="preserve">    Technical provisions – non-life (excluding health)</t>
  </si>
  <si>
    <t>R0520</t>
  </si>
  <si>
    <t xml:space="preserve">        Technical provisions calculated as a whole</t>
  </si>
  <si>
    <t>R0530</t>
  </si>
  <si>
    <t xml:space="preserve">        Best Estimate</t>
  </si>
  <si>
    <t xml:space="preserve">        Risk margin</t>
  </si>
  <si>
    <t>R0550</t>
  </si>
  <si>
    <t xml:space="preserve">    Technical provisions - health (similar to non-life)</t>
  </si>
  <si>
    <t>R0560</t>
  </si>
  <si>
    <t>R0570</t>
  </si>
  <si>
    <t>R0580</t>
  </si>
  <si>
    <t>R0590</t>
  </si>
  <si>
    <t>Technical provisions - life (excluding index-linked and unit-linked)</t>
  </si>
  <si>
    <t>R0600</t>
  </si>
  <si>
    <t xml:space="preserve">     Technical provisions - health (similar to life)</t>
  </si>
  <si>
    <t>R0610</t>
  </si>
  <si>
    <t>R0620</t>
  </si>
  <si>
    <t>R0630</t>
  </si>
  <si>
    <t>R0640</t>
  </si>
  <si>
    <t xml:space="preserve">    Technical provisions – life (excluding health and index-linked and unit-linked)</t>
  </si>
  <si>
    <t>R0650</t>
  </si>
  <si>
    <t>R0670</t>
  </si>
  <si>
    <t>R0680</t>
  </si>
  <si>
    <t>Technical provisions – index-linked and unit-linked</t>
  </si>
  <si>
    <t>R0690</t>
  </si>
  <si>
    <t>R0700</t>
  </si>
  <si>
    <t>R0710</t>
  </si>
  <si>
    <t>R0720</t>
  </si>
  <si>
    <t>Other technical provisions</t>
  </si>
  <si>
    <t>R0730</t>
  </si>
  <si>
    <t>Contingent liabilities</t>
  </si>
  <si>
    <t>R0740</t>
  </si>
  <si>
    <t>Provisions other than technical provisions</t>
  </si>
  <si>
    <t>R0750</t>
  </si>
  <si>
    <t>Pension benefit obligations</t>
  </si>
  <si>
    <t>R0760</t>
  </si>
  <si>
    <t>Deposits from reinsurers</t>
  </si>
  <si>
    <t>R0770</t>
  </si>
  <si>
    <t>Deferred tax liabilities</t>
  </si>
  <si>
    <t>R0780</t>
  </si>
  <si>
    <t>R0790</t>
  </si>
  <si>
    <t>Debts owed to credit institutions</t>
  </si>
  <si>
    <t>R0800</t>
  </si>
  <si>
    <t>Financial liabilities other than debts owed to credit institutions</t>
  </si>
  <si>
    <t>R0810</t>
  </si>
  <si>
    <t>Insurance &amp; intermediaries payables</t>
  </si>
  <si>
    <t>R0820</t>
  </si>
  <si>
    <t>Reinsurance payables</t>
  </si>
  <si>
    <t>R0830</t>
  </si>
  <si>
    <t>Payables (trade, not insurance)</t>
  </si>
  <si>
    <t>R0840</t>
  </si>
  <si>
    <t>Subordinated liabilities</t>
  </si>
  <si>
    <t>R0850</t>
  </si>
  <si>
    <t xml:space="preserve">    Subordinated liabilities not in Basic Own Funds</t>
  </si>
  <si>
    <t>R0860</t>
  </si>
  <si>
    <t xml:space="preserve">    Subordinated liabilities in Basic Own Funds</t>
  </si>
  <si>
    <t>R0870</t>
  </si>
  <si>
    <t>Any other liabilities, not elsewhere shown</t>
  </si>
  <si>
    <t>R0880</t>
  </si>
  <si>
    <t>Total liabilities</t>
  </si>
  <si>
    <t>R0900</t>
  </si>
  <si>
    <t>R1000</t>
  </si>
  <si>
    <t>GIST_Version_202202_Template</t>
  </si>
  <si>
    <t>Value Type</t>
  </si>
  <si>
    <t>DropDown</t>
  </si>
  <si>
    <t>Form</t>
  </si>
  <si>
    <t>Row Code</t>
  </si>
  <si>
    <t>Item</t>
  </si>
  <si>
    <t>C0010_FirmName</t>
  </si>
  <si>
    <t>FirmInfo</t>
  </si>
  <si>
    <t>001</t>
  </si>
  <si>
    <t>BS_level1</t>
  </si>
  <si>
    <t>BS_level2</t>
  </si>
  <si>
    <t>BS_level3</t>
  </si>
  <si>
    <t>BS_level4</t>
  </si>
  <si>
    <t>BS_level5</t>
  </si>
  <si>
    <t>Row Description</t>
  </si>
  <si>
    <t>Column Code</t>
  </si>
  <si>
    <t>Column Description</t>
  </si>
  <si>
    <t>Value</t>
  </si>
  <si>
    <t>BalanceSheet</t>
  </si>
  <si>
    <t>Equities - listed</t>
  </si>
  <si>
    <t>Equities - unlisted</t>
  </si>
  <si>
    <t>Government Bonds</t>
  </si>
  <si>
    <t>Corporate Bonds</t>
  </si>
  <si>
    <t>Structured notes</t>
  </si>
  <si>
    <t>Collateralised securities</t>
  </si>
  <si>
    <t>Loans on policies</t>
  </si>
  <si>
    <t>Loans and mortgages to individuals</t>
  </si>
  <si>
    <t>Other loans and mortgages</t>
  </si>
  <si>
    <t>Non-life and health similar to non-life</t>
  </si>
  <si>
    <t>Non-life excluding health</t>
  </si>
  <si>
    <t>Health similar to non-life</t>
  </si>
  <si>
    <t>Life and health similar to life, excluding health and index-linked and unit-linked</t>
  </si>
  <si>
    <t>Health similar to life</t>
  </si>
  <si>
    <t>Life excluding health and index-linked and unit-linked</t>
  </si>
  <si>
    <t>Life index-linked and unit-linked</t>
  </si>
  <si>
    <t>Technical provisions – non-life (excluding health)</t>
  </si>
  <si>
    <t>Technical provisions calculated as a whole</t>
  </si>
  <si>
    <t>Best Estimate</t>
  </si>
  <si>
    <t>Risk margin</t>
  </si>
  <si>
    <t>Technical provisions - health (similar to non-life)</t>
  </si>
  <si>
    <t>Technical provisions - health (similar to life)</t>
  </si>
  <si>
    <t>Technical provisions – life (excluding health and index-linked and unit-linked)</t>
  </si>
  <si>
    <t>Subordinated liabilities not in Basic Own Funds</t>
  </si>
  <si>
    <t>C0060</t>
  </si>
  <si>
    <t>Note: different formulas directly linked to cells</t>
  </si>
  <si>
    <t>Basic own funds after deductions</t>
  </si>
  <si>
    <t>Solvency Capital Requirement</t>
  </si>
  <si>
    <t xml:space="preserve">Market risk </t>
  </si>
  <si>
    <t>Counterparty default risk</t>
  </si>
  <si>
    <t>Life underwriting risk</t>
  </si>
  <si>
    <t>Health underwriting risk</t>
  </si>
  <si>
    <t>Non-life underwriting risk</t>
  </si>
  <si>
    <t>Diversification</t>
  </si>
  <si>
    <t xml:space="preserve">Operational risk </t>
  </si>
  <si>
    <t>Loss-absorbing capacity of technical provisions</t>
  </si>
  <si>
    <t>Loss-absorbing capacity of deferred taxes</t>
  </si>
  <si>
    <t>Other adjustments (please describe in Free Form Comments)</t>
  </si>
  <si>
    <t>Solvency Capital Requirement excluding capital add-on</t>
  </si>
  <si>
    <t>Capital add-on already set</t>
  </si>
  <si>
    <t>Solvency Capital Requirement   S.23.01.01 (.04)  C0010 R0580 (R0590)</t>
  </si>
  <si>
    <t>Lloyd's Capital Requirement</t>
  </si>
  <si>
    <t>Syndicate's Economic Capital Assessment</t>
  </si>
  <si>
    <t>Capital Requirement for entity covered by this submission</t>
  </si>
  <si>
    <t>Solo</t>
  </si>
  <si>
    <t>List of Reinsurers</t>
  </si>
  <si>
    <t>Please list here all reinsurers used by the firm, from whom you may make recoveries under the scenarios discussed in this request. Please also give the name of the group to which that reinsurer belongs (if applicable), and the jurisdiction in which that reinsurer is based.</t>
  </si>
  <si>
    <t>C0100</t>
  </si>
  <si>
    <t>C0110</t>
  </si>
  <si>
    <t>C0120</t>
  </si>
  <si>
    <t>C0130</t>
  </si>
  <si>
    <t>C0140</t>
  </si>
  <si>
    <t>Reinsurer name</t>
  </si>
  <si>
    <t>LEI Reinsurer</t>
  </si>
  <si>
    <t>LORS Code</t>
  </si>
  <si>
    <t>Jurisdiction (of Reinsurer)</t>
  </si>
  <si>
    <t>Group</t>
  </si>
  <si>
    <t>LEI Group</t>
  </si>
  <si>
    <t>SCR_Components</t>
  </si>
  <si>
    <t>Row_level2</t>
  </si>
  <si>
    <t>Row_level3</t>
  </si>
  <si>
    <t>Row_level4</t>
  </si>
  <si>
    <t>Row_level5</t>
  </si>
  <si>
    <t>YearEnd</t>
  </si>
  <si>
    <t>CapitalRequirements</t>
  </si>
  <si>
    <t>Reinsurers</t>
  </si>
  <si>
    <t>Reinsurer1</t>
  </si>
  <si>
    <t>Reinsurer2</t>
  </si>
  <si>
    <t>Reinsurer3</t>
  </si>
  <si>
    <t>Reinsurer4</t>
  </si>
  <si>
    <t>Reinsurer5</t>
  </si>
  <si>
    <t>Reinsurer6</t>
  </si>
  <si>
    <t>Reinsurer7</t>
  </si>
  <si>
    <t>Reinsurer8</t>
  </si>
  <si>
    <t>Reinsurer9</t>
  </si>
  <si>
    <t>Reinsurer10</t>
  </si>
  <si>
    <t>Reinsurer11</t>
  </si>
  <si>
    <t>Reinsurer12</t>
  </si>
  <si>
    <t>Reinsurer13</t>
  </si>
  <si>
    <t>Reinsurer14</t>
  </si>
  <si>
    <t>Reinsurer15</t>
  </si>
  <si>
    <t>Reinsurer16</t>
  </si>
  <si>
    <t>Reinsurer17</t>
  </si>
  <si>
    <t>Reinsurer18</t>
  </si>
  <si>
    <t>Reinsurer19</t>
  </si>
  <si>
    <t>Reinsurer20</t>
  </si>
  <si>
    <t>Reinsurer21</t>
  </si>
  <si>
    <t>Reinsurer22</t>
  </si>
  <si>
    <t>Reinsurer23</t>
  </si>
  <si>
    <t>Reinsurer24</t>
  </si>
  <si>
    <t>Reinsurer25</t>
  </si>
  <si>
    <t>Reinsurer26</t>
  </si>
  <si>
    <t>Reinsurer27</t>
  </si>
  <si>
    <t>Reinsurer28</t>
  </si>
  <si>
    <t>Reinsurer29</t>
  </si>
  <si>
    <t>Reinsurer30</t>
  </si>
  <si>
    <t>Reinsurer31</t>
  </si>
  <si>
    <t>Reinsurer32</t>
  </si>
  <si>
    <t>Reinsurer33</t>
  </si>
  <si>
    <t>Reinsurer34</t>
  </si>
  <si>
    <t>Reinsurer35</t>
  </si>
  <si>
    <t>Reinsurer36</t>
  </si>
  <si>
    <t>Reinsurer37</t>
  </si>
  <si>
    <t>Reinsurer38</t>
  </si>
  <si>
    <t>Reinsurer39</t>
  </si>
  <si>
    <t>Reinsurer40</t>
  </si>
  <si>
    <t>Projected Movement in Own Funds</t>
  </si>
  <si>
    <t>As at date (opening)</t>
  </si>
  <si>
    <r>
      <t>All inflows and gains</t>
    </r>
    <r>
      <rPr>
        <i/>
        <sz val="9"/>
        <rFont val="Calibri"/>
        <family val="2"/>
        <scheme val="minor"/>
      </rPr>
      <t xml:space="preserve"> and amounts which increase basic own funds </t>
    </r>
    <r>
      <rPr>
        <i/>
        <sz val="9"/>
        <color theme="1"/>
        <rFont val="Calibri"/>
        <family val="2"/>
        <scheme val="minor"/>
      </rPr>
      <t>should be positive</t>
    </r>
  </si>
  <si>
    <r>
      <t xml:space="preserve">All outflows and losses </t>
    </r>
    <r>
      <rPr>
        <i/>
        <sz val="9"/>
        <rFont val="Calibri"/>
        <family val="2"/>
        <scheme val="minor"/>
      </rPr>
      <t>and amounts which reduce basic own funds s</t>
    </r>
    <r>
      <rPr>
        <i/>
        <sz val="9"/>
        <color theme="1"/>
        <rFont val="Calibri"/>
        <family val="2"/>
        <scheme val="minor"/>
      </rPr>
      <t>hould be negative</t>
    </r>
  </si>
  <si>
    <t>PROJECTED MOVEMENT IN EXCESS OF ASSETS OVER LIABILITIES (NET ASSETS)</t>
  </si>
  <si>
    <t>Base case projection</t>
  </si>
  <si>
    <t>Technical account</t>
  </si>
  <si>
    <t>Additional description</t>
  </si>
  <si>
    <t>Inwards premium written during the year</t>
  </si>
  <si>
    <r>
      <t xml:space="preserve">Undiscounted estimate of premiums in respect of inwards (re)insurance contracts meeting the DR Art 17 recognition criteria during the </t>
    </r>
    <r>
      <rPr>
        <sz val="11"/>
        <rFont val="Calibri"/>
        <family val="2"/>
        <scheme val="minor"/>
      </rPr>
      <t>year. Amounts exclude taxes or duties levied with premiums.</t>
    </r>
  </si>
  <si>
    <t>Adjustments to inwards premium written in prior periods</t>
  </si>
  <si>
    <t>Adjustments to be booked during the year in respect of inwards premium written in prior years.</t>
  </si>
  <si>
    <t>Less:  amounts (provided) for bad and doubtful premium debts</t>
  </si>
  <si>
    <t>Amounts provided in respect of inwards premium debts arising during the year and inwards premium debts brought forward, net of amounts written back.</t>
  </si>
  <si>
    <t>Total Premium</t>
  </si>
  <si>
    <t>Claims incurred and expected on (re) insurance obligations under Article 17</t>
  </si>
  <si>
    <t>Undiscounted amounts incurred during the year in respect of inwards (re)insurance obligations manifesting as cash flows described in DR Art 28 (a), (b), (g) and DR Art 31 1.(c), together with undiscounted expected amounts of those cash flows included in the closing premium provisions.</t>
  </si>
  <si>
    <t xml:space="preserve">Expenses in best estimate technical provisions incurred during year </t>
  </si>
  <si>
    <r>
      <t>Total Claims</t>
    </r>
    <r>
      <rPr>
        <b/>
        <i/>
        <sz val="11"/>
        <rFont val="Calibri"/>
        <family val="2"/>
        <scheme val="minor"/>
      </rPr>
      <t xml:space="preserve"> and Expenses</t>
    </r>
  </si>
  <si>
    <t>Reinsurance ceded</t>
  </si>
  <si>
    <t xml:space="preserve"> - premiums obligations entered into during the year</t>
  </si>
  <si>
    <r>
      <t>Undiscounted estimate of premiums in respect of outwards reinsurance contracts meeting the DR Art 17 recognition criteria during the year.</t>
    </r>
    <r>
      <rPr>
        <sz val="11"/>
        <rFont val="Calibri"/>
        <family val="2"/>
        <scheme val="minor"/>
      </rPr>
      <t xml:space="preserve"> Amounts exclude taxes or duties levied with premiums.</t>
    </r>
  </si>
  <si>
    <r>
      <rPr>
        <sz val="11"/>
        <rFont val="Calibri"/>
        <family val="2"/>
        <scheme val="minor"/>
      </rPr>
      <t xml:space="preserve"> - (Increase) decrease in</t>
    </r>
    <r>
      <rPr>
        <sz val="11"/>
        <color rgb="FFFF0000"/>
        <rFont val="Calibri"/>
        <family val="2"/>
        <scheme val="minor"/>
      </rPr>
      <t xml:space="preserve"> </t>
    </r>
    <r>
      <rPr>
        <sz val="11"/>
        <color theme="1"/>
        <rFont val="Calibri"/>
        <family val="2"/>
        <scheme val="minor"/>
      </rPr>
      <t>management actions  to reinsure unexpired inwards risks</t>
    </r>
  </si>
  <si>
    <t xml:space="preserve">Change in the allowance for future reinsurance purchases which meet the criteria in guideline 78 of the Guidelines on the valuation of technical provisions EIOPA-BoS 14/166. </t>
  </si>
  <si>
    <t xml:space="preserve"> - recoveries on claims incurred and expected</t>
  </si>
  <si>
    <t>Undiscounted amounts recoverable  from reinsurance contracts and special purpose vehicles in respect of "Claims incurred and expected on (re)insurance obligations under Article 17"</t>
  </si>
  <si>
    <t xml:space="preserve"> - less: amounts provided for bad and doubtful reinsurance debts</t>
  </si>
  <si>
    <t>Undiscounted charge for the year arising from counterparty default adjustments in accordance with DR Art 42.</t>
  </si>
  <si>
    <r>
      <t xml:space="preserve"> - other outwards reinsurance cash flows.  Please explain any material cash flows in the RPB Report</t>
    </r>
    <r>
      <rPr>
        <sz val="11"/>
        <color rgb="FFFF0000"/>
        <rFont val="Calibri"/>
        <family val="2"/>
        <scheme val="minor"/>
      </rPr>
      <t xml:space="preserve">    </t>
    </r>
    <r>
      <rPr>
        <sz val="11"/>
        <color theme="1"/>
        <rFont val="Calibri"/>
        <family val="2"/>
        <scheme val="minor"/>
      </rPr>
      <t>accompanying the submission</t>
    </r>
  </si>
  <si>
    <t xml:space="preserve">Transactions relating to outwards reinsurance contracts and special purpose vehicles which change basic own funds and which are not covered by other headings. </t>
  </si>
  <si>
    <t>Total Reinsurance ceded</t>
  </si>
  <si>
    <t>(Increase) decrease in risk margin</t>
  </si>
  <si>
    <t>Risk margin.  Calculated using PRA published technical information for Solvency II firms and in accordance with Title 1, Chapter III, Section 3, Subsection 4 of the DR, or using simplified methods permitted by DR Art 58.</t>
  </si>
  <si>
    <t>Increase (decrease) in discount</t>
  </si>
  <si>
    <r>
      <t xml:space="preserve">Discount.  The effect on the Best estimate and Recoverables from reinsurance contracts and ISPVs of taking account of the time value of money using the relevant risk-free interest rate term structure, in accordance with Technical Provisions </t>
    </r>
    <r>
      <rPr>
        <sz val="11"/>
        <rFont val="Calibri"/>
        <family val="2"/>
        <scheme val="minor"/>
      </rPr>
      <t>3.1. and before any adjustments for the TMTP, MA or VA.  The effect of these adjustments should be reported in [R0560 to R0580].  Discount should be calculated using PRA published technical information for Solvency II firms.</t>
    </r>
  </si>
  <si>
    <t>Total Change in Risk Margin and Discount</t>
  </si>
  <si>
    <t xml:space="preserve">TOTAL TECHNICAL COMPONENTS OF MOVEMENT </t>
  </si>
  <si>
    <t>Non-technical account</t>
  </si>
  <si>
    <t>Investment income received</t>
  </si>
  <si>
    <t xml:space="preserve">Equity, debt and property income received during the year. </t>
  </si>
  <si>
    <t>Net realised gains (losses)</t>
  </si>
  <si>
    <t xml:space="preserve">Aggregate gains or losses on derecognition of an asset measured against cost. </t>
  </si>
  <si>
    <t>Net unrealised gains (losses)</t>
  </si>
  <si>
    <t>Calculated using valuation methods set out in Valuation 2.  Includes the reversal of cumulative unrealised gains or losses in respect of assets derecognised during the year.</t>
  </si>
  <si>
    <t>Total Investment Return</t>
  </si>
  <si>
    <t>Deficit reduction pensions contributions (paid)</t>
  </si>
  <si>
    <t>Regular pensions contributions should be recognised as part of expenses included in R0060 or R0260.  Any additional contributions to reduce a scheme deficit should be included here.</t>
  </si>
  <si>
    <t>(Increase) decrease in pension scheme deficit (gross of deferred tax)</t>
  </si>
  <si>
    <t>Pension scheme deficit.  As reported on S.02.01 C0010 R0760</t>
  </si>
  <si>
    <t>Increase (decrease) in pension scheme surplus (gross of deferred tax)</t>
  </si>
  <si>
    <t>Pension scheme surplus.  As reported on S.02.01 C0010 R0050</t>
  </si>
  <si>
    <t>Total Pensions Movement</t>
  </si>
  <si>
    <t>Less: expenses of an operating nature not included elsewhere</t>
  </si>
  <si>
    <r>
      <t>Expenses of an operating nature.  Items which reduce basic own funds and are not costs of servicing own funds items.</t>
    </r>
    <r>
      <rPr>
        <sz val="11"/>
        <color rgb="FFFF0000"/>
        <rFont val="Calibri"/>
        <family val="2"/>
        <scheme val="minor"/>
      </rPr>
      <t xml:space="preserve"> </t>
    </r>
    <r>
      <rPr>
        <sz val="11"/>
        <rFont val="Calibri"/>
        <family val="2"/>
        <scheme val="minor"/>
      </rPr>
      <t xml:space="preserve">Levies payable during 2022 should be included here, and movements in the related provision on R0360. </t>
    </r>
  </si>
  <si>
    <r>
      <t>(Increase) decrease in other provisio</t>
    </r>
    <r>
      <rPr>
        <sz val="11"/>
        <rFont val="Calibri"/>
        <family val="2"/>
        <scheme val="minor"/>
      </rPr>
      <t>ns and contingent liabilities</t>
    </r>
  </si>
  <si>
    <t xml:space="preserve">Other provisions.  As reported on S.02.01 C0010 R0750.  Contingent liabilities. As recognised according to DR Art 11 and  reported on S.02.01 C0010 R0740.  </t>
  </si>
  <si>
    <t>Other  income (non-insurance)</t>
  </si>
  <si>
    <t>Income which manifests as cash flows which are not associated with the undertaking's insurance or reinsurance obligations.  E.g. income from coinsurance arrangements.</t>
  </si>
  <si>
    <t>Net foreign exchange translation gains (losses)</t>
  </si>
  <si>
    <t>Gains or losses on retranslation of foreign currency balances to year end rates.</t>
  </si>
  <si>
    <t>Other movements.  Please describe the other movements in the RPB Report accompanying the submission.</t>
  </si>
  <si>
    <t>Total Other Items</t>
  </si>
  <si>
    <t>Tax paid</t>
  </si>
  <si>
    <t>Amount of tax paid during the period</t>
  </si>
  <si>
    <t>Movement in tax balances</t>
  </si>
  <si>
    <t xml:space="preserve"> - current</t>
  </si>
  <si>
    <t>Change in current tax receivable or payable (excluding deferred taxation balances)</t>
  </si>
  <si>
    <t xml:space="preserve"> - deferred</t>
  </si>
  <si>
    <t>Deferred taxes calculated on the Solvency 2 balance sheet recognised and valued according to DR Art 15</t>
  </si>
  <si>
    <t xml:space="preserve"> - in respect of defined benefit pension scheme surplus (deficit)</t>
  </si>
  <si>
    <t xml:space="preserve"> - other</t>
  </si>
  <si>
    <t>Total Tax</t>
  </si>
  <si>
    <t>TOTAL NON-TECHNICAL COMPONENTS OF MOVEMENT IN NET ASSETS</t>
  </si>
  <si>
    <t>TOTAL TECHNICAL AND NON-TECHNICAL COMPONENTS OF MOVEMENT IN NET ASSETS</t>
  </si>
  <si>
    <t>OTHER MOVEMENTS IN NET ASSETS NOT INCLUDED IN TECHNICAL AND NON-TECHNICAL COMPONENTS</t>
  </si>
  <si>
    <r>
      <t>Payments to service own funds and other financing, neither provided nor foreseeable at 31 December</t>
    </r>
    <r>
      <rPr>
        <sz val="11"/>
        <color rgb="FFFF0000"/>
        <rFont val="Calibri"/>
        <family val="2"/>
        <scheme val="minor"/>
      </rPr>
      <t xml:space="preserve"> </t>
    </r>
    <r>
      <rPr>
        <sz val="11"/>
        <rFont val="Calibri"/>
        <family val="2"/>
        <scheme val="minor"/>
      </rPr>
      <t>2021</t>
    </r>
  </si>
  <si>
    <t xml:space="preserve">Dividends and interest payments on own-fund items and other sources of finance, which at 31 December 2021 were neither provided in the Solvency II balance sheet, nor reduced the reconciliation reserve according to DR Art 70 1.(b). </t>
  </si>
  <si>
    <t>Other movements (please detail in the RPB Report accompanying the submission)</t>
  </si>
  <si>
    <r>
      <rPr>
        <sz val="11"/>
        <rFont val="Calibri"/>
        <family val="2"/>
        <scheme val="minor"/>
      </rPr>
      <t xml:space="preserve">Net change in basic own funds </t>
    </r>
    <r>
      <rPr>
        <sz val="11"/>
        <color theme="1"/>
        <rFont val="Calibri"/>
        <family val="2"/>
        <scheme val="minor"/>
      </rPr>
      <t>from issue (redemption) of own funds instruments</t>
    </r>
  </si>
  <si>
    <t>Amounts to be stated before applying any quantitative limits in DR Art 82.</t>
  </si>
  <si>
    <t xml:space="preserve"> - Tier 1 instruments</t>
  </si>
  <si>
    <t xml:space="preserve"> - Tier 2 basic own funds instruments</t>
  </si>
  <si>
    <t>R0430</t>
  </si>
  <si>
    <t xml:space="preserve"> - Tier 3 basic own funds instruments</t>
  </si>
  <si>
    <t>R0440</t>
  </si>
  <si>
    <t>TOTAL OTHER MOVEMENTS IN NET ASSETS</t>
  </si>
  <si>
    <t>R0450</t>
  </si>
  <si>
    <t>MOVEMENTS IN NET ASSETS  BEFORE TRANSITIONAL MEASURE AND ADJUSTMENTS</t>
  </si>
  <si>
    <t>R0460</t>
  </si>
  <si>
    <t>Increase (decrease) in transitional measure on technical provisions</t>
  </si>
  <si>
    <t>R0470</t>
  </si>
  <si>
    <t>The effect of applying the Transitional measure on the risk-free interest rates (calculated in accordance with Article 308c / Transitional measures 10) to the increase (decrease) in discount reported on R0150</t>
  </si>
  <si>
    <t>Increase (decrease) in matching adjustment</t>
  </si>
  <si>
    <t>R0480</t>
  </si>
  <si>
    <t>The effect of applying the Matching adjustment to the relevant risk-free interest rate term structure (calculated in accordance with Article 77b / Technical provisions 7) to the increase (decrease) in discount reported on R0150</t>
  </si>
  <si>
    <t>Increase (decrease) in volatility adjustment</t>
  </si>
  <si>
    <t>R0490</t>
  </si>
  <si>
    <t>The effect of applying the Volatility adjustment to the relevant risk-free interest rate term structure (calculated in accordance with Article 77d / Technical provisions 8) to the increase (decrease) in discount reported on R0150</t>
  </si>
  <si>
    <t>MOVEMENT IN NET ASSETS AFTER TRANSITIONAL MEASURE AND ADJUSTMENTS</t>
  </si>
  <si>
    <t>OPENING BASIC OWN FUNDS</t>
  </si>
  <si>
    <t>(Increase) decrease in own shares</t>
  </si>
  <si>
    <t>Own shares by which the reconciliation reserve is reduced according to DR Art 70 1.(a).</t>
  </si>
  <si>
    <t>(Increase) decrease in participations in financial and credit institutions</t>
  </si>
  <si>
    <t>Participations by basic own funds are reduced according to DR Art 68 and DR Art 70 1. (f).</t>
  </si>
  <si>
    <t>Decrease (increase) in foreseeable dividends, distributions and charges</t>
  </si>
  <si>
    <t>Amounts by which the reconciliation reserve is reduced according to DR Art 70 1.(b).</t>
  </si>
  <si>
    <t>Decrease (increase) in adjustment for restricted own fund items in respect of matching adjustment portfolios and ring fenced funds</t>
  </si>
  <si>
    <t>Amounts by which the reconciliation reserve is reduced according to DR Art 70 1.(e).</t>
  </si>
  <si>
    <t>CLOSING BASIC OWN FUNDS</t>
  </si>
  <si>
    <t>ANCILLARY OWN FUNDS</t>
  </si>
  <si>
    <t>OPENING ANCILLARY OWN FUNDS</t>
  </si>
  <si>
    <t>Increase (decrease) in ancillary own funds</t>
  </si>
  <si>
    <t xml:space="preserve">Ancillary own funds for which approval described by Own Funds 2.5 and 2.6 has been obtained. </t>
  </si>
  <si>
    <t>CLOSING ANCILLARY OWN FUNDS</t>
  </si>
  <si>
    <t>DECREASE (INCREASE) IN BASIC OWN FUNDS</t>
  </si>
  <si>
    <t>A1</t>
  </si>
  <si>
    <t>Scenario</t>
  </si>
  <si>
    <t>3 NAHU</t>
  </si>
  <si>
    <t>A set of three hurricane events,  the first impacting Florida with a significant surge component, the second a cyclone precipitation-induced flooding event in the Gulf, and the third an Ike-like event making landfall in North Carolina with significant inland penetration.</t>
  </si>
  <si>
    <t>Changes to base case</t>
  </si>
  <si>
    <t>Is the scenario material for your firm?  If not, please explain in the RPB Report</t>
  </si>
  <si>
    <t>Direct stress</t>
  </si>
  <si>
    <t xml:space="preserve">Unexpired risk </t>
  </si>
  <si>
    <t>Management actions</t>
  </si>
  <si>
    <t>Stressed case</t>
  </si>
  <si>
    <t>Direct stress reinsurance recoveries (reduced for any reinstatement premiums payable)</t>
  </si>
  <si>
    <t>C0070</t>
  </si>
  <si>
    <t>C0080</t>
  </si>
  <si>
    <t>C0090</t>
  </si>
  <si>
    <t>Expected recoveries</t>
  </si>
  <si>
    <t>% Collateralised</t>
  </si>
  <si>
    <t>Type of Collateral</t>
  </si>
  <si>
    <t>Balance of Recoveries</t>
  </si>
  <si>
    <t>Total Reinsurance Recoveries</t>
  </si>
  <si>
    <t>Capital Requirements post stress scenario</t>
  </si>
  <si>
    <t>SCR</t>
  </si>
  <si>
    <t>ECA for syndicates</t>
  </si>
  <si>
    <t>Capital Requirements post stress</t>
  </si>
  <si>
    <t>2 California earthquakes</t>
  </si>
  <si>
    <t>This scenario is for two severe earthquakes impacting San Francisco Bay area. The first a  ~magnitude 7 event along the Hayward fault, followed by a second  ~magnitude 7 event along the Roger's Creek fault, triggered by Coulomb stress transfer.</t>
  </si>
  <si>
    <t>A3</t>
  </si>
  <si>
    <t>2 UK WSSS + UK FL</t>
  </si>
  <si>
    <t>Two large UK windstorms and a UK flood. The first windstorm is a 1987J-like event causing significant wind losses in the South of England and the second is a severe wind event causing coastal flood (surge) losses to the UK west coast. The flood event is similar to the 2007 flood with widespread impacts from Devon to North Yorkshire</t>
  </si>
  <si>
    <t>B1</t>
  </si>
  <si>
    <t>A cyber-attack facilitated by an insider leads a major Cloud Service Provider (CSP) to suffer a week long outage impacting a large number of firms across all industry sectors. Both customers and service providers that rely on that CSP are impacted. This also results in significant interruption to the global supply chain.</t>
  </si>
  <si>
    <t>Changes to Basic Own Funds as at 31 December 2021</t>
  </si>
  <si>
    <t>Brought forward</t>
  </si>
  <si>
    <t>Total change</t>
  </si>
  <si>
    <t>BASIC OWN FUNDS BEFORE RECOGNITION OF STRESS</t>
  </si>
  <si>
    <t>BASIC OWN FUNDS AFTER RECOGNITION OF STRESS</t>
  </si>
  <si>
    <t>ANCILLARY OWN FUNDS BEFORE RECOGNITION OF STRESS</t>
  </si>
  <si>
    <t>ANCILLARY OWN FUNDS AFTER RECOGNITION OF STRESS</t>
  </si>
  <si>
    <t>B2</t>
  </si>
  <si>
    <t>Data Exfiltration</t>
  </si>
  <si>
    <t xml:space="preserve">A threat actor exploits the misconfiguration to a major cloud service provider made by a number of firms and gains access to large volumes of customer data. Customer data is exfiltrated across major firms in three key sectors: healthcare, retail and professional services (including legal). The attackers publish the data on the dark web.  </t>
  </si>
  <si>
    <t>B3</t>
  </si>
  <si>
    <t>Systemic Ransomware</t>
  </si>
  <si>
    <t>A ransomware group exploits a vulnerability in the update mechanism of a commonly used software to deliver its malicious software payload, using trusted applications as cover. The impacted firms’ files are encrypted with a ransom demanded for the decryption.</t>
  </si>
  <si>
    <t>Marine</t>
  </si>
  <si>
    <t xml:space="preserve">Insurer own largest cyber scenario </t>
  </si>
  <si>
    <t>(if more than largest loss from B1 to B4</t>
  </si>
  <si>
    <t>Insurer Own</t>
  </si>
  <si>
    <t>Insurer's own largest cyber scenario (if more than the largest loss in scenarios B1 to B4)</t>
  </si>
  <si>
    <t>Type</t>
  </si>
  <si>
    <t>Scenario Finder</t>
  </si>
  <si>
    <t>US_NatCat</t>
  </si>
  <si>
    <t>Basic</t>
  </si>
  <si>
    <t>Technical</t>
  </si>
  <si>
    <t>Premium</t>
  </si>
  <si>
    <t>Undiscounted estimate of premiums in respect of inwards (re)insurance contracts meeting the DR Art 17 recognition criteria during the year. Amounts exclude taxes or duties levied with premiums.</t>
  </si>
  <si>
    <t>BaseCase</t>
  </si>
  <si>
    <t>Claims and Expenses</t>
  </si>
  <si>
    <t>Expenses incurred during the year manifesting as cash flows described in DR Art 28 (e) and DR Art 31 1.(a), (b), and (d). Acquisition expenses should be included under this heading.</t>
  </si>
  <si>
    <t>Premiums obligations entered into during the year</t>
  </si>
  <si>
    <t>Undiscounted estimate of premiums in respect of outwards reinsurance contracts meeting the DR Art 17 recognition criteria during the year. Amounts exclude taxes or duties levied with premiums.</t>
  </si>
  <si>
    <t>(Increase) decrease in management actions  to reinsure unexpired inwards risks</t>
  </si>
  <si>
    <t>Recoveries on claims incurred and expected</t>
  </si>
  <si>
    <t>Less: amounts provided for bad and doubtful reinsurance debts</t>
  </si>
  <si>
    <t>Other outwards reinsurance cash flows.  Please explain any material cash flows in the RPB Report    accompanying the submission</t>
  </si>
  <si>
    <t>Change in Risk Margin and Discount</t>
  </si>
  <si>
    <t>Discount.  The effect on the Best estimate and Recoverables from reinsurance contracts and ISPVs of taking account of the time value of money using the relevant risk-free interest rate term structure, in accordance with Technical Provisions 3.1. and before any adjustments for the TMTP, MA or VA.  The effect of these adjustments should be reported in [R0560 to R0580].  Discount should be calculated using PRA published technical information for Solvency II firms.</t>
  </si>
  <si>
    <t>NonTechnical</t>
  </si>
  <si>
    <t>Investment Return</t>
  </si>
  <si>
    <t>Pensions Movement</t>
  </si>
  <si>
    <t>Other Items</t>
  </si>
  <si>
    <t xml:space="preserve">Expenses of an operating nature.  Items which reduce basic own funds and are not costs of servicing own funds items. Levies payable during 2022 should be included here, and movements in the related provision on R0360. </t>
  </si>
  <si>
    <t>(Increase) decrease in other provisions and contingent liabilities</t>
  </si>
  <si>
    <t>Tax</t>
  </si>
  <si>
    <t>Current</t>
  </si>
  <si>
    <t>Deferred in respect of defined benefit pension scheme surplus (deficit)</t>
  </si>
  <si>
    <t>Deferred Other</t>
  </si>
  <si>
    <t>Other</t>
  </si>
  <si>
    <t>Payments to service own funds and other financing, neither provided nor foreseeable at 31 December 2021</t>
  </si>
  <si>
    <t>Net change in basic own funds from issue (redemption) of own funds instruments</t>
  </si>
  <si>
    <t>Tier 1 instruments</t>
  </si>
  <si>
    <t>Tier 2 basic own funds instruments</t>
  </si>
  <si>
    <t>Tier 3 basic own funds instruments</t>
  </si>
  <si>
    <t>AfterTransAndAdj</t>
  </si>
  <si>
    <t>Basic Own Funds</t>
  </si>
  <si>
    <t>Opening Basic Own Funds</t>
  </si>
  <si>
    <t>Closing Basic Own Funds</t>
  </si>
  <si>
    <t>Ancilliary</t>
  </si>
  <si>
    <t>StressedCase</t>
  </si>
  <si>
    <t>US_Earthquake</t>
  </si>
  <si>
    <t>UK_FloodWind</t>
  </si>
  <si>
    <t>CloudOutage</t>
  </si>
  <si>
    <t>DataExfiltration</t>
  </si>
  <si>
    <t>Ransomware</t>
  </si>
  <si>
    <t>InsurerOwn</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</si>
  <si>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</si>
  <si>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</si>
  <si>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</si>
  <si>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</si>
  <si>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</si>
  <si>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</si>
  <si>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</si>
  <si>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</si>
  <si>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</si>
  <si>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</si>
  <si>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</si>
  <si>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</si>
  <si>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</si>
  <si>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</si>
  <si>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</si>
  <si>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</si>
  <si>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</si>
  <si>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</si>
  <si>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</si>
  <si>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</si>
  <si>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</si>
  <si>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</si>
  <si>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</si>
  <si>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</si>
  <si>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</si>
  <si>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</si>
  <si>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</si>
  <si>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</si>
  <si>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</si>
  <si>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</si>
  <si>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</si>
  <si>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</si>
  <si>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</si>
  <si>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</si>
  <si>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</si>
  <si>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</si>
  <si>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</si>
  <si>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</si>
  <si>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</si>
  <si>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Scenario A1: Specific data items (direct stress only)</t>
  </si>
  <si>
    <t>Gross aggregate loss</t>
  </si>
  <si>
    <t>Inwards reinstatement premiums</t>
  </si>
  <si>
    <t>R0015</t>
  </si>
  <si>
    <t>Ceded loss including reinstatement costs</t>
  </si>
  <si>
    <t>Net aggregate loss (incl.impact of reinstatements)</t>
  </si>
  <si>
    <t>Return period of the scenario</t>
  </si>
  <si>
    <t>1st hurricane</t>
  </si>
  <si>
    <t>2nd hurricane</t>
  </si>
  <si>
    <r>
      <t>3r</t>
    </r>
    <r>
      <rPr>
        <sz val="11"/>
        <rFont val="Calibri"/>
        <family val="2"/>
        <scheme val="minor"/>
      </rPr>
      <t>d hurricane*</t>
    </r>
  </si>
  <si>
    <t>Residential</t>
  </si>
  <si>
    <t>Commercial</t>
  </si>
  <si>
    <t>Business interruption (BI)/Additional Living Expenses (ALE)</t>
  </si>
  <si>
    <t>Contingent business interruption</t>
  </si>
  <si>
    <t>Motor</t>
  </si>
  <si>
    <t>Marine and energy</t>
  </si>
  <si>
    <t>Liability</t>
  </si>
  <si>
    <r>
      <rPr>
        <b/>
        <sz val="11"/>
        <color theme="1"/>
        <rFont val="Calibri"/>
        <family val="2"/>
        <scheme val="minor"/>
      </rPr>
      <t>Return period</t>
    </r>
    <r>
      <rPr>
        <sz val="11"/>
        <color theme="1"/>
        <rFont val="Calibri"/>
        <family val="2"/>
        <scheme val="minor"/>
      </rPr>
      <t xml:space="preserve"> of the event</t>
    </r>
  </si>
  <si>
    <t>Estimate of secondary uncertainty</t>
  </si>
  <si>
    <t>Breakdown of gross losses by type of peril (please ignore reinsurance premiums receivable)</t>
  </si>
  <si>
    <t>3rd hurricane</t>
  </si>
  <si>
    <t>Wind*</t>
  </si>
  <si>
    <t>Storm surge**</t>
  </si>
  <si>
    <t>Inland flood**</t>
  </si>
  <si>
    <t>Other secondary perils (e.g. liability)</t>
  </si>
  <si>
    <t>*Assuming Florida 25% roof rule for personal lines only (1st hurricane only)</t>
  </si>
  <si>
    <t>**Making own assumptions on flood policy leakage. These assumptions should be detailed in the RBP report.</t>
  </si>
  <si>
    <t>Modelled exposures and risks impacted</t>
  </si>
  <si>
    <t xml:space="preserve">Number of risks impacted </t>
  </si>
  <si>
    <t>Section or Scenario</t>
  </si>
  <si>
    <t>This tab should be used to provide loss estimation for modelled and non-modelled states for A1 event 3.</t>
  </si>
  <si>
    <t>State</t>
  </si>
  <si>
    <t>BI/ALE</t>
  </si>
  <si>
    <t>Contingent BI</t>
  </si>
  <si>
    <t>Delaware (DE)</t>
  </si>
  <si>
    <t>Georgia (GA)</t>
  </si>
  <si>
    <t>Indiana (IN)</t>
  </si>
  <si>
    <t>Kentucky (KY)</t>
  </si>
  <si>
    <t>Maryland (MD)</t>
  </si>
  <si>
    <t>Michigan (MI)</t>
  </si>
  <si>
    <t>New Jersey (NJ)</t>
  </si>
  <si>
    <t>New York (NY)</t>
  </si>
  <si>
    <t>North Carolina (NC)</t>
  </si>
  <si>
    <t>Ohio (OH)</t>
  </si>
  <si>
    <t>Pennsylvania (PA)</t>
  </si>
  <si>
    <t>South Carolina (SC)</t>
  </si>
  <si>
    <t>Tennessee (TN)</t>
  </si>
  <si>
    <t>Virginia (VA)</t>
  </si>
  <si>
    <t>Washington, D.C. (DC)</t>
  </si>
  <si>
    <t>West Virginia (WV)</t>
  </si>
  <si>
    <t>A1 Event 3 Gross Total Insured Losses - Modelled</t>
  </si>
  <si>
    <t>Using a tool of your preference (eg catastrophe model), please provide gross total insured losses for all modelled states by line of business</t>
  </si>
  <si>
    <r>
      <t xml:space="preserve">Please provide the gross total sum insured for all impacted states </t>
    </r>
    <r>
      <rPr>
        <i/>
        <u/>
        <sz val="10"/>
        <color theme="1"/>
        <rFont val="Calibri"/>
        <family val="2"/>
        <scheme val="minor"/>
      </rPr>
      <t>not</t>
    </r>
    <r>
      <rPr>
        <i/>
        <sz val="10"/>
        <color theme="1"/>
        <rFont val="Calibri"/>
        <family val="2"/>
        <scheme val="minor"/>
      </rPr>
      <t xml:space="preserve"> covered by your catastrophe model</t>
    </r>
  </si>
  <si>
    <t>A1 Event 3 Gross Total Insured Losses - Non-Modelled</t>
  </si>
  <si>
    <t>BI</t>
  </si>
  <si>
    <t>M&amp;E</t>
  </si>
  <si>
    <r>
      <t xml:space="preserve">This tab contains hazard information for </t>
    </r>
    <r>
      <rPr>
        <i/>
        <u/>
        <sz val="10"/>
        <color theme="1"/>
        <rFont val="Calibri"/>
        <family val="2"/>
        <scheme val="minor"/>
      </rPr>
      <t>all</t>
    </r>
    <r>
      <rPr>
        <i/>
        <sz val="10"/>
        <color theme="1"/>
        <rFont val="Calibri"/>
        <family val="2"/>
        <scheme val="minor"/>
      </rPr>
      <t xml:space="preserve"> affected counties in A1 event 3 (coastal and inland). Where needed, this information should be used to aid in loss estimation in the 'A1 Event 3 Loss Reporting' tab. Participating firms can opt to use any of the information provided to complement catastrophe modelling tools. </t>
    </r>
  </si>
  <si>
    <t>If the model you employ covers the following areas, then the below information may be disregarded.</t>
  </si>
  <si>
    <t>A1 event 3 Hazard Information</t>
  </si>
  <si>
    <t>County</t>
  </si>
  <si>
    <t>Average Wind Speed (mph)</t>
  </si>
  <si>
    <t>Kentucky</t>
  </si>
  <si>
    <t>Bath</t>
  </si>
  <si>
    <t>Boyd</t>
  </si>
  <si>
    <t>Breathitt</t>
  </si>
  <si>
    <t>Carter</t>
  </si>
  <si>
    <t>Clay</t>
  </si>
  <si>
    <t>Elliott</t>
  </si>
  <si>
    <t>Fleming</t>
  </si>
  <si>
    <t>Floyd</t>
  </si>
  <si>
    <t>Greenup</t>
  </si>
  <si>
    <t>Harlan</t>
  </si>
  <si>
    <t>Johnson</t>
  </si>
  <si>
    <t>Knott</t>
  </si>
  <si>
    <t>Lawrence</t>
  </si>
  <si>
    <t>Lee</t>
  </si>
  <si>
    <t>Leslie</t>
  </si>
  <si>
    <t>Letcher</t>
  </si>
  <si>
    <t>Lewis</t>
  </si>
  <si>
    <t>Magoffin</t>
  </si>
  <si>
    <t>Martin</t>
  </si>
  <si>
    <t>Mason</t>
  </si>
  <si>
    <t>Menifee</t>
  </si>
  <si>
    <t>Montgomery</t>
  </si>
  <si>
    <t>Morgan</t>
  </si>
  <si>
    <t>Owsley</t>
  </si>
  <si>
    <t>Perry</t>
  </si>
  <si>
    <t>Pike</t>
  </si>
  <si>
    <t>Powell</t>
  </si>
  <si>
    <t>Rowan</t>
  </si>
  <si>
    <t>Wolfe</t>
  </si>
  <si>
    <t>Maryland</t>
  </si>
  <si>
    <t>Allegany</t>
  </si>
  <si>
    <t>Frederick</t>
  </si>
  <si>
    <t>Garrett</t>
  </si>
  <si>
    <t>Washington</t>
  </si>
  <si>
    <t>New York</t>
  </si>
  <si>
    <t>Cattaraugus</t>
  </si>
  <si>
    <t>Chautauqua</t>
  </si>
  <si>
    <t>Erie</t>
  </si>
  <si>
    <t>Genesee</t>
  </si>
  <si>
    <t>Niagara</t>
  </si>
  <si>
    <t>Orleans</t>
  </si>
  <si>
    <t>Wyoming</t>
  </si>
  <si>
    <t>North Carolina</t>
  </si>
  <si>
    <t>Alamance</t>
  </si>
  <si>
    <t>Alexander</t>
  </si>
  <si>
    <t>Alleghany</t>
  </si>
  <si>
    <t>Anson</t>
  </si>
  <si>
    <t>Ashe</t>
  </si>
  <si>
    <t>Avery</t>
  </si>
  <si>
    <t>Beaufort</t>
  </si>
  <si>
    <t>Bertie</t>
  </si>
  <si>
    <t>Bladen</t>
  </si>
  <si>
    <t>Brunswick</t>
  </si>
  <si>
    <t>Buncombe</t>
  </si>
  <si>
    <t>Burke</t>
  </si>
  <si>
    <t>Cabarrus</t>
  </si>
  <si>
    <t>Caldwell</t>
  </si>
  <si>
    <t>Carteret</t>
  </si>
  <si>
    <t>Caswell</t>
  </si>
  <si>
    <t>Catawba</t>
  </si>
  <si>
    <t>Chatham</t>
  </si>
  <si>
    <t>Chowan</t>
  </si>
  <si>
    <t>Cleveland</t>
  </si>
  <si>
    <t>Columbus</t>
  </si>
  <si>
    <t>Craven</t>
  </si>
  <si>
    <t>Cumberland</t>
  </si>
  <si>
    <t>Dare</t>
  </si>
  <si>
    <t>Davidson</t>
  </si>
  <si>
    <t>Davie</t>
  </si>
  <si>
    <t>Duplin</t>
  </si>
  <si>
    <t>Durham</t>
  </si>
  <si>
    <t>Edgecombe</t>
  </si>
  <si>
    <t>Forsyth</t>
  </si>
  <si>
    <t>Franklin</t>
  </si>
  <si>
    <t>Gaston</t>
  </si>
  <si>
    <t>Granville</t>
  </si>
  <si>
    <t>Greene</t>
  </si>
  <si>
    <t>Guilford</t>
  </si>
  <si>
    <t>Halifax</t>
  </si>
  <si>
    <t>Harnett</t>
  </si>
  <si>
    <t>Haywood</t>
  </si>
  <si>
    <t>Henderson</t>
  </si>
  <si>
    <t>Hoke</t>
  </si>
  <si>
    <t>Hyde</t>
  </si>
  <si>
    <t>Iredell</t>
  </si>
  <si>
    <t>Johnston</t>
  </si>
  <si>
    <t>Jones</t>
  </si>
  <si>
    <t>Lenoir</t>
  </si>
  <si>
    <t>Lincoln</t>
  </si>
  <si>
    <t>Madison</t>
  </si>
  <si>
    <t>Mc Dowell</t>
  </si>
  <si>
    <t>Mecklenburg</t>
  </si>
  <si>
    <t>Mitchell</t>
  </si>
  <si>
    <t>Moore</t>
  </si>
  <si>
    <t>Nash</t>
  </si>
  <si>
    <t>New Hanover</t>
  </si>
  <si>
    <t>Northampton</t>
  </si>
  <si>
    <t>Onslow</t>
  </si>
  <si>
    <t>Orange</t>
  </si>
  <si>
    <t>Pamlico</t>
  </si>
  <si>
    <t>Pasquotank</t>
  </si>
  <si>
    <t>Pender</t>
  </si>
  <si>
    <t>Perquimans</t>
  </si>
  <si>
    <t>Person</t>
  </si>
  <si>
    <t>Pitt</t>
  </si>
  <si>
    <t>Polk</t>
  </si>
  <si>
    <t>Randolph</t>
  </si>
  <si>
    <t>Richmond</t>
  </si>
  <si>
    <t>Robeson</t>
  </si>
  <si>
    <t>Rockingham</t>
  </si>
  <si>
    <t>Rutherford</t>
  </si>
  <si>
    <t>Sampson</t>
  </si>
  <si>
    <t>Scotland</t>
  </si>
  <si>
    <t>Stanly</t>
  </si>
  <si>
    <t>Stokes</t>
  </si>
  <si>
    <t>Surry</t>
  </si>
  <si>
    <t>Transylvania</t>
  </si>
  <si>
    <t>Union</t>
  </si>
  <si>
    <t>Vance</t>
  </si>
  <si>
    <t>Wake</t>
  </si>
  <si>
    <t>Warren</t>
  </si>
  <si>
    <t>Watauga</t>
  </si>
  <si>
    <t>Wayne</t>
  </si>
  <si>
    <t>Wilkes</t>
  </si>
  <si>
    <t>Wilson</t>
  </si>
  <si>
    <t>Yadkin</t>
  </si>
  <si>
    <t>Yancey</t>
  </si>
  <si>
    <t>Ohio</t>
  </si>
  <si>
    <t>Adams</t>
  </si>
  <si>
    <t>Ashland</t>
  </si>
  <si>
    <t>Ashtabula</t>
  </si>
  <si>
    <t>Athens</t>
  </si>
  <si>
    <t>Belmont</t>
  </si>
  <si>
    <t>Brown</t>
  </si>
  <si>
    <t>Carroll</t>
  </si>
  <si>
    <t>Columbiana</t>
  </si>
  <si>
    <t>Coshocton</t>
  </si>
  <si>
    <t>Crawford</t>
  </si>
  <si>
    <t>Cuyahoga</t>
  </si>
  <si>
    <t>Delaware</t>
  </si>
  <si>
    <t>Fairfield</t>
  </si>
  <si>
    <t>Fayette</t>
  </si>
  <si>
    <t>Fulton</t>
  </si>
  <si>
    <t>Gallia</t>
  </si>
  <si>
    <t>Geauga</t>
  </si>
  <si>
    <t>Guernsey</t>
  </si>
  <si>
    <t>Hancock</t>
  </si>
  <si>
    <t>Hardin</t>
  </si>
  <si>
    <t>Harrison</t>
  </si>
  <si>
    <t>Highland</t>
  </si>
  <si>
    <t>Hocking</t>
  </si>
  <si>
    <t>Holmes</t>
  </si>
  <si>
    <t>Huron</t>
  </si>
  <si>
    <t>Jackson</t>
  </si>
  <si>
    <t>Jefferson</t>
  </si>
  <si>
    <t>Knox</t>
  </si>
  <si>
    <t>Lake</t>
  </si>
  <si>
    <t>Licking</t>
  </si>
  <si>
    <t>Lorain</t>
  </si>
  <si>
    <t>Lucas</t>
  </si>
  <si>
    <t>Mahoning</t>
  </si>
  <si>
    <t>Marion</t>
  </si>
  <si>
    <t>Medina</t>
  </si>
  <si>
    <t>Meigs</t>
  </si>
  <si>
    <t>Monroe</t>
  </si>
  <si>
    <t>Morrow</t>
  </si>
  <si>
    <t>Muskingum</t>
  </si>
  <si>
    <t>Noble</t>
  </si>
  <si>
    <t>Ottawa</t>
  </si>
  <si>
    <t>Pickaway</t>
  </si>
  <si>
    <t>Portage</t>
  </si>
  <si>
    <t>Richland</t>
  </si>
  <si>
    <t>Ross</t>
  </si>
  <si>
    <t>Sandusky</t>
  </si>
  <si>
    <t>Scioto</t>
  </si>
  <si>
    <t>Seneca</t>
  </si>
  <si>
    <t>Stark</t>
  </si>
  <si>
    <t>Summit</t>
  </si>
  <si>
    <t>Trumbull</t>
  </si>
  <si>
    <t>Tuscarawas</t>
  </si>
  <si>
    <t>Vinton</t>
  </si>
  <si>
    <t>Wood</t>
  </si>
  <si>
    <t>Wyandot</t>
  </si>
  <si>
    <t>Pennsylvania</t>
  </si>
  <si>
    <t>Allegheny</t>
  </si>
  <si>
    <t>Armstrong</t>
  </si>
  <si>
    <t>Beaver</t>
  </si>
  <si>
    <t>Bedford</t>
  </si>
  <si>
    <t>Blair</t>
  </si>
  <si>
    <t>Butler</t>
  </si>
  <si>
    <t>Cambria</t>
  </si>
  <si>
    <t>Cameron</t>
  </si>
  <si>
    <t>Centre</t>
  </si>
  <si>
    <t>Clarion</t>
  </si>
  <si>
    <t>Clearfield</t>
  </si>
  <si>
    <t>Clinton</t>
  </si>
  <si>
    <t>Elk</t>
  </si>
  <si>
    <t>Forest</t>
  </si>
  <si>
    <t>Huntingdon</t>
  </si>
  <si>
    <t>Indiana</t>
  </si>
  <si>
    <t>Juniata</t>
  </si>
  <si>
    <t>McKean</t>
  </si>
  <si>
    <t>Mercer</t>
  </si>
  <si>
    <t>Mifflin</t>
  </si>
  <si>
    <t>Potter</t>
  </si>
  <si>
    <t>Somerset</t>
  </si>
  <si>
    <t>Venango</t>
  </si>
  <si>
    <t>Westmoreland</t>
  </si>
  <si>
    <t>South Carolina</t>
  </si>
  <si>
    <t>Berkeley</t>
  </si>
  <si>
    <t>Charleston</t>
  </si>
  <si>
    <t>Cherokee</t>
  </si>
  <si>
    <t>Chester</t>
  </si>
  <si>
    <t>Chesterfield</t>
  </si>
  <si>
    <t>Clarendon</t>
  </si>
  <si>
    <t>Darlington</t>
  </si>
  <si>
    <t>Dillon</t>
  </si>
  <si>
    <t>Florence</t>
  </si>
  <si>
    <t>Georgetown</t>
  </si>
  <si>
    <t>Greenville</t>
  </si>
  <si>
    <t>Horry</t>
  </si>
  <si>
    <t>Kershaw</t>
  </si>
  <si>
    <t>Lancaster</t>
  </si>
  <si>
    <t>Laurens</t>
  </si>
  <si>
    <t>Lexington</t>
  </si>
  <si>
    <t>Marlboro</t>
  </si>
  <si>
    <t>Newberry</t>
  </si>
  <si>
    <t>Spartanburg</t>
  </si>
  <si>
    <t>Sumter</t>
  </si>
  <si>
    <t>Williamsburg</t>
  </si>
  <si>
    <t>York</t>
  </si>
  <si>
    <t>Tennessee</t>
  </si>
  <si>
    <t>Claiborne</t>
  </si>
  <si>
    <t>Cocke</t>
  </si>
  <si>
    <t>Grainger</t>
  </si>
  <si>
    <t>Hamblen</t>
  </si>
  <si>
    <t>Hawkins</t>
  </si>
  <si>
    <t>Sullivan</t>
  </si>
  <si>
    <t>Unicoi</t>
  </si>
  <si>
    <t>Virginia</t>
  </si>
  <si>
    <t>Albemarle</t>
  </si>
  <si>
    <t>Amelia</t>
  </si>
  <si>
    <t>Amherst</t>
  </si>
  <si>
    <t>Appomattox</t>
  </si>
  <si>
    <t>Augusta</t>
  </si>
  <si>
    <t>Bland</t>
  </si>
  <si>
    <t>Botetourt</t>
  </si>
  <si>
    <t>Bristol City</t>
  </si>
  <si>
    <t>Buchanan</t>
  </si>
  <si>
    <t>Buckingham</t>
  </si>
  <si>
    <t>Buena Vista City</t>
  </si>
  <si>
    <t>Campbell</t>
  </si>
  <si>
    <t>Charlotte</t>
  </si>
  <si>
    <t>Charlottesville City</t>
  </si>
  <si>
    <t>Clarke</t>
  </si>
  <si>
    <t>Craig</t>
  </si>
  <si>
    <t>Culpeper</t>
  </si>
  <si>
    <t>Danville City</t>
  </si>
  <si>
    <t>Dickenson</t>
  </si>
  <si>
    <t>Dinwiddie</t>
  </si>
  <si>
    <t>Fauquier</t>
  </si>
  <si>
    <t>Fluvanna</t>
  </si>
  <si>
    <t>Galax City</t>
  </si>
  <si>
    <t>Giles</t>
  </si>
  <si>
    <t>Goochland</t>
  </si>
  <si>
    <t>Grayson</t>
  </si>
  <si>
    <t>Greensville</t>
  </si>
  <si>
    <t>Hanover</t>
  </si>
  <si>
    <t>Harrisonburg City</t>
  </si>
  <si>
    <t>Henrico</t>
  </si>
  <si>
    <t>Henry</t>
  </si>
  <si>
    <t>Loudoun</t>
  </si>
  <si>
    <t>Louisa</t>
  </si>
  <si>
    <t>Lunenburg</t>
  </si>
  <si>
    <t>Lynchburg City</t>
  </si>
  <si>
    <t>Mathews</t>
  </si>
  <si>
    <t>Nelson</t>
  </si>
  <si>
    <t>Norton City</t>
  </si>
  <si>
    <t>Nottoway</t>
  </si>
  <si>
    <t>Page</t>
  </si>
  <si>
    <t>Patrick</t>
  </si>
  <si>
    <t>Petersburg City</t>
  </si>
  <si>
    <t>Pittsylvania</t>
  </si>
  <si>
    <t>Powhatan</t>
  </si>
  <si>
    <t>Prince Edward</t>
  </si>
  <si>
    <t>Prince George</t>
  </si>
  <si>
    <t>Pulaski</t>
  </si>
  <si>
    <t>Radford City</t>
  </si>
  <si>
    <t>Rappahannock</t>
  </si>
  <si>
    <t>Roanoke</t>
  </si>
  <si>
    <t>Roanoke City</t>
  </si>
  <si>
    <t>Rockbridge</t>
  </si>
  <si>
    <t>Russell</t>
  </si>
  <si>
    <t>Salem City</t>
  </si>
  <si>
    <t>Scott</t>
  </si>
  <si>
    <t>Shenandoah</t>
  </si>
  <si>
    <t>Smyth</t>
  </si>
  <si>
    <t>Southampton</t>
  </si>
  <si>
    <t>Spotsylvania</t>
  </si>
  <si>
    <t>Staunton City</t>
  </si>
  <si>
    <t>Sussex</t>
  </si>
  <si>
    <t>Tazewell</t>
  </si>
  <si>
    <t>Waynesboro City</t>
  </si>
  <si>
    <t>Winchester City</t>
  </si>
  <si>
    <t>Wise</t>
  </si>
  <si>
    <t>Wythe</t>
  </si>
  <si>
    <t>West Virginia</t>
  </si>
  <si>
    <t>Barbour</t>
  </si>
  <si>
    <t>Boone</t>
  </si>
  <si>
    <t>Braxton</t>
  </si>
  <si>
    <t>Brooke</t>
  </si>
  <si>
    <t>Cabell</t>
  </si>
  <si>
    <t>Calhoun</t>
  </si>
  <si>
    <t>Doddridge</t>
  </si>
  <si>
    <t>Gilmer</t>
  </si>
  <si>
    <t>Grant</t>
  </si>
  <si>
    <t>Greenbrier</t>
  </si>
  <si>
    <t>Hampshire</t>
  </si>
  <si>
    <t>Hardy</t>
  </si>
  <si>
    <t>Kanawha</t>
  </si>
  <si>
    <t>Logan</t>
  </si>
  <si>
    <t>Marshall</t>
  </si>
  <si>
    <t>McDowell</t>
  </si>
  <si>
    <t>Mineral</t>
  </si>
  <si>
    <t>Mingo</t>
  </si>
  <si>
    <t>Monongalia</t>
  </si>
  <si>
    <t>Nicholas</t>
  </si>
  <si>
    <t>Pendleton</t>
  </si>
  <si>
    <t>Pleasants</t>
  </si>
  <si>
    <t>Pocahontas</t>
  </si>
  <si>
    <t>Preston</t>
  </si>
  <si>
    <t>Putnam</t>
  </si>
  <si>
    <t>Raleigh</t>
  </si>
  <si>
    <t>Ritchie</t>
  </si>
  <si>
    <t>Roane</t>
  </si>
  <si>
    <t>Summers</t>
  </si>
  <si>
    <t>Taylor</t>
  </si>
  <si>
    <t>Tucker</t>
  </si>
  <si>
    <t>Tyler</t>
  </si>
  <si>
    <t>Upshur</t>
  </si>
  <si>
    <t>Webster</t>
  </si>
  <si>
    <t>Wetzel</t>
  </si>
  <si>
    <t>Wirt</t>
  </si>
  <si>
    <t>DataType</t>
  </si>
  <si>
    <t>Row_level1</t>
  </si>
  <si>
    <t>USNatCat_Specific</t>
  </si>
  <si>
    <t>Net aggregate loss</t>
  </si>
  <si>
    <t>GrossLossBreakDown</t>
  </si>
  <si>
    <t>LOB</t>
  </si>
  <si>
    <t>Post Loss Amplification</t>
  </si>
  <si>
    <t>Hurricane1</t>
  </si>
  <si>
    <t>Hurricane2</t>
  </si>
  <si>
    <t>Hurricane3</t>
  </si>
  <si>
    <t>PerilLoss</t>
  </si>
  <si>
    <t>Wind</t>
  </si>
  <si>
    <t>Storm surge</t>
  </si>
  <si>
    <t>Inland flood</t>
  </si>
  <si>
    <t>Exposures</t>
  </si>
  <si>
    <t>as at 31/12/2021</t>
  </si>
  <si>
    <t>as at 31/12/2022</t>
  </si>
  <si>
    <t>Scenario A2: Specific data items (direct stress only)</t>
  </si>
  <si>
    <t>1st earthquake</t>
  </si>
  <si>
    <t>2nd earthquake</t>
  </si>
  <si>
    <t>Estimate of post loss amplification</t>
  </si>
  <si>
    <t>Ground-shaking</t>
  </si>
  <si>
    <t>Fire Following</t>
  </si>
  <si>
    <t>Liquefaction</t>
  </si>
  <si>
    <t>Landslide</t>
  </si>
  <si>
    <t>Earthquake</t>
  </si>
  <si>
    <t>A3 Event 2 Gross Total Insured Losses - Wind</t>
  </si>
  <si>
    <t>Using your catastrophe model, please report total gross total wind losses by line of business</t>
  </si>
  <si>
    <t>A3 Event 2 Gross Total Insured Losses - Storm surge</t>
  </si>
  <si>
    <t>A3 Event 2 Gross Total Sum Insured</t>
  </si>
  <si>
    <t>Please provide the gross total sum insured for different categories below</t>
  </si>
  <si>
    <t>Category</t>
  </si>
  <si>
    <t>TSI for wind and storm surge for UKWS event 2</t>
  </si>
  <si>
    <t>TSI for wind and storm surge for the UK (direct book)</t>
  </si>
  <si>
    <t>TSI for wind and storm surge for the UK (all books)</t>
  </si>
  <si>
    <t>Scenario A3: Specific data items (direct stress only)</t>
  </si>
  <si>
    <t xml:space="preserve">Gross aggregate loss </t>
  </si>
  <si>
    <t>1st UK windstorm</t>
  </si>
  <si>
    <t>2nd UK windstorm</t>
  </si>
  <si>
    <t xml:space="preserve">Wind </t>
  </si>
  <si>
    <t>2nd UK windstorm*</t>
  </si>
  <si>
    <t>USEarthquake_Specific</t>
  </si>
  <si>
    <t>Earthquake1</t>
  </si>
  <si>
    <t>Earthquake2</t>
  </si>
  <si>
    <t>UK_NatCats</t>
  </si>
  <si>
    <t>WS1</t>
  </si>
  <si>
    <t>WS2</t>
  </si>
  <si>
    <t>Flood1</t>
  </si>
  <si>
    <t>Forecast 2022</t>
  </si>
  <si>
    <t># Policies</t>
  </si>
  <si>
    <t>Average Line Size</t>
  </si>
  <si>
    <t>In-force GPW</t>
  </si>
  <si>
    <t>Cyber</t>
  </si>
  <si>
    <t>Direct</t>
  </si>
  <si>
    <t>Reinsurance</t>
  </si>
  <si>
    <t>Property</t>
  </si>
  <si>
    <t>D&amp;O</t>
  </si>
  <si>
    <t>PI</t>
  </si>
  <si>
    <t>All lines</t>
  </si>
  <si>
    <t>Direct + Reinsurance</t>
  </si>
  <si>
    <t>Stand alone cyber (Direct only): Sectoral breakdown - In force exposures as at 01.01.22</t>
  </si>
  <si>
    <t>EXPOSURES</t>
  </si>
  <si>
    <t>Small enterprises</t>
  </si>
  <si>
    <t>Medium enterprises</t>
  </si>
  <si>
    <t>Large enterprises</t>
  </si>
  <si>
    <t>All enterprises</t>
  </si>
  <si>
    <t>Sectoral split</t>
  </si>
  <si>
    <t>Agriculture &amp; Mining</t>
  </si>
  <si>
    <t>Manufacturing</t>
  </si>
  <si>
    <t>Pharmaceuticals</t>
  </si>
  <si>
    <t>Energy and Utilities</t>
  </si>
  <si>
    <t>Construction and Real Estate</t>
  </si>
  <si>
    <t xml:space="preserve">Consumer Retail </t>
  </si>
  <si>
    <t>Wholesale Trade</t>
  </si>
  <si>
    <t>Aviation</t>
  </si>
  <si>
    <t>Other transportation</t>
  </si>
  <si>
    <t>Hospitality</t>
  </si>
  <si>
    <t>Technology</t>
  </si>
  <si>
    <t>Financial and Insurance</t>
  </si>
  <si>
    <t>Professional Services</t>
  </si>
  <si>
    <t>Other services</t>
  </si>
  <si>
    <t>Public Administration</t>
  </si>
  <si>
    <t>Education</t>
  </si>
  <si>
    <t>Healthcare</t>
  </si>
  <si>
    <t>Other sectors</t>
  </si>
  <si>
    <t>All sectors</t>
  </si>
  <si>
    <t>Stand alone cyber (Direct only): Availability of data for reliance on Cloud Service Providers for Business Critical Functions</t>
  </si>
  <si>
    <t>BCF cloud reliance</t>
  </si>
  <si>
    <t>Policyholder
Loss of Profits</t>
  </si>
  <si>
    <t>Data available</t>
  </si>
  <si>
    <t>Amazon Web Services</t>
  </si>
  <si>
    <t>Microsoft Azure</t>
  </si>
  <si>
    <t>Google Cloud Services</t>
  </si>
  <si>
    <t xml:space="preserve">Others </t>
  </si>
  <si>
    <t>Total where data</t>
  </si>
  <si>
    <t>Data not available</t>
  </si>
  <si>
    <t>Total standalone cyber book</t>
  </si>
  <si>
    <t>Scenario B1: Specific data items (direct stress only)</t>
  </si>
  <si>
    <t>Return period (of market loss)</t>
  </si>
  <si>
    <t>Return period (of gross loss to firm)</t>
  </si>
  <si>
    <t>Breakdown of gross losses by class</t>
  </si>
  <si>
    <t>*Assuming key exclusions don't perform</t>
  </si>
  <si>
    <t>Class</t>
  </si>
  <si>
    <t>Head of claims</t>
  </si>
  <si>
    <t>Stand alone</t>
  </si>
  <si>
    <t>Affirmative</t>
  </si>
  <si>
    <t>Non-affirmative</t>
  </si>
  <si>
    <t>Gross Losses</t>
  </si>
  <si>
    <t>Gross Losses*</t>
  </si>
  <si>
    <t>Forensics and remediation</t>
  </si>
  <si>
    <t>Ransomware payments</t>
  </si>
  <si>
    <t>Notification costs</t>
  </si>
  <si>
    <t>Fines</t>
  </si>
  <si>
    <t>Liability for data loss</t>
  </si>
  <si>
    <t>Business Interruption (BI)</t>
  </si>
  <si>
    <t>Cargo</t>
  </si>
  <si>
    <t>Hull &amp; Machinery</t>
  </si>
  <si>
    <t>Delay Costs</t>
  </si>
  <si>
    <t>Physical Damage (PD)</t>
  </si>
  <si>
    <t>Defence costs</t>
  </si>
  <si>
    <t>Settlement costs</t>
  </si>
  <si>
    <t>Gross loss ratio by class</t>
  </si>
  <si>
    <t>Gross Loss Ratio</t>
  </si>
  <si>
    <t>Sectoral losses for stand alone cyber class</t>
  </si>
  <si>
    <t>Economic sector</t>
  </si>
  <si>
    <t>C0200</t>
  </si>
  <si>
    <t>Gross Losses_Cyber_Direct_Forensics and remediation_</t>
  </si>
  <si>
    <t>Gross Losses_Cyber_Direct_Ransomware payments_</t>
  </si>
  <si>
    <t>Gross Losses_Cyber_Direct_Notification costs_</t>
  </si>
  <si>
    <t>Gross Losses_Cyber_Direct_Fines_</t>
  </si>
  <si>
    <t>Gross Losses_Cyber_Direct_Liability for data loss_</t>
  </si>
  <si>
    <t>Gross Losses_Cyber_Direct_Business Interruption (BI)_</t>
  </si>
  <si>
    <t>Gross Losses_Cyber_Direct_Contingent BI_</t>
  </si>
  <si>
    <t>Gross Losses_Cyber_Direct_Other_</t>
  </si>
  <si>
    <t>Gross Losses_Cyber_Direct_Total_</t>
  </si>
  <si>
    <t>Gross Losses_Cyber_Reinsurance__</t>
  </si>
  <si>
    <t>Gross Losses_Marine_Direct_Cargo_</t>
  </si>
  <si>
    <t>Gross Losses_Marine_Direct_Hull &amp; Machinery_</t>
  </si>
  <si>
    <t>Gross Losses_Marine_Direct_Delay Costs_</t>
  </si>
  <si>
    <t>Gross Losses_Marine_Direct_Liability_</t>
  </si>
  <si>
    <t>Gross Losses_Marine_Direct_Other_</t>
  </si>
  <si>
    <t>Gross Losses_Marine_Direct_Total_</t>
  </si>
  <si>
    <t>Gross Losses_Marine_Reinsurance__</t>
  </si>
  <si>
    <t>Gross Losses_Property_Direct_Physical Damage (PD)_</t>
  </si>
  <si>
    <t>Gross Losses_Property_Direct_Business Interruption (BI)_</t>
  </si>
  <si>
    <t>Gross Losses_Property_Direct_Contingent BI_</t>
  </si>
  <si>
    <t>Gross Losses_Property_Direct_Total_</t>
  </si>
  <si>
    <t>Gross Losses_Property_Reinsurance__</t>
  </si>
  <si>
    <t>Gross Losses_D&amp;O_Direct_Defence costs_</t>
  </si>
  <si>
    <t>Gross Losses_D&amp;O_Direct_Settlement costs_</t>
  </si>
  <si>
    <t>Gross Losses_D&amp;O_Direct_Total_</t>
  </si>
  <si>
    <t>Gross Losses_D&amp;O_Reinsurance__</t>
  </si>
  <si>
    <t>Gross Losses_PI_Direct_Defence costs_</t>
  </si>
  <si>
    <t>Gross Losses_PI_Direct_Settlement costs_</t>
  </si>
  <si>
    <t>Gross Losses_PI_Direct_Total_</t>
  </si>
  <si>
    <t>Gross Losses_PI_Reinsurance__</t>
  </si>
  <si>
    <t>Gross Losses_Other_Direct__</t>
  </si>
  <si>
    <t>Gross Losses_Other_Reinsurance__</t>
  </si>
  <si>
    <t>Gross Losses_All lines_Direct__</t>
  </si>
  <si>
    <t>Gross Losses_All lines_Reinsurance__</t>
  </si>
  <si>
    <t>Gross Losses_All lines_Direct + Reinsurance__</t>
  </si>
  <si>
    <t>No exclusions</t>
  </si>
  <si>
    <t>Gross Losses_Cyber_Direct_Forensics and remediation_No exclusions</t>
  </si>
  <si>
    <t>Gross Losses_Cyber_Direct_Ransomware payments_No exclusions</t>
  </si>
  <si>
    <t>Gross Losses_Cyber_Direct_Notification costs_No exclusions</t>
  </si>
  <si>
    <t>Gross Losses_Cyber_Direct_Fines_No exclusions</t>
  </si>
  <si>
    <t>Gross Losses_Cyber_Direct_Liability for data loss_No exclusions</t>
  </si>
  <si>
    <t>Gross Losses_Cyber_Direct_Business Interruption (BI)_No exclusions</t>
  </si>
  <si>
    <t>Gross Losses_Cyber_Direct_Contingent BI_No exclusions</t>
  </si>
  <si>
    <t>Gross Losses_Cyber_Direct_Other_No exclusions</t>
  </si>
  <si>
    <t>Gross Losses_Cyber_Direct_Total_No exclusions</t>
  </si>
  <si>
    <t>Gross Losses_Cyber_Reinsurance__No exclusions</t>
  </si>
  <si>
    <t>Gross Losses_Marine_Direct_Cargo_No exclusions</t>
  </si>
  <si>
    <t>Gross Losses_Marine_Direct_Hull &amp; Machinery_No exclusions</t>
  </si>
  <si>
    <t>Gross Losses_Marine_Direct_Delay Costs_No exclusions</t>
  </si>
  <si>
    <t>Gross Losses_Marine_Direct_Liability_No exclusions</t>
  </si>
  <si>
    <t>Gross Losses_Marine_Direct_Other_No exclusions</t>
  </si>
  <si>
    <t>Gross Losses_Marine_Direct_Total_No exclusions</t>
  </si>
  <si>
    <t>Gross Losses_Marine_Reinsurance__No exclusions</t>
  </si>
  <si>
    <t>Gross Losses_Property_Direct_Physical Damage (PD)_No exclusions</t>
  </si>
  <si>
    <t>Gross Losses_Property_Direct_Business Interruption (BI)_No exclusions</t>
  </si>
  <si>
    <t>Gross Losses_Property_Direct_Contingent BI_No exclusions</t>
  </si>
  <si>
    <t>Gross Losses_Property_Direct_Total_No exclusions</t>
  </si>
  <si>
    <t>Gross Losses_Property_Reinsurance__No exclusions</t>
  </si>
  <si>
    <t>Gross Losses_D&amp;O_Direct_Defence costs_No exclusions</t>
  </si>
  <si>
    <t>Gross Losses_D&amp;O_Direct_Settlement costs_No exclusions</t>
  </si>
  <si>
    <t>Gross Losses_D&amp;O_Direct_Total_No exclusions</t>
  </si>
  <si>
    <t>Gross Losses_D&amp;O_Reinsurance__No exclusions</t>
  </si>
  <si>
    <t>Gross Losses_PI_Direct_Defence costs_No exclusions</t>
  </si>
  <si>
    <t>Gross Losses_PI_Direct_Settlement costs_No exclusions</t>
  </si>
  <si>
    <t>Gross Losses_PI_Direct_Total_No exclusions</t>
  </si>
  <si>
    <t>Gross Losses_PI_Reinsurance__No exclusions</t>
  </si>
  <si>
    <t>Gross Losses_Other_Direct__No exclusions</t>
  </si>
  <si>
    <t>Gross Losses_Other_Reinsurance__No exclusions</t>
  </si>
  <si>
    <t>Gross Losses_All lines_Direct__No exclusions</t>
  </si>
  <si>
    <t>Gross Losses_All lines_Reinsurance__No exclusions</t>
  </si>
  <si>
    <t>Gross Losses_All lines_Direct + Reinsurance__No exclusions</t>
  </si>
  <si>
    <t>Gross Losses_Cyber_Direct_Forensics and remediation_Stand alone</t>
  </si>
  <si>
    <t>Gross Losses_Cyber_Direct_Ransomware payments_Stand alone</t>
  </si>
  <si>
    <t>Gross Losses_Cyber_Direct_Notification costs_Stand alone</t>
  </si>
  <si>
    <t>Gross Losses_Cyber_Direct_Fines_Stand alone</t>
  </si>
  <si>
    <t>Gross Losses_Cyber_Direct_Liability for data loss_Stand alone</t>
  </si>
  <si>
    <t>Gross Losses_Cyber_Direct_Business Interruption (BI)_Stand alone</t>
  </si>
  <si>
    <t>Gross Losses_Cyber_Direct_Contingent BI_Stand alone</t>
  </si>
  <si>
    <t>Gross Losses_Cyber_Direct_Other_Stand alone</t>
  </si>
  <si>
    <t>Gross Losses_Cyber_Direct_Total_Stand alone</t>
  </si>
  <si>
    <t>Gross Losses_Cyber_Reinsurance__Stand alone</t>
  </si>
  <si>
    <t>Gross Losses_Marine_Direct_Cargo_Stand alone</t>
  </si>
  <si>
    <t>Gross Losses_Marine_Direct_Hull &amp; Machinery_Stand alone</t>
  </si>
  <si>
    <t>Gross Losses_Marine_Direct_Delay Costs_Stand alone</t>
  </si>
  <si>
    <t>Gross Losses_Marine_Direct_Liability_Stand alone</t>
  </si>
  <si>
    <t>Gross Losses_Marine_Direct_Other_Stand alone</t>
  </si>
  <si>
    <t>Gross Losses_Marine_Direct_Total_Stand alone</t>
  </si>
  <si>
    <t>Gross Losses_Marine_Reinsurance__Stand alone</t>
  </si>
  <si>
    <t>Gross Losses_Property_Direct_Physical Damage (PD)_Stand alone</t>
  </si>
  <si>
    <t>Gross Losses_Property_Direct_Business Interruption (BI)_Stand alone</t>
  </si>
  <si>
    <t>Gross Losses_Property_Direct_Contingent BI_Stand alone</t>
  </si>
  <si>
    <t>Gross Losses_Property_Direct_Total_Stand alone</t>
  </si>
  <si>
    <t>Gross Losses_Property_Reinsurance__Stand alone</t>
  </si>
  <si>
    <t>Gross Losses_D&amp;O_Direct_Defence costs_Stand alone</t>
  </si>
  <si>
    <t>Gross Losses_D&amp;O_Direct_Settlement costs_Stand alone</t>
  </si>
  <si>
    <t>Gross Losses_D&amp;O_Direct_Total_Stand alone</t>
  </si>
  <si>
    <t>Gross Losses_D&amp;O_Reinsurance__Stand alone</t>
  </si>
  <si>
    <t>Gross Losses_PI_Direct_Defence costs_Stand alone</t>
  </si>
  <si>
    <t>Gross Losses_PI_Direct_Settlement costs_Stand alone</t>
  </si>
  <si>
    <t>Gross Losses_PI_Direct_Total_Stand alone</t>
  </si>
  <si>
    <t>Gross Losses_PI_Reinsurance__Stand alone</t>
  </si>
  <si>
    <t>Gross Losses_Other_Direct__Stand alone</t>
  </si>
  <si>
    <t>Gross Losses_Other_Reinsurance__Stand alone</t>
  </si>
  <si>
    <t>Gross Losses_All lines_Direct__Stand alone</t>
  </si>
  <si>
    <t>Gross Losses_All lines_Reinsurance__Stand alone</t>
  </si>
  <si>
    <t>Gross Losses_All lines_Direct + Reinsurance__Stand alone</t>
  </si>
  <si>
    <t>Gross Losses_Cyber_Direct_Forensics and remediation_Affirmative</t>
  </si>
  <si>
    <t>Gross Losses_Cyber_Direct_Ransomware payments_Affirmative</t>
  </si>
  <si>
    <t>Gross Losses_Cyber_Direct_Notification costs_Affirmative</t>
  </si>
  <si>
    <t>Gross Losses_Cyber_Direct_Fines_Affirmative</t>
  </si>
  <si>
    <t>Gross Losses_Cyber_Direct_Liability for data loss_Affirmative</t>
  </si>
  <si>
    <t>Gross Losses_Cyber_Direct_Business Interruption (BI)_Affirmative</t>
  </si>
  <si>
    <t>Gross Losses_Cyber_Direct_Contingent BI_Affirmative</t>
  </si>
  <si>
    <t>Gross Losses_Cyber_Direct_Other_Affirmative</t>
  </si>
  <si>
    <t>Gross Losses_Cyber_Direct_Total_Affirmative</t>
  </si>
  <si>
    <t>Gross Losses_Cyber_Reinsurance__Affirmative</t>
  </si>
  <si>
    <t>Gross Losses_Marine_Direct_Cargo_Affirmative</t>
  </si>
  <si>
    <t>Gross Losses_Marine_Direct_Hull &amp; Machinery_Affirmative</t>
  </si>
  <si>
    <t>Gross Losses_Marine_Direct_Delay Costs_Affirmative</t>
  </si>
  <si>
    <t>Gross Losses_Marine_Direct_Liability_Affirmative</t>
  </si>
  <si>
    <t>Gross Losses_Marine_Direct_Other_Affirmative</t>
  </si>
  <si>
    <t>Gross Losses_Marine_Direct_Total_Affirmative</t>
  </si>
  <si>
    <t>Gross Losses_Marine_Reinsurance__Affirmative</t>
  </si>
  <si>
    <t>Gross Losses_Property_Direct_Physical Damage (PD)_Affirmative</t>
  </si>
  <si>
    <t>Gross Losses_Property_Direct_Business Interruption (BI)_Affirmative</t>
  </si>
  <si>
    <t>Gross Losses_Property_Direct_Contingent BI_Affirmative</t>
  </si>
  <si>
    <t>Gross Losses_Property_Direct_Total_Affirmative</t>
  </si>
  <si>
    <t>Gross Losses_Property_Reinsurance__Affirmative</t>
  </si>
  <si>
    <t>Gross Losses_D&amp;O_Direct_Defence costs_Affirmative</t>
  </si>
  <si>
    <t>Gross Losses_D&amp;O_Direct_Settlement costs_Affirmative</t>
  </si>
  <si>
    <t>Gross Losses_D&amp;O_Direct_Total_Affirmative</t>
  </si>
  <si>
    <t>Gross Losses_D&amp;O_Reinsurance__Affirmative</t>
  </si>
  <si>
    <t>Gross Losses_PI_Direct_Defence costs_Affirmative</t>
  </si>
  <si>
    <t>Gross Losses_PI_Direct_Settlement costs_Affirmative</t>
  </si>
  <si>
    <t>Gross Losses_PI_Direct_Total_Affirmative</t>
  </si>
  <si>
    <t>Gross Losses_PI_Reinsurance__Affirmative</t>
  </si>
  <si>
    <t>Gross Losses_Other_Direct__Affirmative</t>
  </si>
  <si>
    <t>Gross Losses_Other_Reinsurance__Affirmative</t>
  </si>
  <si>
    <t>Gross Losses_All lines_Direct__Affirmative</t>
  </si>
  <si>
    <t>Gross Losses_All lines_Reinsurance__Affirmative</t>
  </si>
  <si>
    <t>Gross Losses_All lines_Direct + Reinsurance__Affirmative</t>
  </si>
  <si>
    <t>Gross Losses_Cyber_Direct_Forensics and remediation_Non-affirmative</t>
  </si>
  <si>
    <t>Gross Losses_Cyber_Direct_Ransomware payments_Non-affirmative</t>
  </si>
  <si>
    <t>Gross Losses_Cyber_Direct_Notification costs_Non-affirmative</t>
  </si>
  <si>
    <t>Gross Losses_Cyber_Direct_Fines_Non-affirmative</t>
  </si>
  <si>
    <t>Gross Losses_Cyber_Direct_Liability for data loss_Non-affirmative</t>
  </si>
  <si>
    <t>Gross Losses_Cyber_Direct_Business Interruption (BI)_Non-affirmative</t>
  </si>
  <si>
    <t>Gross Losses_Cyber_Direct_Contingent BI_Non-affirmative</t>
  </si>
  <si>
    <t>Gross Losses_Cyber_Direct_Other_Non-affirmative</t>
  </si>
  <si>
    <t>Gross Losses_Cyber_Direct_Total_Non-affirmative</t>
  </si>
  <si>
    <t>Gross Losses_Cyber_Reinsurance__Non-affirmative</t>
  </si>
  <si>
    <t>Gross Losses_Marine_Direct_Cargo_Non-affirmative</t>
  </si>
  <si>
    <t>Gross Losses_Marine_Direct_Hull &amp; Machinery_Non-affirmative</t>
  </si>
  <si>
    <t>Gross Losses_Marine_Direct_Delay Costs_Non-affirmative</t>
  </si>
  <si>
    <t>Gross Losses_Marine_Direct_Liability_Non-affirmative</t>
  </si>
  <si>
    <t>Gross Losses_Marine_Direct_Other_Non-affirmative</t>
  </si>
  <si>
    <t>Gross Losses_Marine_Direct_Total_Non-affirmative</t>
  </si>
  <si>
    <t>Gross Losses_Marine_Reinsurance__Non-affirmative</t>
  </si>
  <si>
    <t>Gross Losses_Property_Direct_Physical Damage (PD)_Non-affirmative</t>
  </si>
  <si>
    <t>Gross Losses_Property_Direct_Business Interruption (BI)_Non-affirmative</t>
  </si>
  <si>
    <t>Gross Losses_Property_Direct_Contingent BI_Non-affirmative</t>
  </si>
  <si>
    <t>Gross Losses_Property_Direct_Total_Non-affirmative</t>
  </si>
  <si>
    <t>Gross Losses_Property_Reinsurance__Non-affirmative</t>
  </si>
  <si>
    <t>Gross Losses_D&amp;O_Direct_Defence costs_Non-affirmative</t>
  </si>
  <si>
    <t>Gross Losses_D&amp;O_Direct_Settlement costs_Non-affirmative</t>
  </si>
  <si>
    <t>Gross Losses_D&amp;O_Direct_Total_Non-affirmative</t>
  </si>
  <si>
    <t>Gross Losses_D&amp;O_Reinsurance__Non-affirmative</t>
  </si>
  <si>
    <t>Gross Losses_PI_Direct_Defence costs_Non-affirmative</t>
  </si>
  <si>
    <t>Gross Losses_PI_Direct_Settlement costs_Non-affirmative</t>
  </si>
  <si>
    <t>Gross Losses_PI_Direct_Total_Non-affirmative</t>
  </si>
  <si>
    <t>Gross Losses_PI_Reinsurance__Non-affirmative</t>
  </si>
  <si>
    <t>Gross Losses_Other_Direct__Non-affirmative</t>
  </si>
  <si>
    <t>Gross Losses_Other_Reinsurance__Non-affirmative</t>
  </si>
  <si>
    <t>Gross Losses_All lines_Direct__Non-affirmative</t>
  </si>
  <si>
    <t>Gross Losses_All lines_Reinsurance__Non-affirmative</t>
  </si>
  <si>
    <t>Gross Losses_All lines_Direct + Reinsurance__Non-affirmative</t>
  </si>
  <si>
    <t>Gross Loss Ratio_Cyber_Direct_In-force GPW_</t>
  </si>
  <si>
    <t>Gross Loss Ratio_Cyber_Reinsurance_In-force GPW_</t>
  </si>
  <si>
    <t>Gross Loss Ratio_Marine_Direct_In-force GPW_</t>
  </si>
  <si>
    <t>Gross Loss Ratio_Marine_Reinsurance_In-force GPW_</t>
  </si>
  <si>
    <t>Gross Loss Ratio_Property_Direct_In-force GPW_</t>
  </si>
  <si>
    <t>Gross Loss Ratio_Property_Reinsurance_In-force GPW_</t>
  </si>
  <si>
    <t>Gross Loss Ratio_D&amp;O_Direct_In-force GPW_</t>
  </si>
  <si>
    <t>Gross Loss Ratio_D&amp;O_Reinsurance_In-force GPW_</t>
  </si>
  <si>
    <t>Gross Loss Ratio_PI_Direct_In-force GPW_</t>
  </si>
  <si>
    <t>Gross Loss Ratio_PI_Reinsurance_In-force GPW_</t>
  </si>
  <si>
    <t>Gross Loss Ratio_Other_Direct_In-force GPW_</t>
  </si>
  <si>
    <t>Gross Loss Ratio_Other_Reinsurance_In-force GPW_</t>
  </si>
  <si>
    <t>Gross Loss Ratio_All lines_Direct + Reinsurance_In-force GPW_</t>
  </si>
  <si>
    <t>Gross Loss Ratio_Cyber_Direct_Gross Losses_</t>
  </si>
  <si>
    <t>Gross Loss Ratio_Cyber_Reinsurance_Gross Losses_</t>
  </si>
  <si>
    <t>Gross Loss Ratio_Marine_Direct_Gross Losses_</t>
  </si>
  <si>
    <t>Gross Loss Ratio_Marine_Reinsurance_Gross Losses_</t>
  </si>
  <si>
    <t>Gross Loss Ratio_Property_Direct_Gross Losses_</t>
  </si>
  <si>
    <t>Gross Loss Ratio_Property_Reinsurance_Gross Losses_</t>
  </si>
  <si>
    <t>Gross Loss Ratio_D&amp;O_Direct_Gross Losses_</t>
  </si>
  <si>
    <t>Gross Loss Ratio_D&amp;O_Reinsurance_Gross Losses_</t>
  </si>
  <si>
    <t>Gross Loss Ratio_PI_Direct_Gross Losses_</t>
  </si>
  <si>
    <t>Gross Loss Ratio_PI_Reinsurance_Gross Losses_</t>
  </si>
  <si>
    <t>Gross Loss Ratio_Other_Direct_Gross Losses_</t>
  </si>
  <si>
    <t>Gross Loss Ratio_Other_Reinsurance_Gross Losses_</t>
  </si>
  <si>
    <t>Gross Loss Ratio_All lines_Direct + Reinsurance_Gross Losses_</t>
  </si>
  <si>
    <t>Gross Loss Ratio_Cyber_Direct_Gross Loss Ratio_</t>
  </si>
  <si>
    <t>Gross Loss Ratio_Cyber_Reinsurance_Gross Loss Ratio_</t>
  </si>
  <si>
    <t>Gross Loss Ratio_Marine_Direct_Gross Loss Ratio_</t>
  </si>
  <si>
    <t>Gross Loss Ratio_Marine_Reinsurance_Gross Loss Ratio_</t>
  </si>
  <si>
    <t>Gross Loss Ratio_Property_Direct_Gross Loss Ratio_</t>
  </si>
  <si>
    <t>Gross Loss Ratio_Property_Reinsurance_Gross Loss Ratio_</t>
  </si>
  <si>
    <t>Gross Loss Ratio_D&amp;O_Direct_Gross Loss Ratio_</t>
  </si>
  <si>
    <t>Gross Loss Ratio_D&amp;O_Reinsurance_Gross Loss Ratio_</t>
  </si>
  <si>
    <t>Gross Loss Ratio_PI_Direct_Gross Loss Ratio_</t>
  </si>
  <si>
    <t>Gross Loss Ratio_PI_Reinsurance_Gross Loss Ratio_</t>
  </si>
  <si>
    <t>Gross Loss Ratio_Other_Direct_Gross Loss Ratio_</t>
  </si>
  <si>
    <t>Gross Loss Ratio_Other_Reinsurance_Gross Loss Ratio_</t>
  </si>
  <si>
    <t>Gross Loss Ratio_All lines_Direct + Reinsurance_Gross Loss Ratio_</t>
  </si>
  <si>
    <t>Sectoral Losses</t>
  </si>
  <si>
    <t>Sectoral Losses_Agriculture &amp; Mining_In-force GPW__</t>
  </si>
  <si>
    <t>Sectoral Losses_Manufacturing_In-force GPW__</t>
  </si>
  <si>
    <t>Sectoral Losses_Pharmaceuticals_In-force GPW__</t>
  </si>
  <si>
    <t>Sectoral Losses_Energy and Utilities_In-force GPW__</t>
  </si>
  <si>
    <t>Sectoral Losses_Construction and Real Estate_In-force GPW__</t>
  </si>
  <si>
    <t>Sectoral Losses_Consumer Retail _In-force GPW__</t>
  </si>
  <si>
    <t>Sectoral Losses_Wholesale Trade_In-force GPW__</t>
  </si>
  <si>
    <t>Sectoral Losses_Marine_In-force GPW__</t>
  </si>
  <si>
    <t>Sectoral Losses_Aviation_In-force GPW__</t>
  </si>
  <si>
    <t>Sectoral Losses_Other transportation_In-force GPW__</t>
  </si>
  <si>
    <t>Sectoral Losses_Hospitality_In-force GPW__</t>
  </si>
  <si>
    <t>Sectoral Losses_Technology_In-force GPW__</t>
  </si>
  <si>
    <t>Sectoral Losses_Financial and Insurance_In-force GPW__</t>
  </si>
  <si>
    <t>Sectoral Losses_Professional Services_In-force GPW__</t>
  </si>
  <si>
    <t>Sectoral Losses_Other services_In-force GPW__</t>
  </si>
  <si>
    <t>Sectoral Losses_Public Administration_In-force GPW__</t>
  </si>
  <si>
    <t>Sectoral Losses_Education_In-force GPW__</t>
  </si>
  <si>
    <t>Sectoral Losses_Healthcare_In-force GPW__</t>
  </si>
  <si>
    <t>Sectoral Losses_Other_In-force GPW__</t>
  </si>
  <si>
    <t>Sectoral Losses_All sectors_In-force GPW__</t>
  </si>
  <si>
    <t>Sectoral Losses_Agriculture &amp; Mining_Gross Losses__</t>
  </si>
  <si>
    <t>Sectoral Losses_Manufacturing_Gross Losses__</t>
  </si>
  <si>
    <t>Sectoral Losses_Pharmaceuticals_Gross Losses__</t>
  </si>
  <si>
    <t>Sectoral Losses_Energy and Utilities_Gross Losses__</t>
  </si>
  <si>
    <t>Sectoral Losses_Construction and Real Estate_Gross Losses__</t>
  </si>
  <si>
    <t>Sectoral Losses_Consumer Retail _Gross Losses__</t>
  </si>
  <si>
    <t>Sectoral Losses_Wholesale Trade_Gross Losses__</t>
  </si>
  <si>
    <t>Sectoral Losses_Marine_Gross Losses__</t>
  </si>
  <si>
    <t>Sectoral Losses_Aviation_Gross Losses__</t>
  </si>
  <si>
    <t>Sectoral Losses_Other transportation_Gross Losses__</t>
  </si>
  <si>
    <t>Sectoral Losses_Hospitality_Gross Losses__</t>
  </si>
  <si>
    <t>Sectoral Losses_Technology_Gross Losses__</t>
  </si>
  <si>
    <t>Sectoral Losses_Financial and Insurance_Gross Losses__</t>
  </si>
  <si>
    <t>Sectoral Losses_Professional Services_Gross Losses__</t>
  </si>
  <si>
    <t>Sectoral Losses_Other services_Gross Losses__</t>
  </si>
  <si>
    <t>Sectoral Losses_Public Administration_Gross Losses__</t>
  </si>
  <si>
    <t>Sectoral Losses_Education_Gross Losses__</t>
  </si>
  <si>
    <t>Sectoral Losses_Healthcare_Gross Losses__</t>
  </si>
  <si>
    <t>Sectoral Losses_Other_Gross Losses__</t>
  </si>
  <si>
    <t>Sectoral Losses_All sectors_Gross Losses__</t>
  </si>
  <si>
    <t>Sectoral Losses_Agriculture &amp; Mining_Gross Loss Ratio__</t>
  </si>
  <si>
    <t>Sectoral Losses_Manufacturing_Gross Loss Ratio__</t>
  </si>
  <si>
    <t>Sectoral Losses_Pharmaceuticals_Gross Loss Ratio__</t>
  </si>
  <si>
    <t>Sectoral Losses_Energy and Utilities_Gross Loss Ratio__</t>
  </si>
  <si>
    <t>Sectoral Losses_Construction and Real Estate_Gross Loss Ratio__</t>
  </si>
  <si>
    <t>Sectoral Losses_Consumer Retail _Gross Loss Ratio__</t>
  </si>
  <si>
    <t>Sectoral Losses_Wholesale Trade_Gross Loss Ratio__</t>
  </si>
  <si>
    <t>Sectoral Losses_Marine_Gross Loss Ratio__</t>
  </si>
  <si>
    <t>Sectoral Losses_Aviation_Gross Loss Ratio__</t>
  </si>
  <si>
    <t>Sectoral Losses_Other transportation_Gross Loss Ratio__</t>
  </si>
  <si>
    <t>Sectoral Losses_Hospitality_Gross Loss Ratio__</t>
  </si>
  <si>
    <t>Sectoral Losses_Technology_Gross Loss Ratio__</t>
  </si>
  <si>
    <t>Sectoral Losses_Financial and Insurance_Gross Loss Ratio__</t>
  </si>
  <si>
    <t>Sectoral Losses_Professional Services_Gross Loss Ratio__</t>
  </si>
  <si>
    <t>Sectoral Losses_Other services_Gross Loss Ratio__</t>
  </si>
  <si>
    <t>Sectoral Losses_Public Administration_Gross Loss Ratio__</t>
  </si>
  <si>
    <t>Sectoral Losses_Education_Gross Loss Ratio__</t>
  </si>
  <si>
    <t>Sectoral Losses_Healthcare_Gross Loss Ratio__</t>
  </si>
  <si>
    <t>Sectoral Losses_Other_Gross Loss Ratio__</t>
  </si>
  <si>
    <t>Sectoral Losses_All sectors_Gross Loss Ratio__</t>
  </si>
  <si>
    <t>No of policies</t>
  </si>
  <si>
    <t>Exposures_Cyber_Direct_No of policies_</t>
  </si>
  <si>
    <t>Exposures_Cyber_Reinsurance_No of policies_</t>
  </si>
  <si>
    <t>Exposures_Marine_Direct_No of policies_</t>
  </si>
  <si>
    <t>Exposures_Marine_Reinsurance_No of policies_</t>
  </si>
  <si>
    <t>Exposures_Property_Direct_No of policies_</t>
  </si>
  <si>
    <t>Exposures_Property_Reinsurance_No of policies_</t>
  </si>
  <si>
    <t>Exposures_D&amp;O_Direct_No of policies_</t>
  </si>
  <si>
    <t>Exposures_D&amp;O_Reinsurance_No of policies_</t>
  </si>
  <si>
    <t>Exposures_PI_Direct_No of policies_</t>
  </si>
  <si>
    <t>Exposures_PI_Reinsurance_No of policies_</t>
  </si>
  <si>
    <t>Exposures_Other_Direct_No of policies_</t>
  </si>
  <si>
    <t>Exposures_Other_Reinsurance_No of policies_</t>
  </si>
  <si>
    <t>Exposures_All lines_Direct + Reinsurance_No of policies_</t>
  </si>
  <si>
    <t>Exposures_Cyber_Direct_Average Line Size_</t>
  </si>
  <si>
    <t>Exposures_Cyber_Reinsurance_Average Line Size_</t>
  </si>
  <si>
    <t>Exposures_Marine_Direct_Average Line Size_</t>
  </si>
  <si>
    <t>Exposures_Marine_Reinsurance_Average Line Size_</t>
  </si>
  <si>
    <t>Exposures_Property_Direct_Average Line Size_</t>
  </si>
  <si>
    <t>Exposures_Property_Reinsurance_Average Line Size_</t>
  </si>
  <si>
    <t>Exposures_D&amp;O_Direct_Average Line Size_</t>
  </si>
  <si>
    <t>Exposures_D&amp;O_Reinsurance_Average Line Size_</t>
  </si>
  <si>
    <t>Exposures_PI_Direct_Average Line Size_</t>
  </si>
  <si>
    <t>Exposures_PI_Reinsurance_Average Line Size_</t>
  </si>
  <si>
    <t>Exposures_Other_Direct_Average Line Size_</t>
  </si>
  <si>
    <t>Exposures_Other_Reinsurance_Average Line Size_</t>
  </si>
  <si>
    <t>Exposures_All lines_Direct + Reinsurance_Average Line Size_</t>
  </si>
  <si>
    <t>Exposures_Cyber_Direct_In-force GPW_</t>
  </si>
  <si>
    <t>Exposures_Cyber_Reinsurance_In-force GPW_</t>
  </si>
  <si>
    <t>Exposures_Marine_Direct_In-force GPW_</t>
  </si>
  <si>
    <t>Exposures_Marine_Reinsurance_In-force GPW_</t>
  </si>
  <si>
    <t>Exposures_Property_Direct_In-force GPW_</t>
  </si>
  <si>
    <t>Exposures_Property_Reinsurance_In-force GPW_</t>
  </si>
  <si>
    <t>Exposures_D&amp;O_Direct_In-force GPW_</t>
  </si>
  <si>
    <t>Exposures_D&amp;O_Reinsurance_In-force GPW_</t>
  </si>
  <si>
    <t>Exposures_PI_Direct_In-force GPW_</t>
  </si>
  <si>
    <t>Exposures_PI_Reinsurance_In-force GPW_</t>
  </si>
  <si>
    <t>Exposures_Other_Direct_In-force GPW_</t>
  </si>
  <si>
    <t>Exposures_Other_Reinsurance_In-force GPW_</t>
  </si>
  <si>
    <t>Exposures_All lines_Direct + Reinsurance_In-force GPW_</t>
  </si>
  <si>
    <t xml:space="preserve">BCF Cloud reliance </t>
  </si>
  <si>
    <t>BCF Cloud reliance _Data available_Amazon Web Services_No of policies_</t>
  </si>
  <si>
    <t>BCF Cloud reliance _Data available_Microsoft Azure_No of policies_</t>
  </si>
  <si>
    <t>BCF Cloud reliance _Data available_Google Cloud Services_No of policies_</t>
  </si>
  <si>
    <t>BCF Cloud reliance _Data available_Others _No of policies_</t>
  </si>
  <si>
    <t>BCF Cloud reliance _Data available_Total where data_No of policies_</t>
  </si>
  <si>
    <t>BCF Cloud reliance _Data not available__No of policies_</t>
  </si>
  <si>
    <t>BCF Cloud reliance _Total standalone cyber book__No of policies_</t>
  </si>
  <si>
    <t>Loss of profits</t>
  </si>
  <si>
    <t>BCF Cloud reliance _Data available_Amazon Web Services_Loss of profits_</t>
  </si>
  <si>
    <t>BCF Cloud reliance _Data available_Microsoft Azure_Loss of profits_</t>
  </si>
  <si>
    <t>BCF Cloud reliance _Data available_Google Cloud Services_Loss of profits_</t>
  </si>
  <si>
    <t>BCF Cloud reliance _Data available_Others _Loss of profits_</t>
  </si>
  <si>
    <t>BCF Cloud reliance _Data available_Total where data_Loss of profits_</t>
  </si>
  <si>
    <t>BCF Cloud reliance _Data not available__Loss of profits_</t>
  </si>
  <si>
    <t>BCF Cloud reliance _Total standalone cyber book__Loss of profits_</t>
  </si>
  <si>
    <t>Sectoral Split</t>
  </si>
  <si>
    <t>Sectoral Split_Agriculture &amp; Mining_No of policies_Small enterprises_</t>
  </si>
  <si>
    <t>Sectoral Split_Manufacturing_No of policies_Small enterprises_</t>
  </si>
  <si>
    <t>Sectoral Split_Pharmaceuticals_No of policies_Small enterprises_</t>
  </si>
  <si>
    <t>Sectoral Split_Energy and Utilities_No of policies_Small enterprises_</t>
  </si>
  <si>
    <t>Sectoral Split_Construction and Real Estate_No of policies_Small enterprises_</t>
  </si>
  <si>
    <t>Sectoral Split_Consumer Retail _No of policies_Small enterprises_</t>
  </si>
  <si>
    <t>Sectoral Split_Wholesale Trade_No of policies_Small enterprises_</t>
  </si>
  <si>
    <t>Sectoral Split_Marine_No of policies_Small enterprises_</t>
  </si>
  <si>
    <t>Sectoral Split_Aviation_No of policies_Small enterprises_</t>
  </si>
  <si>
    <t>Sectoral Split_Other transportation_No of policies_Small enterprises_</t>
  </si>
  <si>
    <t>Sectoral Split_Hospitality_No of policies_Small enterprises_</t>
  </si>
  <si>
    <t>Sectoral Split_Technology_No of policies_Small enterprises_</t>
  </si>
  <si>
    <t>Sectoral Split_Financial and Insurance_No of policies_Small enterprises_</t>
  </si>
  <si>
    <t>Sectoral Split_Professional Services_No of policies_Small enterprises_</t>
  </si>
  <si>
    <t>Sectoral Split_Other services_No of policies_Small enterprises_</t>
  </si>
  <si>
    <t>Sectoral Split_Public Administration_No of policies_Small enterprises_</t>
  </si>
  <si>
    <t>Sectoral Split_Education_No of policies_Small enterprises_</t>
  </si>
  <si>
    <t>Sectoral Split_Healthcare_No of policies_Small enterprises_</t>
  </si>
  <si>
    <t>Sectoral Split_Other sectors_No of policies_Small enterprises_</t>
  </si>
  <si>
    <t>Sectoral Split_All sectors_No of policies_Small enterprises_</t>
  </si>
  <si>
    <t>Sectoral Split_Agriculture &amp; Mining_Average Line Size_Small enterprises_</t>
  </si>
  <si>
    <t>Sectoral Split_Manufacturing_Average Line Size_Small enterprises_</t>
  </si>
  <si>
    <t>Sectoral Split_Pharmaceuticals_Average Line Size_Small enterprises_</t>
  </si>
  <si>
    <t>Sectoral Split_Energy and Utilities_Average Line Size_Small enterprises_</t>
  </si>
  <si>
    <t>Sectoral Split_Construction and Real Estate_Average Line Size_Small enterprises_</t>
  </si>
  <si>
    <t>Sectoral Split_Consumer Retail _Average Line Size_Small enterprises_</t>
  </si>
  <si>
    <t>Sectoral Split_Wholesale Trade_Average Line Size_Small enterprises_</t>
  </si>
  <si>
    <t>Sectoral Split_Marine_Average Line Size_Small enterprises_</t>
  </si>
  <si>
    <t>Sectoral Split_Aviation_Average Line Size_Small enterprises_</t>
  </si>
  <si>
    <t>Sectoral Split_Other transportation_Average Line Size_Small enterprises_</t>
  </si>
  <si>
    <t>Sectoral Split_Hospitality_Average Line Size_Small enterprises_</t>
  </si>
  <si>
    <t>Sectoral Split_Technology_Average Line Size_Small enterprises_</t>
  </si>
  <si>
    <t>Sectoral Split_Financial and Insurance_Average Line Size_Small enterprises_</t>
  </si>
  <si>
    <t>Sectoral Split_Professional Services_Average Line Size_Small enterprises_</t>
  </si>
  <si>
    <t>Sectoral Split_Other services_Average Line Size_Small enterprises_</t>
  </si>
  <si>
    <t>Sectoral Split_Public Administration_Average Line Size_Small enterprises_</t>
  </si>
  <si>
    <t>Sectoral Split_Education_Average Line Size_Small enterprises_</t>
  </si>
  <si>
    <t>Sectoral Split_Healthcare_Average Line Size_Small enterprises_</t>
  </si>
  <si>
    <t>Sectoral Split_Other sectors_Average Line Size_Small enterprises_</t>
  </si>
  <si>
    <t>Sectoral Split_All sectors_Average Line Size_Small enterprises_</t>
  </si>
  <si>
    <t>Sectoral Split_Agriculture &amp; Mining_In-force GPW_Small enterprises_</t>
  </si>
  <si>
    <t>Sectoral Split_Manufacturing_In-force GPW_Small enterprises_</t>
  </si>
  <si>
    <t>Sectoral Split_Pharmaceuticals_In-force GPW_Small enterprises_</t>
  </si>
  <si>
    <t>Sectoral Split_Energy and Utilities_In-force GPW_Small enterprises_</t>
  </si>
  <si>
    <t>Sectoral Split_Construction and Real Estate_In-force GPW_Small enterprises_</t>
  </si>
  <si>
    <t>Sectoral Split_Consumer Retail _In-force GPW_Small enterprises_</t>
  </si>
  <si>
    <t>Sectoral Split_Wholesale Trade_In-force GPW_Small enterprises_</t>
  </si>
  <si>
    <t>Sectoral Split_Marine_In-force GPW_Small enterprises_</t>
  </si>
  <si>
    <t>Sectoral Split_Aviation_In-force GPW_Small enterprises_</t>
  </si>
  <si>
    <t>Sectoral Split_Other transportation_In-force GPW_Small enterprises_</t>
  </si>
  <si>
    <t>Sectoral Split_Hospitality_In-force GPW_Small enterprises_</t>
  </si>
  <si>
    <t>Sectoral Split_Technology_In-force GPW_Small enterprises_</t>
  </si>
  <si>
    <t>Sectoral Split_Financial and Insurance_In-force GPW_Small enterprises_</t>
  </si>
  <si>
    <t>Sectoral Split_Professional Services_In-force GPW_Small enterprises_</t>
  </si>
  <si>
    <t>Sectoral Split_Other services_In-force GPW_Small enterprises_</t>
  </si>
  <si>
    <t>Sectoral Split_Public Administration_In-force GPW_Small enterprises_</t>
  </si>
  <si>
    <t>Sectoral Split_Education_In-force GPW_Small enterprises_</t>
  </si>
  <si>
    <t>Sectoral Split_Healthcare_In-force GPW_Small enterprises_</t>
  </si>
  <si>
    <t>Sectoral Split_Other sectors_In-force GPW_Small enterprises_</t>
  </si>
  <si>
    <t>Sectoral Split_All sectors_In-force GPW_Small enterprises_</t>
  </si>
  <si>
    <t>Sectoral Split_Agriculture &amp; Mining_No of policies_Medium enterprises_</t>
  </si>
  <si>
    <t>Sectoral Split_Manufacturing_No of policies_Medium enterprises_</t>
  </si>
  <si>
    <t>Sectoral Split_Pharmaceuticals_No of policies_Medium enterprises_</t>
  </si>
  <si>
    <t>Sectoral Split_Energy and Utilities_No of policies_Medium enterprises_</t>
  </si>
  <si>
    <t>Sectoral Split_Construction and Real Estate_No of policies_Medium enterprises_</t>
  </si>
  <si>
    <t>Sectoral Split_Consumer Retail _No of policies_Medium enterprises_</t>
  </si>
  <si>
    <t>Sectoral Split_Wholesale Trade_No of policies_Medium enterprises_</t>
  </si>
  <si>
    <t>Sectoral Split_Marine_No of policies_Medium enterprises_</t>
  </si>
  <si>
    <t>Sectoral Split_Aviation_No of policies_Medium enterprises_</t>
  </si>
  <si>
    <t>Sectoral Split_Other transportation_No of policies_Medium enterprises_</t>
  </si>
  <si>
    <t>Sectoral Split_Hospitality_No of policies_Medium enterprises_</t>
  </si>
  <si>
    <t>Sectoral Split_Technology_No of policies_Medium enterprises_</t>
  </si>
  <si>
    <t>Sectoral Split_Financial and Insurance_No of policies_Medium enterprises_</t>
  </si>
  <si>
    <t>Sectoral Split_Professional Services_No of policies_Medium enterprises_</t>
  </si>
  <si>
    <t>Sectoral Split_Other services_No of policies_Medium enterprises_</t>
  </si>
  <si>
    <t>Sectoral Split_Public Administration_No of policies_Medium enterprises_</t>
  </si>
  <si>
    <t>Sectoral Split_Education_No of policies_Medium enterprises_</t>
  </si>
  <si>
    <t>Sectoral Split_Healthcare_No of policies_Medium enterprises_</t>
  </si>
  <si>
    <t>Sectoral Split_Other sectors_No of policies_Medium enterprises_</t>
  </si>
  <si>
    <t>Sectoral Split_All sectors_No of policies_Medium enterprises_</t>
  </si>
  <si>
    <t>Sectoral Split_Agriculture &amp; Mining_Average Line Size_Medium enterprises_</t>
  </si>
  <si>
    <t>Sectoral Split_Manufacturing_Average Line Size_Medium enterprises_</t>
  </si>
  <si>
    <t>Sectoral Split_Pharmaceuticals_Average Line Size_Medium enterprises_</t>
  </si>
  <si>
    <t>Sectoral Split_Energy and Utilities_Average Line Size_Medium enterprises_</t>
  </si>
  <si>
    <t>Sectoral Split_Construction and Real Estate_Average Line Size_Medium enterprises_</t>
  </si>
  <si>
    <t>Sectoral Split_Consumer Retail _Average Line Size_Medium enterprises_</t>
  </si>
  <si>
    <t>Sectoral Split_Wholesale Trade_Average Line Size_Medium enterprises_</t>
  </si>
  <si>
    <t>Sectoral Split_Marine_Average Line Size_Medium enterprises_</t>
  </si>
  <si>
    <t>Sectoral Split_Aviation_Average Line Size_Medium enterprises_</t>
  </si>
  <si>
    <t>Sectoral Split_Other transportation_Average Line Size_Medium enterprises_</t>
  </si>
  <si>
    <t>Sectoral Split_Hospitality_Average Line Size_Medium enterprises_</t>
  </si>
  <si>
    <t>Sectoral Split_Technology_Average Line Size_Medium enterprises_</t>
  </si>
  <si>
    <t>Sectoral Split_Financial and Insurance_Average Line Size_Medium enterprises_</t>
  </si>
  <si>
    <t>Sectoral Split_Professional Services_Average Line Size_Medium enterprises_</t>
  </si>
  <si>
    <t>Sectoral Split_Other services_Average Line Size_Medium enterprises_</t>
  </si>
  <si>
    <t>Sectoral Split_Public Administration_Average Line Size_Medium enterprises_</t>
  </si>
  <si>
    <t>Sectoral Split_Education_Average Line Size_Medium enterprises_</t>
  </si>
  <si>
    <t>Sectoral Split_Healthcare_Average Line Size_Medium enterprises_</t>
  </si>
  <si>
    <t>Sectoral Split_Other sectors_Average Line Size_Medium enterprises_</t>
  </si>
  <si>
    <t>Sectoral Split_All sectors_Average Line Size_Medium enterprises_</t>
  </si>
  <si>
    <t>Sectoral Split_Agriculture &amp; Mining_In-force GPW_Medium enterprises_</t>
  </si>
  <si>
    <t>Sectoral Split_Manufacturing_In-force GPW_Medium enterprises_</t>
  </si>
  <si>
    <t>Sectoral Split_Pharmaceuticals_In-force GPW_Medium enterprises_</t>
  </si>
  <si>
    <t>Sectoral Split_Energy and Utilities_In-force GPW_Medium enterprises_</t>
  </si>
  <si>
    <t>Sectoral Split_Construction and Real Estate_In-force GPW_Medium enterprises_</t>
  </si>
  <si>
    <t>Sectoral Split_Consumer Retail _In-force GPW_Medium enterprises_</t>
  </si>
  <si>
    <t>Sectoral Split_Wholesale Trade_In-force GPW_Medium enterprises_</t>
  </si>
  <si>
    <t>Sectoral Split_Marine_In-force GPW_Medium enterprises_</t>
  </si>
  <si>
    <t>Sectoral Split_Aviation_In-force GPW_Medium enterprises_</t>
  </si>
  <si>
    <t>Sectoral Split_Other transportation_In-force GPW_Medium enterprises_</t>
  </si>
  <si>
    <t>Sectoral Split_Hospitality_In-force GPW_Medium enterprises_</t>
  </si>
  <si>
    <t>Sectoral Split_Technology_In-force GPW_Medium enterprises_</t>
  </si>
  <si>
    <t>Sectoral Split_Financial and Insurance_In-force GPW_Medium enterprises_</t>
  </si>
  <si>
    <t>Sectoral Split_Professional Services_In-force GPW_Medium enterprises_</t>
  </si>
  <si>
    <t>Sectoral Split_Other services_In-force GPW_Medium enterprises_</t>
  </si>
  <si>
    <t>Sectoral Split_Public Administration_In-force GPW_Medium enterprises_</t>
  </si>
  <si>
    <t>Sectoral Split_Education_In-force GPW_Medium enterprises_</t>
  </si>
  <si>
    <t>Sectoral Split_Healthcare_In-force GPW_Medium enterprises_</t>
  </si>
  <si>
    <t>Sectoral Split_Other sectors_In-force GPW_Medium enterprises_</t>
  </si>
  <si>
    <t>Sectoral Split_All sectors_In-force GPW_Medium enterprises_</t>
  </si>
  <si>
    <t>Sectoral Split_Agriculture &amp; Mining_No of policies_Large enterprises_</t>
  </si>
  <si>
    <t>Sectoral Split_Manufacturing_No of policies_Large enterprises_</t>
  </si>
  <si>
    <t>Sectoral Split_Pharmaceuticals_No of policies_Large enterprises_</t>
  </si>
  <si>
    <t>Sectoral Split_Energy and Utilities_No of policies_Large enterprises_</t>
  </si>
  <si>
    <t>Sectoral Split_Construction and Real Estate_No of policies_Large enterprises_</t>
  </si>
  <si>
    <t>Sectoral Split_Consumer Retail _No of policies_Large enterprises_</t>
  </si>
  <si>
    <t>Sectoral Split_Wholesale Trade_No of policies_Large enterprises_</t>
  </si>
  <si>
    <t>Sectoral Split_Marine_No of policies_Large enterprises_</t>
  </si>
  <si>
    <t>Sectoral Split_Aviation_No of policies_Large enterprises_</t>
  </si>
  <si>
    <t>Sectoral Split_Other transportation_No of policies_Large enterprises_</t>
  </si>
  <si>
    <t>Sectoral Split_Hospitality_No of policies_Large enterprises_</t>
  </si>
  <si>
    <t>Sectoral Split_Technology_No of policies_Large enterprises_</t>
  </si>
  <si>
    <t>Sectoral Split_Financial and Insurance_No of policies_Large enterprises_</t>
  </si>
  <si>
    <t>Sectoral Split_Professional Services_No of policies_Large enterprises_</t>
  </si>
  <si>
    <t>Sectoral Split_Other services_No of policies_Large enterprises_</t>
  </si>
  <si>
    <t>Sectoral Split_Public Administration_No of policies_Large enterprises_</t>
  </si>
  <si>
    <t>Sectoral Split_Education_No of policies_Large enterprises_</t>
  </si>
  <si>
    <t>Sectoral Split_Healthcare_No of policies_Large enterprises_</t>
  </si>
  <si>
    <t>Sectoral Split_Other sectors_No of policies_Large enterprises_</t>
  </si>
  <si>
    <t>Sectoral Split_All sectors_No of policies_Large enterprises_</t>
  </si>
  <si>
    <t>Sectoral Split_Agriculture &amp; Mining_Average Line Size_Large enterprises_</t>
  </si>
  <si>
    <t>Sectoral Split_Manufacturing_Average Line Size_Large enterprises_</t>
  </si>
  <si>
    <t>Sectoral Split_Pharmaceuticals_Average Line Size_Large enterprises_</t>
  </si>
  <si>
    <t>Sectoral Split_Energy and Utilities_Average Line Size_Large enterprises_</t>
  </si>
  <si>
    <t>Sectoral Split_Construction and Real Estate_Average Line Size_Large enterprises_</t>
  </si>
  <si>
    <t>Sectoral Split_Consumer Retail _Average Line Size_Large enterprises_</t>
  </si>
  <si>
    <t>Sectoral Split_Wholesale Trade_Average Line Size_Large enterprises_</t>
  </si>
  <si>
    <t>Sectoral Split_Marine_Average Line Size_Large enterprises_</t>
  </si>
  <si>
    <t>Sectoral Split_Aviation_Average Line Size_Large enterprises_</t>
  </si>
  <si>
    <t>Sectoral Split_Other transportation_Average Line Size_Large enterprises_</t>
  </si>
  <si>
    <t>Sectoral Split_Hospitality_Average Line Size_Large enterprises_</t>
  </si>
  <si>
    <t>Sectoral Split_Technology_Average Line Size_Large enterprises_</t>
  </si>
  <si>
    <t>Sectoral Split_Financial and Insurance_Average Line Size_Large enterprises_</t>
  </si>
  <si>
    <t>Sectoral Split_Professional Services_Average Line Size_Large enterprises_</t>
  </si>
  <si>
    <t>Sectoral Split_Other services_Average Line Size_Large enterprises_</t>
  </si>
  <si>
    <t>Sectoral Split_Public Administration_Average Line Size_Large enterprises_</t>
  </si>
  <si>
    <t>Sectoral Split_Education_Average Line Size_Large enterprises_</t>
  </si>
  <si>
    <t>Sectoral Split_Healthcare_Average Line Size_Large enterprises_</t>
  </si>
  <si>
    <t>Sectoral Split_Other sectors_Average Line Size_Large enterprises_</t>
  </si>
  <si>
    <t>Sectoral Split_All sectors_Average Line Size_Large enterprises_</t>
  </si>
  <si>
    <t>Sectoral Split_Agriculture &amp; Mining_In-force GPW_Large enterprises_</t>
  </si>
  <si>
    <t>Sectoral Split_Manufacturing_In-force GPW_Large enterprises_</t>
  </si>
  <si>
    <t>Sectoral Split_Pharmaceuticals_In-force GPW_Large enterprises_</t>
  </si>
  <si>
    <t>Sectoral Split_Energy and Utilities_In-force GPW_Large enterprises_</t>
  </si>
  <si>
    <t>Sectoral Split_Construction and Real Estate_In-force GPW_Large enterprises_</t>
  </si>
  <si>
    <t>Sectoral Split_Consumer Retail _In-force GPW_Large enterprises_</t>
  </si>
  <si>
    <t>Sectoral Split_Wholesale Trade_In-force GPW_Large enterprises_</t>
  </si>
  <si>
    <t>Sectoral Split_Marine_In-force GPW_Large enterprises_</t>
  </si>
  <si>
    <t>Sectoral Split_Aviation_In-force GPW_Large enterprises_</t>
  </si>
  <si>
    <t>Sectoral Split_Other transportation_In-force GPW_Large enterprises_</t>
  </si>
  <si>
    <t>Sectoral Split_Hospitality_In-force GPW_Large enterprises_</t>
  </si>
  <si>
    <t>Sectoral Split_Technology_In-force GPW_Large enterprises_</t>
  </si>
  <si>
    <t>Sectoral Split_Financial and Insurance_In-force GPW_Large enterprises_</t>
  </si>
  <si>
    <t>Sectoral Split_Professional Services_In-force GPW_Large enterprises_</t>
  </si>
  <si>
    <t>Sectoral Split_Other services_In-force GPW_Large enterprises_</t>
  </si>
  <si>
    <t>Sectoral Split_Public Administration_In-force GPW_Large enterprises_</t>
  </si>
  <si>
    <t>Sectoral Split_Education_In-force GPW_Large enterprises_</t>
  </si>
  <si>
    <t>Sectoral Split_Healthcare_In-force GPW_Large enterprises_</t>
  </si>
  <si>
    <t>Sectoral Split_Other sectors_In-force GPW_Large enterprises_</t>
  </si>
  <si>
    <t>Sectoral Split_All sectors_In-force GPW_Large enterprises_</t>
  </si>
  <si>
    <t>Sectoral Split_Agriculture &amp; Mining_No of policies_All enterprises_</t>
  </si>
  <si>
    <t>Sectoral Split_Manufacturing_No of policies_All enterprises_</t>
  </si>
  <si>
    <t>Sectoral Split_Pharmaceuticals_No of policies_All enterprises_</t>
  </si>
  <si>
    <t>Sectoral Split_Energy and Utilities_No of policies_All enterprises_</t>
  </si>
  <si>
    <t>Sectoral Split_Construction and Real Estate_No of policies_All enterprises_</t>
  </si>
  <si>
    <t>Sectoral Split_Consumer Retail _No of policies_All enterprises_</t>
  </si>
  <si>
    <t>Sectoral Split_Wholesale Trade_No of policies_All enterprises_</t>
  </si>
  <si>
    <t>Sectoral Split_Marine_No of policies_All enterprises_</t>
  </si>
  <si>
    <t>Sectoral Split_Aviation_No of policies_All enterprises_</t>
  </si>
  <si>
    <t>Sectoral Split_Other transportation_No of policies_All enterprises_</t>
  </si>
  <si>
    <t>Sectoral Split_Hospitality_No of policies_All enterprises_</t>
  </si>
  <si>
    <t>Sectoral Split_Technology_No of policies_All enterprises_</t>
  </si>
  <si>
    <t>Sectoral Split_Financial and Insurance_No of policies_All enterprises_</t>
  </si>
  <si>
    <t>Sectoral Split_Professional Services_No of policies_All enterprises_</t>
  </si>
  <si>
    <t>Sectoral Split_Other services_No of policies_All enterprises_</t>
  </si>
  <si>
    <t>Sectoral Split_Public Administration_No of policies_All enterprises_</t>
  </si>
  <si>
    <t>Sectoral Split_Education_No of policies_All enterprises_</t>
  </si>
  <si>
    <t>Sectoral Split_Healthcare_No of policies_All enterprises_</t>
  </si>
  <si>
    <t>Sectoral Split_Other sectors_No of policies_All enterprises_</t>
  </si>
  <si>
    <t>Sectoral Split_All sectors_No of policies_All enterprises_</t>
  </si>
  <si>
    <t>Sectoral Split_Agriculture &amp; Mining_Average Line Size_All enterprises_</t>
  </si>
  <si>
    <t>Sectoral Split_Manufacturing_Average Line Size_All enterprises_</t>
  </si>
  <si>
    <t>Sectoral Split_Pharmaceuticals_Average Line Size_All enterprises_</t>
  </si>
  <si>
    <t>Sectoral Split_Energy and Utilities_Average Line Size_All enterprises_</t>
  </si>
  <si>
    <t>Sectoral Split_Construction and Real Estate_Average Line Size_All enterprises_</t>
  </si>
  <si>
    <t>Sectoral Split_Consumer Retail _Average Line Size_All enterprises_</t>
  </si>
  <si>
    <t>Sectoral Split_Wholesale Trade_Average Line Size_All enterprises_</t>
  </si>
  <si>
    <t>Sectoral Split_Marine_Average Line Size_All enterprises_</t>
  </si>
  <si>
    <t>Sectoral Split_Aviation_Average Line Size_All enterprises_</t>
  </si>
  <si>
    <t>Sectoral Split_Other transportation_Average Line Size_All enterprises_</t>
  </si>
  <si>
    <t>Sectoral Split_Hospitality_Average Line Size_All enterprises_</t>
  </si>
  <si>
    <t>Sectoral Split_Technology_Average Line Size_All enterprises_</t>
  </si>
  <si>
    <t>Sectoral Split_Financial and Insurance_Average Line Size_All enterprises_</t>
  </si>
  <si>
    <t>Sectoral Split_Professional Services_Average Line Size_All enterprises_</t>
  </si>
  <si>
    <t>Sectoral Split_Other services_Average Line Size_All enterprises_</t>
  </si>
  <si>
    <t>Sectoral Split_Public Administration_Average Line Size_All enterprises_</t>
  </si>
  <si>
    <t>Sectoral Split_Education_Average Line Size_All enterprises_</t>
  </si>
  <si>
    <t>Sectoral Split_Healthcare_Average Line Size_All enterprises_</t>
  </si>
  <si>
    <t>Sectoral Split_Other sectors_Average Line Size_All enterprises_</t>
  </si>
  <si>
    <t>Sectoral Split_All sectors_Average Line Size_All enterprises_</t>
  </si>
  <si>
    <t>Sectoral Split_Agriculture &amp; Mining_In-force GPW_All enterprises_</t>
  </si>
  <si>
    <t>Sectoral Split_Manufacturing_In-force GPW_All enterprises_</t>
  </si>
  <si>
    <t>Sectoral Split_Pharmaceuticals_In-force GPW_All enterprises_</t>
  </si>
  <si>
    <t>Sectoral Split_Energy and Utilities_In-force GPW_All enterprises_</t>
  </si>
  <si>
    <t>Sectoral Split_Construction and Real Estate_In-force GPW_All enterprises_</t>
  </si>
  <si>
    <t>Sectoral Split_Consumer Retail _In-force GPW_All enterprises_</t>
  </si>
  <si>
    <t>Sectoral Split_Wholesale Trade_In-force GPW_All enterprises_</t>
  </si>
  <si>
    <t>Sectoral Split_Marine_In-force GPW_All enterprises_</t>
  </si>
  <si>
    <t>Sectoral Split_Aviation_In-force GPW_All enterprises_</t>
  </si>
  <si>
    <t>Sectoral Split_Other transportation_In-force GPW_All enterprises_</t>
  </si>
  <si>
    <t>Sectoral Split_Hospitality_In-force GPW_All enterprises_</t>
  </si>
  <si>
    <t>Sectoral Split_Technology_In-force GPW_All enterprises_</t>
  </si>
  <si>
    <t>Sectoral Split_Financial and Insurance_In-force GPW_All enterprises_</t>
  </si>
  <si>
    <t>Sectoral Split_Professional Services_In-force GPW_All enterprises_</t>
  </si>
  <si>
    <t>Sectoral Split_Other services_In-force GPW_All enterprises_</t>
  </si>
  <si>
    <t>Sectoral Split_Public Administration_In-force GPW_All enterprises_</t>
  </si>
  <si>
    <t>Sectoral Split_Education_In-force GPW_All enterprises_</t>
  </si>
  <si>
    <t>Sectoral Split_Healthcare_In-force GPW_All enterprises_</t>
  </si>
  <si>
    <t>Sectoral Split_Other sectors_In-force GPW_All enterprises_</t>
  </si>
  <si>
    <t>Sectoral Split_All sectors_In-force GPW_All enterprises_</t>
  </si>
  <si>
    <t>Cyber_exposures</t>
  </si>
  <si>
    <t>Scenario B2: Specific data items (direct stress only)</t>
  </si>
  <si>
    <t>Cloudoutage</t>
  </si>
  <si>
    <t>Scenario B3: Specific data items (direct stress only)</t>
  </si>
  <si>
    <t>String (255 long)</t>
  </si>
  <si>
    <t>Int (Integer)</t>
  </si>
  <si>
    <t>Float (numbers)</t>
  </si>
  <si>
    <t>Date format (YYYYMMDD)</t>
  </si>
  <si>
    <t>UK inland flood</t>
  </si>
  <si>
    <t>IST2022_NONLIFE_Version_202112_Template</t>
  </si>
  <si>
    <t>Reporting date</t>
  </si>
  <si>
    <t>Risk type</t>
  </si>
  <si>
    <t>Reporting currency</t>
  </si>
  <si>
    <t>GBP</t>
  </si>
  <si>
    <t>PRA analysis period</t>
  </si>
  <si>
    <t>IST2022</t>
  </si>
  <si>
    <t>Previous ID</t>
  </si>
  <si>
    <t>Submission ID</t>
  </si>
  <si>
    <t>Version</t>
  </si>
  <si>
    <t>Submission content type</t>
  </si>
  <si>
    <t>Submission period type</t>
  </si>
  <si>
    <t>Annual</t>
  </si>
  <si>
    <t>Legal entity identifier</t>
  </si>
  <si>
    <t>N.A</t>
  </si>
  <si>
    <t>Firm reference number</t>
  </si>
  <si>
    <t>Actual</t>
  </si>
  <si>
    <t>NONLIFE</t>
  </si>
  <si>
    <t>Forecast 2022 GPW</t>
  </si>
  <si>
    <t>Exposures_Cyber_Direct_Forecast 2022 GPW_</t>
  </si>
  <si>
    <t>Exposures_Cyber_Reinsurance_Forecast 2022 GPW_</t>
  </si>
  <si>
    <t>Exposures_Marine_Direct_Forecast 2022 GPW_</t>
  </si>
  <si>
    <t>Exposures_Marine_Reinsurance_Forecast 2022 GPW_</t>
  </si>
  <si>
    <t>Exposures_Property_Direct_Forecast 2022 GPW_</t>
  </si>
  <si>
    <t>Exposures_Property_Reinsurance_Forecast 2022 GPW_</t>
  </si>
  <si>
    <t>Exposures_D&amp;O_Direct_Forecast 2022 GPW_</t>
  </si>
  <si>
    <t>Exposures_D&amp;O_Reinsurance_Forecast 2022 GPW_</t>
  </si>
  <si>
    <t>Exposures_PI_Direct_Forecast 2022 GPW_</t>
  </si>
  <si>
    <t>Exposures_PI_Reinsurance_Forecast 2022 GPW_</t>
  </si>
  <si>
    <t>Exposures_Other_Direct_Forecast 2022 GPW_</t>
  </si>
  <si>
    <t>Exposures_Other_Reinsurance_Forecast 2022 GPW_</t>
  </si>
  <si>
    <t>Exposures_All lines_Direct + Reinsurance_Forecast 2022 GPW_</t>
  </si>
  <si>
    <t>In force exposures as at 01.01.22</t>
  </si>
  <si>
    <t>Number of policies in-force</t>
  </si>
  <si>
    <t>0: Full internal model</t>
  </si>
  <si>
    <t>2: Standard Formula</t>
  </si>
  <si>
    <t>Reinsurer Level 1</t>
  </si>
  <si>
    <t>Reinsurer Level 2</t>
  </si>
  <si>
    <t>Accounting Level 1</t>
  </si>
  <si>
    <t>Accounting Level 2</t>
  </si>
  <si>
    <t>Accounting Level 3</t>
  </si>
  <si>
    <t>Cyber Exp Level 1</t>
  </si>
  <si>
    <t>Cyber Exp Level 2</t>
  </si>
  <si>
    <t>Cyber Exp Level 3</t>
  </si>
  <si>
    <t>Cyber Specific Level 1</t>
  </si>
  <si>
    <t>Cyber Specific Level 2</t>
  </si>
  <si>
    <t>Cyber Specific Level 3</t>
  </si>
  <si>
    <t>Cyber Specific Level 4</t>
  </si>
  <si>
    <t>Other adjustments (please describe in RBP report)</t>
  </si>
  <si>
    <t xml:space="preserve">Losses due to damage from residential building and content. </t>
  </si>
  <si>
    <t xml:space="preserve">Losses due to damage from commercial building and content.  </t>
  </si>
  <si>
    <t xml:space="preserve">Losses from marine and energy lines (including BI). </t>
  </si>
  <si>
    <t>Losses from wind</t>
  </si>
  <si>
    <t>Losses from storm surge</t>
  </si>
  <si>
    <t>Losses from inland flood</t>
  </si>
  <si>
    <t>Losses due to property damage to motor.</t>
  </si>
  <si>
    <t>Losses from other secondary perils (e.g. liability)</t>
  </si>
  <si>
    <t>Number of policies impacted by this event</t>
  </si>
  <si>
    <t>A1 Event 3 Gross Total Sum Insured - Modelled (Direct &amp; Fac)</t>
  </si>
  <si>
    <t>A1 Event 3 Gross Total Sum Insured - Non-Modelled (Direct &amp; Fac)</t>
  </si>
  <si>
    <t xml:space="preserve">Losses not included in above lines of business. </t>
  </si>
  <si>
    <t xml:space="preserve">Losses from post loss amplification, including what is captured by the catastrophe models used, and what is not captured by the catastrophe models. </t>
  </si>
  <si>
    <t xml:space="preserve">Losses from uncertainty associated with the damage and loss estimation should a given event occur. </t>
  </si>
  <si>
    <r>
      <t xml:space="preserve">Model Uncertainty Assessment </t>
    </r>
    <r>
      <rPr>
        <sz val="11"/>
        <rFont val="Calibri"/>
        <family val="2"/>
        <scheme val="minor"/>
      </rPr>
      <t>(based on +1 standard deviation above average ground motion estimation)</t>
    </r>
  </si>
  <si>
    <t xml:space="preserve">Total gross loss including post loss amplification &amp; secondary uncertainty </t>
  </si>
  <si>
    <t xml:space="preserve">Total gross loss on 1st earthquake event from the model uncertainty assessment. </t>
  </si>
  <si>
    <r>
      <t xml:space="preserve">Detailed hazard data issued by the Bank of England based on information kindly provided by </t>
    </r>
    <r>
      <rPr>
        <b/>
        <i/>
        <sz val="10"/>
        <color theme="1"/>
        <rFont val="Calibri"/>
        <family val="2"/>
        <scheme val="minor"/>
      </rPr>
      <t>Verisk</t>
    </r>
    <r>
      <rPr>
        <i/>
        <sz val="10"/>
        <color theme="1"/>
        <rFont val="Calibri"/>
        <family val="2"/>
        <scheme val="minor"/>
      </rPr>
      <t>. The hazard data are to be used solely to support Bank of England’s objectives relating to the 2022 Insurance Stress Test.</t>
    </r>
  </si>
  <si>
    <t>Firm Name</t>
  </si>
  <si>
    <t>Group Name</t>
  </si>
  <si>
    <t>Currency</t>
  </si>
  <si>
    <t>Reporting Date</t>
  </si>
  <si>
    <t>Yes/No response</t>
  </si>
  <si>
    <t>Number of RFFs</t>
  </si>
  <si>
    <t>Reinsurance Collateralisation</t>
  </si>
  <si>
    <t>Note: "QRTBase" used for STAR QRT Data</t>
  </si>
  <si>
    <t>LIST Form</t>
  </si>
  <si>
    <t>Yes</t>
  </si>
  <si>
    <t>No</t>
  </si>
  <si>
    <t>Partially within 12 months</t>
  </si>
  <si>
    <t>Fully within 12 months</t>
  </si>
  <si>
    <t>Partially beyond 12 months</t>
  </si>
  <si>
    <t>Fully beyond 12 months</t>
  </si>
  <si>
    <t>GIST Scenario</t>
  </si>
  <si>
    <t>GIST Scenario Code</t>
  </si>
  <si>
    <t>OF MVTS</t>
  </si>
  <si>
    <t>C0060 Reinsurer</t>
  </si>
  <si>
    <t>C0070 ExpectedRecov</t>
  </si>
  <si>
    <t>C0080 Perc Collateralised</t>
  </si>
  <si>
    <t>C0090 Type of Collateral</t>
  </si>
  <si>
    <t>G_BalanceSheet</t>
  </si>
  <si>
    <t>G_CapitalRequirements</t>
  </si>
  <si>
    <t>GISTBase</t>
  </si>
  <si>
    <t>G_Reinsurers</t>
  </si>
  <si>
    <t>G_ScenarioOfProj</t>
  </si>
  <si>
    <t>G_ScenarioRIInfo</t>
  </si>
  <si>
    <t>G_PRAA1</t>
  </si>
  <si>
    <t>G_PRAA2</t>
  </si>
  <si>
    <t>G_PRAA3</t>
  </si>
  <si>
    <t>G_CyberExposures</t>
  </si>
  <si>
    <t>G_CyberSpecfiic</t>
  </si>
  <si>
    <t>GISTProj</t>
  </si>
  <si>
    <t>GISTReins</t>
  </si>
  <si>
    <t>GISTNATCAT</t>
  </si>
  <si>
    <t>GISTCyber</t>
  </si>
  <si>
    <t>USD</t>
  </si>
  <si>
    <t>OTH</t>
  </si>
  <si>
    <t>Admiral Insurance Company Limited</t>
  </si>
  <si>
    <t>Ageas Insurance Limited</t>
  </si>
  <si>
    <t>Allianz Insurance Plc</t>
  </si>
  <si>
    <t>Aspen Insurance UK Limited</t>
  </si>
  <si>
    <t>Aviva Insurance Limited</t>
  </si>
  <si>
    <t>AXA Insurance UK plc</t>
  </si>
  <si>
    <t>Convex Insurance UK Limited</t>
  </si>
  <si>
    <t>Flood Re Limited</t>
  </si>
  <si>
    <t>Hiscox Insurance Company Limited</t>
  </si>
  <si>
    <t>Lloyds Bank General Insurance Limited</t>
  </si>
  <si>
    <t>The National Farmers' Union Mutual Insurance Society Limited</t>
  </si>
  <si>
    <t>QBE UK Limited</t>
  </si>
  <si>
    <t>Royal &amp; Sun Alliance Insurance Limited</t>
  </si>
  <si>
    <t>XL Catlin Insurance Company UK Limited</t>
  </si>
  <si>
    <t>TransRe London Limited</t>
  </si>
  <si>
    <t>Brit Syndicates 2987</t>
  </si>
  <si>
    <t>Canopius Managing Agents Limited 4444</t>
  </si>
  <si>
    <t>Chubb Syndicate 2488</t>
  </si>
  <si>
    <t>Liberty Managing Agency Limited 4472</t>
  </si>
  <si>
    <t>Markel Syndicate Management Limited  3000</t>
  </si>
  <si>
    <t>MS Amlin Underwriting Limited 2001</t>
  </si>
  <si>
    <t>Munich Re Syndicate Limited 0457</t>
  </si>
  <si>
    <t>Nephila Syndicate Management Limited 2357</t>
  </si>
  <si>
    <t>Renaissance Re Syndicate Management Limited 1458</t>
  </si>
  <si>
    <t>Talbot Syndicates 1183</t>
  </si>
  <si>
    <t>Society of Lloyd's</t>
  </si>
  <si>
    <t>SY1414</t>
  </si>
  <si>
    <t>SY4711</t>
  </si>
  <si>
    <t>SY1686</t>
  </si>
  <si>
    <t>SY2623</t>
  </si>
  <si>
    <t>SY2987</t>
  </si>
  <si>
    <t>SY4444</t>
  </si>
  <si>
    <t>SY1084</t>
  </si>
  <si>
    <t>SY0435</t>
  </si>
  <si>
    <t>SY2488</t>
  </si>
  <si>
    <t>SY0033</t>
  </si>
  <si>
    <t>SY3624</t>
  </si>
  <si>
    <t>SY4472</t>
  </si>
  <si>
    <t>SY3000</t>
  </si>
  <si>
    <t>SY2001</t>
  </si>
  <si>
    <t>SY0457</t>
  </si>
  <si>
    <t>SY2357</t>
  </si>
  <si>
    <t>SY2999</t>
  </si>
  <si>
    <t>SY1458</t>
  </si>
  <si>
    <t>SY1183</t>
  </si>
  <si>
    <t>SY0510</t>
  </si>
  <si>
    <t>SY2003</t>
  </si>
  <si>
    <t>Admiral Group plc (Group)</t>
  </si>
  <si>
    <t>U K Insurance Limited</t>
  </si>
  <si>
    <t>Aviva Group</t>
  </si>
  <si>
    <t>AXA Group</t>
  </si>
  <si>
    <t>The Royal Bank of Scotland Group</t>
  </si>
  <si>
    <t>Aspen Group</t>
  </si>
  <si>
    <t>[QRTs]</t>
  </si>
  <si>
    <t>EUR</t>
  </si>
  <si>
    <t>Group name</t>
  </si>
  <si>
    <t>Allianz Group</t>
  </si>
  <si>
    <t>Ageas (UK) Ltd</t>
  </si>
  <si>
    <t>Convex Europe SA UK</t>
  </si>
  <si>
    <t>AXA Assurance IARD Mutuelle</t>
  </si>
  <si>
    <t>Transatlantic Reinsurance Company</t>
  </si>
  <si>
    <t>[IST2022]</t>
  </si>
  <si>
    <t>[BEEDs]</t>
  </si>
  <si>
    <t>1 - Standard formula</t>
  </si>
  <si>
    <t>2 - Partial internal model</t>
  </si>
  <si>
    <t>3 - Full internal model</t>
  </si>
  <si>
    <t>Method of Calculation of the SCR</t>
  </si>
  <si>
    <t>Exchange rate used (GBP:XXXX)</t>
  </si>
  <si>
    <t>Tokio Marine Group</t>
  </si>
  <si>
    <t>Society of Lloyds</t>
  </si>
  <si>
    <t>AIG group (Group)</t>
  </si>
  <si>
    <t>Hiscox Group</t>
  </si>
  <si>
    <t>Lloyds Group</t>
  </si>
  <si>
    <t>NFU Mutual group (Group)</t>
  </si>
  <si>
    <t>QBE EO group (Group)</t>
  </si>
  <si>
    <t>RSA group (Group)</t>
  </si>
  <si>
    <t>Ascot Group</t>
  </si>
  <si>
    <t>Axis Capital Holdings Limited</t>
  </si>
  <si>
    <t>Beazley Group</t>
  </si>
  <si>
    <t>Brit Group</t>
  </si>
  <si>
    <t>Canopius Group</t>
  </si>
  <si>
    <t>China Re Corp</t>
  </si>
  <si>
    <t>Berkshire Hathaway</t>
  </si>
  <si>
    <t>Chubb Group</t>
  </si>
  <si>
    <t>Liberty Mutual Insurance Group</t>
  </si>
  <si>
    <t>Mitsui Sumitomo Insurance Group</t>
  </si>
  <si>
    <t>Munich Re Group</t>
  </si>
  <si>
    <t>Asta Group</t>
  </si>
  <si>
    <t>QBE Group</t>
  </si>
  <si>
    <t>RenaissanceRe Holdings Ltd,</t>
  </si>
  <si>
    <t>AIG Group</t>
  </si>
  <si>
    <r>
      <t xml:space="preserve">Detailed hazard data issued by the Bank of England based on information kindly provided by </t>
    </r>
    <r>
      <rPr>
        <b/>
        <i/>
        <sz val="10"/>
        <color theme="1"/>
        <rFont val="Calibri"/>
        <family val="2"/>
        <scheme val="minor"/>
      </rPr>
      <t>JBA Risk Management</t>
    </r>
    <r>
      <rPr>
        <i/>
        <sz val="10"/>
        <color theme="1"/>
        <rFont val="Calibri"/>
        <family val="2"/>
        <scheme val="minor"/>
      </rPr>
      <t>. The hazard data are to be used solely to support Bank of England’s objectives relating to the 2022 Insurance Stress Test</t>
    </r>
  </si>
  <si>
    <t>A3 event 2 Hazard Information</t>
  </si>
  <si>
    <t>Postcode</t>
  </si>
  <si>
    <t>Postcode District</t>
  </si>
  <si>
    <t>Mean Surge Depth (m)</t>
  </si>
  <si>
    <t>AB56 1SJ</t>
  </si>
  <si>
    <t>BH13 7AY</t>
  </si>
  <si>
    <t>BH13 7EE</t>
  </si>
  <si>
    <t>BH13 7PN</t>
  </si>
  <si>
    <t>BH13 7PP</t>
  </si>
  <si>
    <t>BH13 7PQ</t>
  </si>
  <si>
    <t>BH13 7PS</t>
  </si>
  <si>
    <t>BH13 7PW</t>
  </si>
  <si>
    <t>BH13 7RG</t>
  </si>
  <si>
    <t>BH13 7RL</t>
  </si>
  <si>
    <t>BH14 8EE</t>
  </si>
  <si>
    <t>BH14 8EH</t>
  </si>
  <si>
    <t>BH14 8EW</t>
  </si>
  <si>
    <t>BH14 8JR</t>
  </si>
  <si>
    <t>BH14 8LN</t>
  </si>
  <si>
    <t>BH15 1BQ</t>
  </si>
  <si>
    <t>BH15 1EF</t>
  </si>
  <si>
    <t>BH15 1EJ</t>
  </si>
  <si>
    <t>BH15 1GZ</t>
  </si>
  <si>
    <t>BH15 1HA</t>
  </si>
  <si>
    <t>BH15 1HH</t>
  </si>
  <si>
    <t>BH15 1HJ</t>
  </si>
  <si>
    <t>BH15 1HT</t>
  </si>
  <si>
    <t>BH15 1HU</t>
  </si>
  <si>
    <t>BH15 1HW</t>
  </si>
  <si>
    <t>BH15 1HX</t>
  </si>
  <si>
    <t>BH15 1HZ</t>
  </si>
  <si>
    <t>BH15 1JD</t>
  </si>
  <si>
    <t>BH15 1JJ</t>
  </si>
  <si>
    <t>BH15 1JN</t>
  </si>
  <si>
    <t>BH15 1JU</t>
  </si>
  <si>
    <t>BH15 1JY</t>
  </si>
  <si>
    <t>BH15 1ZB</t>
  </si>
  <si>
    <t>BH15 4AB</t>
  </si>
  <si>
    <t>BH15 4AF</t>
  </si>
  <si>
    <t>BH15 4AJ</t>
  </si>
  <si>
    <t>BH15 4AN</t>
  </si>
  <si>
    <t>BH15 4AS</t>
  </si>
  <si>
    <t>BH15 4BA</t>
  </si>
  <si>
    <t>BH15 4DT</t>
  </si>
  <si>
    <t>BH15 4EJ</t>
  </si>
  <si>
    <t>BH15 4LR</t>
  </si>
  <si>
    <t>BH15 4QP</t>
  </si>
  <si>
    <t>BH16 5BJ</t>
  </si>
  <si>
    <t>BH19 1DA</t>
  </si>
  <si>
    <t>BH19 1DD</t>
  </si>
  <si>
    <t>BH19 1HA</t>
  </si>
  <si>
    <t>BH19 2AP</t>
  </si>
  <si>
    <t>BH19 2AW</t>
  </si>
  <si>
    <t>BH19 2AY</t>
  </si>
  <si>
    <t>BH19 2BB</t>
  </si>
  <si>
    <t>BH19 2LJ</t>
  </si>
  <si>
    <t>BH19 2NT</t>
  </si>
  <si>
    <t>BH19 3BL</t>
  </si>
  <si>
    <t>BH20 4JD</t>
  </si>
  <si>
    <t>BH20 5BJ</t>
  </si>
  <si>
    <t>BH20 5JN</t>
  </si>
  <si>
    <t>BH23 1BD</t>
  </si>
  <si>
    <t>BH23 1BY</t>
  </si>
  <si>
    <t>BH23 1DR</t>
  </si>
  <si>
    <t>BH23 1DS</t>
  </si>
  <si>
    <t>BH23 1DZ</t>
  </si>
  <si>
    <t>BH23 1EQ</t>
  </si>
  <si>
    <t>BH23 1HW</t>
  </si>
  <si>
    <t>BH23 1JJ</t>
  </si>
  <si>
    <t>BH23 1RA</t>
  </si>
  <si>
    <t>BH23 3ND</t>
  </si>
  <si>
    <t>BH23 3NJ</t>
  </si>
  <si>
    <t>BH23 3NZ</t>
  </si>
  <si>
    <t>BH23 4AB</t>
  </si>
  <si>
    <t>BH23 4AQ</t>
  </si>
  <si>
    <t>BH5 2EL</t>
  </si>
  <si>
    <t>BH6 3BA</t>
  </si>
  <si>
    <t>BH6 4EN</t>
  </si>
  <si>
    <t>BH6 4EW</t>
  </si>
  <si>
    <t>BH6 4LY</t>
  </si>
  <si>
    <t>BN17 5AE</t>
  </si>
  <si>
    <t>BN17 5AP</t>
  </si>
  <si>
    <t>BN17 5AR</t>
  </si>
  <si>
    <t>BN17 5AS</t>
  </si>
  <si>
    <t>BN17 5AT</t>
  </si>
  <si>
    <t>BN17 5AU</t>
  </si>
  <si>
    <t>BN17 5AX</t>
  </si>
  <si>
    <t>BN17 5BB</t>
  </si>
  <si>
    <t>BN17 5BP</t>
  </si>
  <si>
    <t>BN17 5BZ</t>
  </si>
  <si>
    <t>BN17 5DA</t>
  </si>
  <si>
    <t>BN17 5DE</t>
  </si>
  <si>
    <t>BN17 5DJ</t>
  </si>
  <si>
    <t>BN17 5DL</t>
  </si>
  <si>
    <t>BN17 5DQ</t>
  </si>
  <si>
    <t>BN17 5DS</t>
  </si>
  <si>
    <t>BN17 5DX</t>
  </si>
  <si>
    <t>BN17 5DZ</t>
  </si>
  <si>
    <t>BN17 5HJ</t>
  </si>
  <si>
    <t>BN17 5HL</t>
  </si>
  <si>
    <t>BN17 5HN</t>
  </si>
  <si>
    <t>BN17 5HP</t>
  </si>
  <si>
    <t>BN17 5HR</t>
  </si>
  <si>
    <t>BN17 5HS</t>
  </si>
  <si>
    <t>BN17 5HT</t>
  </si>
  <si>
    <t>BN17 5HW</t>
  </si>
  <si>
    <t>BN17 5JD</t>
  </si>
  <si>
    <t>BN17 5JF</t>
  </si>
  <si>
    <t>BN17 5JH</t>
  </si>
  <si>
    <t>BN17 5JJ</t>
  </si>
  <si>
    <t>BN17 5JL</t>
  </si>
  <si>
    <t>BN17 5JW</t>
  </si>
  <si>
    <t>BN17 5LE</t>
  </si>
  <si>
    <t>BN17 5LG</t>
  </si>
  <si>
    <t>BN17 5LJ</t>
  </si>
  <si>
    <t>BN17 5LP</t>
  </si>
  <si>
    <t>BN17 5LQ</t>
  </si>
  <si>
    <t>BN17 5LS</t>
  </si>
  <si>
    <t>BN17 5LU</t>
  </si>
  <si>
    <t>BN17 5LW</t>
  </si>
  <si>
    <t>BN17 5RN</t>
  </si>
  <si>
    <t>BN17 5TE</t>
  </si>
  <si>
    <t>BN17 6AU</t>
  </si>
  <si>
    <t>BS23 1AL</t>
  </si>
  <si>
    <t>BS23 1AT</t>
  </si>
  <si>
    <t>BS23 1BA</t>
  </si>
  <si>
    <t>BS23 1BE</t>
  </si>
  <si>
    <t>BS23 1BG</t>
  </si>
  <si>
    <t>BS23 1BH</t>
  </si>
  <si>
    <t>BS23 1BJ</t>
  </si>
  <si>
    <t>BS23 1BL</t>
  </si>
  <si>
    <t>BS23 1DA</t>
  </si>
  <si>
    <t>BS23 1DG</t>
  </si>
  <si>
    <t>BS23 1DH</t>
  </si>
  <si>
    <t>BS23 1DN</t>
  </si>
  <si>
    <t>BS23 1DW</t>
  </si>
  <si>
    <t>BS23 1EE</t>
  </si>
  <si>
    <t>BS23 1EF</t>
  </si>
  <si>
    <t>BS23 1NJ</t>
  </si>
  <si>
    <t>BS23 1SW</t>
  </si>
  <si>
    <t>BS23 1UA</t>
  </si>
  <si>
    <t>BS23 1UL</t>
  </si>
  <si>
    <t>BS23 1XH</t>
  </si>
  <si>
    <t>BS23 1XW</t>
  </si>
  <si>
    <t>BS23 2AD</t>
  </si>
  <si>
    <t>BS23 4AL</t>
  </si>
  <si>
    <t>BS23 4AT</t>
  </si>
  <si>
    <t>BS23 4AY</t>
  </si>
  <si>
    <t>BS23 4BE</t>
  </si>
  <si>
    <t>BS23 4BG</t>
  </si>
  <si>
    <t>BS23 4BN</t>
  </si>
  <si>
    <t>BS23 4BQ</t>
  </si>
  <si>
    <t>BS23 4BU</t>
  </si>
  <si>
    <t>BS23 4BY</t>
  </si>
  <si>
    <t>BS23 4DT</t>
  </si>
  <si>
    <t>BS23 4HB</t>
  </si>
  <si>
    <t>BS23 4HN</t>
  </si>
  <si>
    <t>BS23 4HW</t>
  </si>
  <si>
    <t>BS23 4ND</t>
  </si>
  <si>
    <t>BS23 4NE</t>
  </si>
  <si>
    <t>BS23 4NH</t>
  </si>
  <si>
    <t>BS23 4NJ</t>
  </si>
  <si>
    <t>BS23 4NQ</t>
  </si>
  <si>
    <t>BS23 4XR</t>
  </si>
  <si>
    <t>BS23 4XX</t>
  </si>
  <si>
    <t>BS23 4XY</t>
  </si>
  <si>
    <t>BS23 4XZ</t>
  </si>
  <si>
    <t>BS23 4YB</t>
  </si>
  <si>
    <t>BS23 4YD</t>
  </si>
  <si>
    <t>BS23 4YE</t>
  </si>
  <si>
    <t>BS24 0HD</t>
  </si>
  <si>
    <t>BT44 0PT</t>
  </si>
  <si>
    <t>BT47 3DX</t>
  </si>
  <si>
    <t>BT47 3EA</t>
  </si>
  <si>
    <t>BT47 3EB</t>
  </si>
  <si>
    <t>BT47 3GR</t>
  </si>
  <si>
    <t>BT47 3JW</t>
  </si>
  <si>
    <t>BT47 3PA</t>
  </si>
  <si>
    <t>BT47 3PD</t>
  </si>
  <si>
    <t>BT47 3PS</t>
  </si>
  <si>
    <t>BT47 3PZ</t>
  </si>
  <si>
    <t>BT47 3XH</t>
  </si>
  <si>
    <t>BT47 3ZF</t>
  </si>
  <si>
    <t>BT47 6SX</t>
  </si>
  <si>
    <t>BT47 6SZ</t>
  </si>
  <si>
    <t>BT47 6TR</t>
  </si>
  <si>
    <t>BT48 6LH</t>
  </si>
  <si>
    <t>BT48 7AY</t>
  </si>
  <si>
    <t>BT48 7ES</t>
  </si>
  <si>
    <t>BT49 0HT</t>
  </si>
  <si>
    <t>BT49 0HY</t>
  </si>
  <si>
    <t>BT49 0HZ</t>
  </si>
  <si>
    <t>BT49 0JA</t>
  </si>
  <si>
    <t>BT49 9DT</t>
  </si>
  <si>
    <t>BT49 9DX</t>
  </si>
  <si>
    <t>BT49 9DY</t>
  </si>
  <si>
    <t>BT49 9DZ</t>
  </si>
  <si>
    <t>BT49 9EA</t>
  </si>
  <si>
    <t>BT49 9EB</t>
  </si>
  <si>
    <t>BT49 9ED</t>
  </si>
  <si>
    <t>BT49 9EE</t>
  </si>
  <si>
    <t>BT49 9EF</t>
  </si>
  <si>
    <t>BT49 9HU</t>
  </si>
  <si>
    <t>BT49 9JD</t>
  </si>
  <si>
    <t>BT49 9JE</t>
  </si>
  <si>
    <t>BT49 9JU</t>
  </si>
  <si>
    <t>BT49 9NU</t>
  </si>
  <si>
    <t>BT49 9PT</t>
  </si>
  <si>
    <t>BT49 9PY</t>
  </si>
  <si>
    <t>BT51 3PA</t>
  </si>
  <si>
    <t>BT51 3ST</t>
  </si>
  <si>
    <t>BT51 4XQ</t>
  </si>
  <si>
    <t>BT52 1HY</t>
  </si>
  <si>
    <t>BT52 1UL</t>
  </si>
  <si>
    <t>BT53 7PD</t>
  </si>
  <si>
    <t>BT54 6SF</t>
  </si>
  <si>
    <t>BT54 6TA</t>
  </si>
  <si>
    <t>BT55 7SA</t>
  </si>
  <si>
    <t>BT82 0AN</t>
  </si>
  <si>
    <t>BT82 0AR</t>
  </si>
  <si>
    <t>BT82 0BB</t>
  </si>
  <si>
    <t>BT82 0BG</t>
  </si>
  <si>
    <t>BT82 0DL</t>
  </si>
  <si>
    <t>BT82 0DP</t>
  </si>
  <si>
    <t>BT82 0DT</t>
  </si>
  <si>
    <t>BT82 0DU</t>
  </si>
  <si>
    <t>BT82 0DW</t>
  </si>
  <si>
    <t>BT82 0DX</t>
  </si>
  <si>
    <t>BT82 0TB</t>
  </si>
  <si>
    <t>BT82 0TD</t>
  </si>
  <si>
    <t>BT82 8LH</t>
  </si>
  <si>
    <t>BT82 8PU</t>
  </si>
  <si>
    <t>CA14 1BN</t>
  </si>
  <si>
    <t>CA14 1JU</t>
  </si>
  <si>
    <t>CA14 1LE</t>
  </si>
  <si>
    <t>CA14 1NW</t>
  </si>
  <si>
    <t>CA14 2DX</t>
  </si>
  <si>
    <t>CA14 2HF</t>
  </si>
  <si>
    <t>CA14 2JH</t>
  </si>
  <si>
    <t>CA15 8AB</t>
  </si>
  <si>
    <t>CA15 8AF</t>
  </si>
  <si>
    <t>CA15 8RP</t>
  </si>
  <si>
    <t>CA18 1SD</t>
  </si>
  <si>
    <t>CA18 1SF</t>
  </si>
  <si>
    <t>CA18 1SG</t>
  </si>
  <si>
    <t>CA18 1ST</t>
  </si>
  <si>
    <t>CA19 1YY</t>
  </si>
  <si>
    <t>CA28 7JD</t>
  </si>
  <si>
    <t>CA28 7LR</t>
  </si>
  <si>
    <t>CA28 7LY</t>
  </si>
  <si>
    <t>CA28 7XY</t>
  </si>
  <si>
    <t>CA28 9AH</t>
  </si>
  <si>
    <t>CA5 6EG</t>
  </si>
  <si>
    <t>CA5 6EH</t>
  </si>
  <si>
    <t>CA7 4PT</t>
  </si>
  <si>
    <t>CA7 4QY</t>
  </si>
  <si>
    <t>CA7 4RA</t>
  </si>
  <si>
    <t>CA7 5AG</t>
  </si>
  <si>
    <t>CA7 5BU</t>
  </si>
  <si>
    <t>CA7 5DW</t>
  </si>
  <si>
    <t>CA7 5ES</t>
  </si>
  <si>
    <t>CA7 5ET</t>
  </si>
  <si>
    <t>CF36 3XA</t>
  </si>
  <si>
    <t>CF36 5NF</t>
  </si>
  <si>
    <t>CF62 4HX</t>
  </si>
  <si>
    <t>CF64 5UJ</t>
  </si>
  <si>
    <t>CH41 1EL</t>
  </si>
  <si>
    <t>CH41 5LH</t>
  </si>
  <si>
    <t>CH41 9BP</t>
  </si>
  <si>
    <t>CH42 1LQ</t>
  </si>
  <si>
    <t>CH44 6NR</t>
  </si>
  <si>
    <t>CH45 2JU</t>
  </si>
  <si>
    <t>CH46 2RH</t>
  </si>
  <si>
    <t>CH46 3RB</t>
  </si>
  <si>
    <t>CH46 3RF</t>
  </si>
  <si>
    <t>CH46 3RJ</t>
  </si>
  <si>
    <t>CH46 3RL</t>
  </si>
  <si>
    <t>CH46 3SA</t>
  </si>
  <si>
    <t>CH46 3SB</t>
  </si>
  <si>
    <t>CH46 3SE</t>
  </si>
  <si>
    <t>CH46 3SF</t>
  </si>
  <si>
    <t>CH46 3SG</t>
  </si>
  <si>
    <t>CH46 3SJ</t>
  </si>
  <si>
    <t>CH46 3SS</t>
  </si>
  <si>
    <t>CH46 3ST</t>
  </si>
  <si>
    <t>CH46 3SW</t>
  </si>
  <si>
    <t>CH46 4TH</t>
  </si>
  <si>
    <t>CH47 3AL</t>
  </si>
  <si>
    <t>CH48 0QG</t>
  </si>
  <si>
    <t>CH48 0RR</t>
  </si>
  <si>
    <t>CH48 3JB</t>
  </si>
  <si>
    <t>CH48 3JH</t>
  </si>
  <si>
    <t>CH48 3JU</t>
  </si>
  <si>
    <t>CH62 0BB</t>
  </si>
  <si>
    <t>CH8 7GJ</t>
  </si>
  <si>
    <t>CH8 9RD</t>
  </si>
  <si>
    <t>CH8 9RP</t>
  </si>
  <si>
    <t>CH8 9SW</t>
  </si>
  <si>
    <t>CH8 9TS</t>
  </si>
  <si>
    <t>CH8 9TW</t>
  </si>
  <si>
    <t>CH8 9UB</t>
  </si>
  <si>
    <t>CH8 9UJ</t>
  </si>
  <si>
    <t>CT11 8LP</t>
  </si>
  <si>
    <t>CT11 8LS</t>
  </si>
  <si>
    <t>CT11 9RN</t>
  </si>
  <si>
    <t>CT12 5JB</t>
  </si>
  <si>
    <t>CT13 9DU</t>
  </si>
  <si>
    <t>CT13 9EU</t>
  </si>
  <si>
    <t>CT13 9FN</t>
  </si>
  <si>
    <t>CT13 9JJ</t>
  </si>
  <si>
    <t>CT13 9JW</t>
  </si>
  <si>
    <t>CT13 9LY</t>
  </si>
  <si>
    <t>CT13 9NW</t>
  </si>
  <si>
    <t>CT13 9PE</t>
  </si>
  <si>
    <t>CT13 9PH</t>
  </si>
  <si>
    <t>CT13 9PQ</t>
  </si>
  <si>
    <t>CT13 9PR</t>
  </si>
  <si>
    <t>CT13 9PS</t>
  </si>
  <si>
    <t>CT13 9QB</t>
  </si>
  <si>
    <t>CT14 6BU</t>
  </si>
  <si>
    <t>CT14 6BX</t>
  </si>
  <si>
    <t>CT14 6EE</t>
  </si>
  <si>
    <t>CT14 6EP</t>
  </si>
  <si>
    <t>CT14 6NS</t>
  </si>
  <si>
    <t>CT14 6NX</t>
  </si>
  <si>
    <t>CT14 6NY</t>
  </si>
  <si>
    <t>CT14 6QF</t>
  </si>
  <si>
    <t>CT14 6QG</t>
  </si>
  <si>
    <t>CT14 6QH</t>
  </si>
  <si>
    <t>CT14 6QQ</t>
  </si>
  <si>
    <t>CT14 6QR</t>
  </si>
  <si>
    <t>CT14 6QX</t>
  </si>
  <si>
    <t>CT14 7AA</t>
  </si>
  <si>
    <t>CT14 7AD</t>
  </si>
  <si>
    <t>CT14 7AN</t>
  </si>
  <si>
    <t>CT14 7AP</t>
  </si>
  <si>
    <t>CT14 7AW</t>
  </si>
  <si>
    <t>CT14 7AY</t>
  </si>
  <si>
    <t>CT14 7BA</t>
  </si>
  <si>
    <t>CT14 7BH</t>
  </si>
  <si>
    <t>CT14 7BN</t>
  </si>
  <si>
    <t>CT14 7BQ</t>
  </si>
  <si>
    <t>CT14 7BS</t>
  </si>
  <si>
    <t>CT14 7BX</t>
  </si>
  <si>
    <t>CT14 7DD</t>
  </si>
  <si>
    <t>CT14 7DE</t>
  </si>
  <si>
    <t>CT14 7DF</t>
  </si>
  <si>
    <t>CT14 7DH</t>
  </si>
  <si>
    <t>CT14 7DJ</t>
  </si>
  <si>
    <t>CT14 7DL</t>
  </si>
  <si>
    <t>CT14 7DN</t>
  </si>
  <si>
    <t>CT14 7DQ</t>
  </si>
  <si>
    <t>CT14 7DU</t>
  </si>
  <si>
    <t>CT14 7DX</t>
  </si>
  <si>
    <t>CT14 7ES</t>
  </si>
  <si>
    <t>CT14 7HA</t>
  </si>
  <si>
    <t>CT14 7UP</t>
  </si>
  <si>
    <t>CT14 7XH</t>
  </si>
  <si>
    <t>CT16 1JA</t>
  </si>
  <si>
    <t>CT16 1LQ</t>
  </si>
  <si>
    <t>CT17 9EG</t>
  </si>
  <si>
    <t>CT17 9FJ</t>
  </si>
  <si>
    <t>CT17 9TF</t>
  </si>
  <si>
    <t>CT19 6AA</t>
  </si>
  <si>
    <t>CT20 1QH</t>
  </si>
  <si>
    <t>CT21 4NF</t>
  </si>
  <si>
    <t>CT21 6AB</t>
  </si>
  <si>
    <t>CT21 6AD</t>
  </si>
  <si>
    <t>CT21 6AE</t>
  </si>
  <si>
    <t>CT21 6AH</t>
  </si>
  <si>
    <t>CT21 6AJ</t>
  </si>
  <si>
    <t>CT21 6AL</t>
  </si>
  <si>
    <t>CT21 6AN</t>
  </si>
  <si>
    <t>CT21 6AP</t>
  </si>
  <si>
    <t>CT21 6AS</t>
  </si>
  <si>
    <t>CT21 6AT</t>
  </si>
  <si>
    <t>CT21 6AW</t>
  </si>
  <si>
    <t>CT21 6BU</t>
  </si>
  <si>
    <t>CT21 6BX</t>
  </si>
  <si>
    <t>CT21 6DE</t>
  </si>
  <si>
    <t>CT21 6DS</t>
  </si>
  <si>
    <t>CT21 6FA</t>
  </si>
  <si>
    <t>CT21 6FJ</t>
  </si>
  <si>
    <t>CT21 6FN</t>
  </si>
  <si>
    <t>CT21 6HD</t>
  </si>
  <si>
    <t>CT21 6HE</t>
  </si>
  <si>
    <t>CT21 6HF</t>
  </si>
  <si>
    <t>CT21 6HH</t>
  </si>
  <si>
    <t>CT21 6HP</t>
  </si>
  <si>
    <t>CT21 6HU</t>
  </si>
  <si>
    <t>CT6 6SX</t>
  </si>
  <si>
    <t>CT6 8AA</t>
  </si>
  <si>
    <t>CT6 8AD</t>
  </si>
  <si>
    <t>CT6 8BY</t>
  </si>
  <si>
    <t>CT6 8DQ</t>
  </si>
  <si>
    <t>CT6 8DY</t>
  </si>
  <si>
    <t>CT6 8EA</t>
  </si>
  <si>
    <t>CT6 8ED</t>
  </si>
  <si>
    <t>CT6 8EE</t>
  </si>
  <si>
    <t>CT6 8EP</t>
  </si>
  <si>
    <t>CT6 8FB</t>
  </si>
  <si>
    <t>CT6 8JZ</t>
  </si>
  <si>
    <t>CT6 8LE</t>
  </si>
  <si>
    <t>CT6 8LF</t>
  </si>
  <si>
    <t>CT9 1AE</t>
  </si>
  <si>
    <t>CT9 1BT</t>
  </si>
  <si>
    <t>CT9 1BY</t>
  </si>
  <si>
    <t>CT9 1DA</t>
  </si>
  <si>
    <t>CT9 1DD</t>
  </si>
  <si>
    <t>CT9 1ED</t>
  </si>
  <si>
    <t>CT9 1EJ</t>
  </si>
  <si>
    <t>CT9 1EN</t>
  </si>
  <si>
    <t>CT9 1EP</t>
  </si>
  <si>
    <t>CT9 1ER</t>
  </si>
  <si>
    <t>CT9 1ES</t>
  </si>
  <si>
    <t>CT9 1ET</t>
  </si>
  <si>
    <t>CT9 1EU</t>
  </si>
  <si>
    <t>CT9 1EY</t>
  </si>
  <si>
    <t>CT9 1PP</t>
  </si>
  <si>
    <t>CT9 1PR</t>
  </si>
  <si>
    <t>CT9 1PU</t>
  </si>
  <si>
    <t>CT9 1PW</t>
  </si>
  <si>
    <t>CT9 1QA</t>
  </si>
  <si>
    <t>CT9 1QB</t>
  </si>
  <si>
    <t>CT9 1QD</t>
  </si>
  <si>
    <t>CT9 1QE</t>
  </si>
  <si>
    <t>CT9 1QF</t>
  </si>
  <si>
    <t>CT9 1QS</t>
  </si>
  <si>
    <t>CT9 1QT</t>
  </si>
  <si>
    <t>CT9 1QZ</t>
  </si>
  <si>
    <t>CT9 1SF</t>
  </si>
  <si>
    <t>CT9 1XG</t>
  </si>
  <si>
    <t>CT9 1XJ</t>
  </si>
  <si>
    <t>CT9 1XN</t>
  </si>
  <si>
    <t>CT9 1XP</t>
  </si>
  <si>
    <t>CT9 1XS</t>
  </si>
  <si>
    <t>DD1 3AU</t>
  </si>
  <si>
    <t>DD1 3BF</t>
  </si>
  <si>
    <t>DD1 3BN</t>
  </si>
  <si>
    <t>DD1 3BX</t>
  </si>
  <si>
    <t>DD1 3JA</t>
  </si>
  <si>
    <t>DD1 4BX</t>
  </si>
  <si>
    <t>DD1 4EZ</t>
  </si>
  <si>
    <t>DD1 4NY</t>
  </si>
  <si>
    <t>DD1 4XA</t>
  </si>
  <si>
    <t>DD2 1UG</t>
  </si>
  <si>
    <t>DD2 1UH</t>
  </si>
  <si>
    <t>DD2 1UQ</t>
  </si>
  <si>
    <t>DD6 8EZ</t>
  </si>
  <si>
    <t>DD6 8HQ</t>
  </si>
  <si>
    <t>DD6 8LH</t>
  </si>
  <si>
    <t>DD6 9AW</t>
  </si>
  <si>
    <t>DD6 9DX</t>
  </si>
  <si>
    <t>DD6 9EF</t>
  </si>
  <si>
    <t>DD6 9EG</t>
  </si>
  <si>
    <t>DD6 9EH</t>
  </si>
  <si>
    <t>DD6 9ES</t>
  </si>
  <si>
    <t>DD6 9EX</t>
  </si>
  <si>
    <t>DD6 9PG</t>
  </si>
  <si>
    <t>DD6 9YB</t>
  </si>
  <si>
    <t>DD7 7JD</t>
  </si>
  <si>
    <t>DD7 7JE</t>
  </si>
  <si>
    <t>DD7 7JF</t>
  </si>
  <si>
    <t>DD7 7JG</t>
  </si>
  <si>
    <t>DG1 1EF</t>
  </si>
  <si>
    <t>DG1 4NL</t>
  </si>
  <si>
    <t>DG1 4RS</t>
  </si>
  <si>
    <t>DG1 4SU</t>
  </si>
  <si>
    <t>DG12 5DF</t>
  </si>
  <si>
    <t>DG12 6BE</t>
  </si>
  <si>
    <t>DG12 6BN</t>
  </si>
  <si>
    <t>DG12 6BT</t>
  </si>
  <si>
    <t>DG12 6BW</t>
  </si>
  <si>
    <t>DG12 6BX</t>
  </si>
  <si>
    <t>DG12 6BY</t>
  </si>
  <si>
    <t>DG12 6HB</t>
  </si>
  <si>
    <t>DG12 6HG</t>
  </si>
  <si>
    <t>DG12 6HQ</t>
  </si>
  <si>
    <t>DG12 6SB</t>
  </si>
  <si>
    <t>DG12 6TT</t>
  </si>
  <si>
    <t>DG2 8DS</t>
  </si>
  <si>
    <t>DG2 8EW</t>
  </si>
  <si>
    <t>DG6 4TJ</t>
  </si>
  <si>
    <t>DG6 4TR</t>
  </si>
  <si>
    <t>DG6 4TS</t>
  </si>
  <si>
    <t>DG6 4UR</t>
  </si>
  <si>
    <t>DG6 4XL</t>
  </si>
  <si>
    <t>DG7 1QZ</t>
  </si>
  <si>
    <t>DG7 2DJ</t>
  </si>
  <si>
    <t>DG7 2EG</t>
  </si>
  <si>
    <t>DG7 2EH</t>
  </si>
  <si>
    <t>DG7 2EQ</t>
  </si>
  <si>
    <t>DG7 2HP</t>
  </si>
  <si>
    <t>DG7 2HS</t>
  </si>
  <si>
    <t>DG7 2JP</t>
  </si>
  <si>
    <t>DG7 2JR</t>
  </si>
  <si>
    <t>DG7 2JS</t>
  </si>
  <si>
    <t>DG7 2JT</t>
  </si>
  <si>
    <t>DG7 2JU</t>
  </si>
  <si>
    <t>DG7 2JY</t>
  </si>
  <si>
    <t>DG7 2JZ</t>
  </si>
  <si>
    <t>DG7 2LB</t>
  </si>
  <si>
    <t>DG7 2LG</t>
  </si>
  <si>
    <t>DG8 0JL</t>
  </si>
  <si>
    <t>DG8 0JU</t>
  </si>
  <si>
    <t>DG8 0NH</t>
  </si>
  <si>
    <t>DG8 0NN</t>
  </si>
  <si>
    <t>DG8 6BB</t>
  </si>
  <si>
    <t>DG8 6JY</t>
  </si>
  <si>
    <t>DG8 6NG</t>
  </si>
  <si>
    <t>DG8 6NQ</t>
  </si>
  <si>
    <t>DG8 6QB</t>
  </si>
  <si>
    <t>DG8 7AS</t>
  </si>
  <si>
    <t>DG8 7AT</t>
  </si>
  <si>
    <t>DG8 8BA</t>
  </si>
  <si>
    <t>DG8 8BQ</t>
  </si>
  <si>
    <t>DG8 8BS</t>
  </si>
  <si>
    <t>DG8 8BY</t>
  </si>
  <si>
    <t>DG8 8BZ</t>
  </si>
  <si>
    <t>DG8 9AB</t>
  </si>
  <si>
    <t>DG8 9AQ</t>
  </si>
  <si>
    <t>DG9 0EB</t>
  </si>
  <si>
    <t>DG9 0JE</t>
  </si>
  <si>
    <t>DG9 0PE</t>
  </si>
  <si>
    <t>DG9 7RE</t>
  </si>
  <si>
    <t>DG9 8EJ</t>
  </si>
  <si>
    <t>DG9 8LE</t>
  </si>
  <si>
    <t>DG9 8QA</t>
  </si>
  <si>
    <t>DG9 8QP</t>
  </si>
  <si>
    <t>DG9 8QX</t>
  </si>
  <si>
    <t>DG9 8RB</t>
  </si>
  <si>
    <t>DG9 8RG</t>
  </si>
  <si>
    <t>DG9 9NG</t>
  </si>
  <si>
    <t>DG9 9QF</t>
  </si>
  <si>
    <t>DT3 4JG</t>
  </si>
  <si>
    <t>DT3 4JH</t>
  </si>
  <si>
    <t>DT3 5ET</t>
  </si>
  <si>
    <t>DT3 5HG</t>
  </si>
  <si>
    <t>DT3 6PW</t>
  </si>
  <si>
    <t>DT4 0ES</t>
  </si>
  <si>
    <t>DT4 0ET</t>
  </si>
  <si>
    <t>DT4 7AG</t>
  </si>
  <si>
    <t>DT4 7AT</t>
  </si>
  <si>
    <t>DT4 7BH</t>
  </si>
  <si>
    <t>DT4 7BJ</t>
  </si>
  <si>
    <t>DT4 7BP</t>
  </si>
  <si>
    <t>DT4 7BX</t>
  </si>
  <si>
    <t>DT4 7DD</t>
  </si>
  <si>
    <t>DT4 7DE</t>
  </si>
  <si>
    <t>DT4 7DF</t>
  </si>
  <si>
    <t>DT4 7DG</t>
  </si>
  <si>
    <t>DT4 7DL</t>
  </si>
  <si>
    <t>DT4 7DN</t>
  </si>
  <si>
    <t>DT4 7DS</t>
  </si>
  <si>
    <t>DT4 7DT</t>
  </si>
  <si>
    <t>DT4 7DU</t>
  </si>
  <si>
    <t>DT4 7EJ</t>
  </si>
  <si>
    <t>DT4 7HB</t>
  </si>
  <si>
    <t>DT4 7HD</t>
  </si>
  <si>
    <t>DT4 7HE</t>
  </si>
  <si>
    <t>DT4 7HH</t>
  </si>
  <si>
    <t>DT4 7HJ</t>
  </si>
  <si>
    <t>DT4 7HN</t>
  </si>
  <si>
    <t>DT4 7HP</t>
  </si>
  <si>
    <t>DT4 7HQ</t>
  </si>
  <si>
    <t>DT4 7HR</t>
  </si>
  <si>
    <t>DT4 7HS</t>
  </si>
  <si>
    <t>DT4 7HT</t>
  </si>
  <si>
    <t>DT4 7HU</t>
  </si>
  <si>
    <t>DT4 7HW</t>
  </si>
  <si>
    <t>DT4 7HX</t>
  </si>
  <si>
    <t>DT4 7JB</t>
  </si>
  <si>
    <t>DT4 7JD</t>
  </si>
  <si>
    <t>DT4 7JE</t>
  </si>
  <si>
    <t>DT4 7JF</t>
  </si>
  <si>
    <t>DT4 7JG</t>
  </si>
  <si>
    <t>DT4 7JQ</t>
  </si>
  <si>
    <t>DT4 7NE</t>
  </si>
  <si>
    <t>DT4 7QS</t>
  </si>
  <si>
    <t>DT4 7RN</t>
  </si>
  <si>
    <t>DT4 7SL</t>
  </si>
  <si>
    <t>DT4 7SX</t>
  </si>
  <si>
    <t>DT4 7TL</t>
  </si>
  <si>
    <t>DT4 7TY</t>
  </si>
  <si>
    <t>DT4 7TZ</t>
  </si>
  <si>
    <t>DT4 8AX</t>
  </si>
  <si>
    <t>DT4 8BE</t>
  </si>
  <si>
    <t>DT4 8BG</t>
  </si>
  <si>
    <t>DT4 8BP</t>
  </si>
  <si>
    <t>DT4 8BW</t>
  </si>
  <si>
    <t>DT4 8BZ</t>
  </si>
  <si>
    <t>DT4 8DG</t>
  </si>
  <si>
    <t>DT4 8DJ</t>
  </si>
  <si>
    <t>DT4 8EA</t>
  </si>
  <si>
    <t>DT4 8EB</t>
  </si>
  <si>
    <t>DT4 8ED</t>
  </si>
  <si>
    <t>DT4 8HQ</t>
  </si>
  <si>
    <t>DT4 8TR</t>
  </si>
  <si>
    <t>DT4 8TS</t>
  </si>
  <si>
    <t>DT4 8TT</t>
  </si>
  <si>
    <t>DT4 8TU</t>
  </si>
  <si>
    <t>DT4 8TW</t>
  </si>
  <si>
    <t>DT4 8TY</t>
  </si>
  <si>
    <t>DT4 8UF</t>
  </si>
  <si>
    <t>DT4 8UR</t>
  </si>
  <si>
    <t>DT4 9HF</t>
  </si>
  <si>
    <t>DT4 9NR</t>
  </si>
  <si>
    <t>DT4 9YU</t>
  </si>
  <si>
    <t>DT5 1AZ</t>
  </si>
  <si>
    <t>DT5 1BL</t>
  </si>
  <si>
    <t>DT5 1DX</t>
  </si>
  <si>
    <t>DT5 1FU</t>
  </si>
  <si>
    <t>DT5 1PA</t>
  </si>
  <si>
    <t>DT5 1PB</t>
  </si>
  <si>
    <t>DT6 4EL</t>
  </si>
  <si>
    <t>DT6 4EW</t>
  </si>
  <si>
    <t>DT6 4HA</t>
  </si>
  <si>
    <t>DT6 4HB</t>
  </si>
  <si>
    <t>DT6 4PT</t>
  </si>
  <si>
    <t>DT7 3PY</t>
  </si>
  <si>
    <t>DT7 3QA</t>
  </si>
  <si>
    <t>EH21 6HY</t>
  </si>
  <si>
    <t>EH21 6HZ</t>
  </si>
  <si>
    <t>EH21 6JA</t>
  </si>
  <si>
    <t>EH21 6JB</t>
  </si>
  <si>
    <t>EH21 6JR</t>
  </si>
  <si>
    <t>EH21 7AA</t>
  </si>
  <si>
    <t>EH21 7AB</t>
  </si>
  <si>
    <t>EH21 7AD</t>
  </si>
  <si>
    <t>EH21 7AE</t>
  </si>
  <si>
    <t>EH21 7RB</t>
  </si>
  <si>
    <t>EH21 7RE</t>
  </si>
  <si>
    <t>EH21 7RJ</t>
  </si>
  <si>
    <t>EH21 7RL</t>
  </si>
  <si>
    <t>EH21 7RP</t>
  </si>
  <si>
    <t>EH21 7RS</t>
  </si>
  <si>
    <t>EH21 7RT</t>
  </si>
  <si>
    <t>EH21 7RU</t>
  </si>
  <si>
    <t>EH21 7RW</t>
  </si>
  <si>
    <t>EH21 7RX</t>
  </si>
  <si>
    <t>EH21 7SD</t>
  </si>
  <si>
    <t>EH21 7SH</t>
  </si>
  <si>
    <t>EH21 7SJ</t>
  </si>
  <si>
    <t>EH21 7SL</t>
  </si>
  <si>
    <t>EH21 7SW</t>
  </si>
  <si>
    <t>EH30 9HN</t>
  </si>
  <si>
    <t>EH30 9SL</t>
  </si>
  <si>
    <t>EH30 9TB</t>
  </si>
  <si>
    <t>EH30 9TD</t>
  </si>
  <si>
    <t>EH32 9SF</t>
  </si>
  <si>
    <t>EH39 4SS</t>
  </si>
  <si>
    <t>EH42 1FN</t>
  </si>
  <si>
    <t>EH42 1TU</t>
  </si>
  <si>
    <t>EH49 7NH</t>
  </si>
  <si>
    <t>EH51 9TD</t>
  </si>
  <si>
    <t>EH6 6JL</t>
  </si>
  <si>
    <t>EH6 6QA</t>
  </si>
  <si>
    <t>EH6 6QJ</t>
  </si>
  <si>
    <t>EH6 7DR</t>
  </si>
  <si>
    <t>EX10 8AH</t>
  </si>
  <si>
    <t>EX10 8AR</t>
  </si>
  <si>
    <t>EX10 8AY</t>
  </si>
  <si>
    <t>EX10 8BE</t>
  </si>
  <si>
    <t>EX10 8BG</t>
  </si>
  <si>
    <t>EX10 8BL</t>
  </si>
  <si>
    <t>EX10 8BN</t>
  </si>
  <si>
    <t>EX10 8BP</t>
  </si>
  <si>
    <t>EX10 8BW</t>
  </si>
  <si>
    <t>EX10 8XR</t>
  </si>
  <si>
    <t>EX12 2GA</t>
  </si>
  <si>
    <t>EX12 2LF</t>
  </si>
  <si>
    <t>EX12 2LL</t>
  </si>
  <si>
    <t>EX12 2LN</t>
  </si>
  <si>
    <t>EX12 2LP</t>
  </si>
  <si>
    <t>EX12 2LS</t>
  </si>
  <si>
    <t>EX12 2LT</t>
  </si>
  <si>
    <t>EX12 2LX</t>
  </si>
  <si>
    <t>EX12 2NA</t>
  </si>
  <si>
    <t>EX12 2NL</t>
  </si>
  <si>
    <t>EX12 2NQ</t>
  </si>
  <si>
    <t>EX12 2NW</t>
  </si>
  <si>
    <t>EX12 2PB</t>
  </si>
  <si>
    <t>EX12 2UE</t>
  </si>
  <si>
    <t>EX12 2WD</t>
  </si>
  <si>
    <t>EX12 2XN</t>
  </si>
  <si>
    <t>EX23 8LA</t>
  </si>
  <si>
    <t>EX23 8LD</t>
  </si>
  <si>
    <t>EX23 8LE</t>
  </si>
  <si>
    <t>EX3 0JB</t>
  </si>
  <si>
    <t>EX3 0JN</t>
  </si>
  <si>
    <t>EX3 0JP</t>
  </si>
  <si>
    <t>EX3 0JT</t>
  </si>
  <si>
    <t>EX3 0JU</t>
  </si>
  <si>
    <t>EX3 0JW</t>
  </si>
  <si>
    <t>EX3 0LS</t>
  </si>
  <si>
    <t>EX3 0QQ</t>
  </si>
  <si>
    <t>EX33 1LB</t>
  </si>
  <si>
    <t>EX34 9EE</t>
  </si>
  <si>
    <t>EX34 9EJ</t>
  </si>
  <si>
    <t>EX34 9EQ</t>
  </si>
  <si>
    <t>EX39 1GZ</t>
  </si>
  <si>
    <t>EX39 1HN</t>
  </si>
  <si>
    <t>EX39 1NU</t>
  </si>
  <si>
    <t>EX39 1NX</t>
  </si>
  <si>
    <t>EX39 1UZ</t>
  </si>
  <si>
    <t>EX39 2RH</t>
  </si>
  <si>
    <t>EX39 2RJ</t>
  </si>
  <si>
    <t>EX39 4DR</t>
  </si>
  <si>
    <t>EX39 4HW</t>
  </si>
  <si>
    <t>EX39 4HY</t>
  </si>
  <si>
    <t>EX39 5JA</t>
  </si>
  <si>
    <t>EX6 8JJ</t>
  </si>
  <si>
    <t>EX6 8PX</t>
  </si>
  <si>
    <t>EX6 8QG</t>
  </si>
  <si>
    <t>EX7 0NF</t>
  </si>
  <si>
    <t>EX7 0PH</t>
  </si>
  <si>
    <t>EX7 0PQ</t>
  </si>
  <si>
    <t>EX7 9DJ</t>
  </si>
  <si>
    <t>EX7 9DL</t>
  </si>
  <si>
    <t>EX7 9LT</t>
  </si>
  <si>
    <t>EX7 9PD</t>
  </si>
  <si>
    <t>EX7 9PJ</t>
  </si>
  <si>
    <t>EX7 9PN</t>
  </si>
  <si>
    <t>EX8 1AA</t>
  </si>
  <si>
    <t>EX8 1AB</t>
  </si>
  <si>
    <t>EX8 1AF</t>
  </si>
  <si>
    <t>EX8 1AL</t>
  </si>
  <si>
    <t>EX8 1AN</t>
  </si>
  <si>
    <t>EX8 1AP</t>
  </si>
  <si>
    <t>EX8 1AQ</t>
  </si>
  <si>
    <t>EX8 1AR</t>
  </si>
  <si>
    <t>EX8 1AS</t>
  </si>
  <si>
    <t>EX8 1AU</t>
  </si>
  <si>
    <t>EX8 1AX</t>
  </si>
  <si>
    <t>EX8 1BE</t>
  </si>
  <si>
    <t>EX8 1BG</t>
  </si>
  <si>
    <t>EX8 1BJ</t>
  </si>
  <si>
    <t>EX8 1BQ</t>
  </si>
  <si>
    <t>EX8 1BT</t>
  </si>
  <si>
    <t>EX8 1DE</t>
  </si>
  <si>
    <t>EX8 1DF</t>
  </si>
  <si>
    <t>EX8 1DG</t>
  </si>
  <si>
    <t>EX8 1DJ</t>
  </si>
  <si>
    <t>EX8 1DL</t>
  </si>
  <si>
    <t>EX8 1DP</t>
  </si>
  <si>
    <t>EX8 1DR</t>
  </si>
  <si>
    <t>EX8 1DU</t>
  </si>
  <si>
    <t>EX8 1DW</t>
  </si>
  <si>
    <t>EX8 1DY</t>
  </si>
  <si>
    <t>EX8 1EH</t>
  </si>
  <si>
    <t>EX8 1EJ</t>
  </si>
  <si>
    <t>EX8 1EN</t>
  </si>
  <si>
    <t>EX8 1EQ</t>
  </si>
  <si>
    <t>EX8 1EU</t>
  </si>
  <si>
    <t>EX8 1EW</t>
  </si>
  <si>
    <t>EX8 1HB</t>
  </si>
  <si>
    <t>EX8 1HL</t>
  </si>
  <si>
    <t>EX8 1HW</t>
  </si>
  <si>
    <t>EX8 1NU</t>
  </si>
  <si>
    <t>EX8 1PN</t>
  </si>
  <si>
    <t>EX8 1PS</t>
  </si>
  <si>
    <t>EX8 1PU</t>
  </si>
  <si>
    <t>EX8 1PW</t>
  </si>
  <si>
    <t>EX8 1PX</t>
  </si>
  <si>
    <t>EX8 1QD</t>
  </si>
  <si>
    <t>EX8 1QE</t>
  </si>
  <si>
    <t>EX8 1QF</t>
  </si>
  <si>
    <t>EX8 1RH</t>
  </si>
  <si>
    <t>EX8 1RL</t>
  </si>
  <si>
    <t>EX8 1RP</t>
  </si>
  <si>
    <t>EX8 1RU</t>
  </si>
  <si>
    <t>EX8 1RW</t>
  </si>
  <si>
    <t>EX8 1RX</t>
  </si>
  <si>
    <t>EX8 1RY</t>
  </si>
  <si>
    <t>EX8 1SA</t>
  </si>
  <si>
    <t>EX8 1SB</t>
  </si>
  <si>
    <t>EX8 1SD</t>
  </si>
  <si>
    <t>EX8 1SE</t>
  </si>
  <si>
    <t>EX8 1SF</t>
  </si>
  <si>
    <t>EX8 1SG</t>
  </si>
  <si>
    <t>EX8 1SJ</t>
  </si>
  <si>
    <t>EX8 1SL</t>
  </si>
  <si>
    <t>EX8 1SN</t>
  </si>
  <si>
    <t>EX8 1SP</t>
  </si>
  <si>
    <t>EX8 1SQ</t>
  </si>
  <si>
    <t>EX8 1SR</t>
  </si>
  <si>
    <t>EX8 1SS</t>
  </si>
  <si>
    <t>EX8 1SW</t>
  </si>
  <si>
    <t>EX8 1UA</t>
  </si>
  <si>
    <t>EX8 1XS</t>
  </si>
  <si>
    <t>EX8 1XY</t>
  </si>
  <si>
    <t>EX8 1XZ</t>
  </si>
  <si>
    <t>EX8 2AY</t>
  </si>
  <si>
    <t>EX8 2SW</t>
  </si>
  <si>
    <t>EX8 5ER</t>
  </si>
  <si>
    <t>EX8 5EX</t>
  </si>
  <si>
    <t>EX8 5EY</t>
  </si>
  <si>
    <t>EX8 5EZ</t>
  </si>
  <si>
    <t>EX8 5HA</t>
  </si>
  <si>
    <t>EX8 5HH</t>
  </si>
  <si>
    <t>EX8 5HQ</t>
  </si>
  <si>
    <t>EX8 5JW</t>
  </si>
  <si>
    <t>FK10 2PG</t>
  </si>
  <si>
    <t>FK10 4AA</t>
  </si>
  <si>
    <t>FK10 4AH</t>
  </si>
  <si>
    <t>FK10 4AN</t>
  </si>
  <si>
    <t>FK10 4BL</t>
  </si>
  <si>
    <t>FK10 4BW</t>
  </si>
  <si>
    <t>FK10 4DW</t>
  </si>
  <si>
    <t>FK10 4NT</t>
  </si>
  <si>
    <t>FK10 4PH</t>
  </si>
  <si>
    <t>FK10 4QT</t>
  </si>
  <si>
    <t>FK10 4QX</t>
  </si>
  <si>
    <t>FK2 8FE</t>
  </si>
  <si>
    <t>FK2 8FF</t>
  </si>
  <si>
    <t>FK2 8HG</t>
  </si>
  <si>
    <t>FK2 8HJ</t>
  </si>
  <si>
    <t>FK2 8JY</t>
  </si>
  <si>
    <t>FK2 8LA</t>
  </si>
  <si>
    <t>FK2 8NH</t>
  </si>
  <si>
    <t>FK2 8NP</t>
  </si>
  <si>
    <t>FK2 8NY</t>
  </si>
  <si>
    <t>FK2 8PP</t>
  </si>
  <si>
    <t>FK2 8PS</t>
  </si>
  <si>
    <t>FK2 8PT</t>
  </si>
  <si>
    <t>FK2 8PU</t>
  </si>
  <si>
    <t>FK2 8PZ</t>
  </si>
  <si>
    <t>FK3 8EG</t>
  </si>
  <si>
    <t>FK3 8EH</t>
  </si>
  <si>
    <t>FK3 8HG</t>
  </si>
  <si>
    <t>FK3 8TQ</t>
  </si>
  <si>
    <t>FK3 8UB</t>
  </si>
  <si>
    <t>FK3 8UD</t>
  </si>
  <si>
    <t>FK3 8UH</t>
  </si>
  <si>
    <t>FK3 8UL</t>
  </si>
  <si>
    <t>FK3 8XL</t>
  </si>
  <si>
    <t>FK7 7LF</t>
  </si>
  <si>
    <t>FK7 7LL</t>
  </si>
  <si>
    <t>FK8 1QS</t>
  </si>
  <si>
    <t>FK9 5QG</t>
  </si>
  <si>
    <t>FY1 1AP</t>
  </si>
  <si>
    <t>FY1 1RQ</t>
  </si>
  <si>
    <t>FY1 5AJ</t>
  </si>
  <si>
    <t>FY1 5AL</t>
  </si>
  <si>
    <t>FY1 5AQ</t>
  </si>
  <si>
    <t>FY1 5AR</t>
  </si>
  <si>
    <t>FY1 5AW</t>
  </si>
  <si>
    <t>FY1 5DD</t>
  </si>
  <si>
    <t>FY1 5DE</t>
  </si>
  <si>
    <t>FY1 5DF</t>
  </si>
  <si>
    <t>FY1 5DH</t>
  </si>
  <si>
    <t>FY1 5DL</t>
  </si>
  <si>
    <t>FY1 5EP</t>
  </si>
  <si>
    <t>FY1 5EQ</t>
  </si>
  <si>
    <t>FY1 5FA</t>
  </si>
  <si>
    <t>FY1 5FB</t>
  </si>
  <si>
    <t>FY1 5FD</t>
  </si>
  <si>
    <t>FY1 5HX</t>
  </si>
  <si>
    <t>FY1 5JA</t>
  </si>
  <si>
    <t>FY1 5JB</t>
  </si>
  <si>
    <t>FY1 5JR</t>
  </si>
  <si>
    <t>FY1 5JS</t>
  </si>
  <si>
    <t>FY1 5JX</t>
  </si>
  <si>
    <t>FY1 5LD</t>
  </si>
  <si>
    <t>FY1 5LF</t>
  </si>
  <si>
    <t>FY1 6AA</t>
  </si>
  <si>
    <t>FY1 6AH</t>
  </si>
  <si>
    <t>FY1 6BQ</t>
  </si>
  <si>
    <t>FY1 6DY</t>
  </si>
  <si>
    <t>FY1 6EB</t>
  </si>
  <si>
    <t>FY1 6EE</t>
  </si>
  <si>
    <t>FY4 1AF</t>
  </si>
  <si>
    <t>FY4 1AR</t>
  </si>
  <si>
    <t>FY4 1BB</t>
  </si>
  <si>
    <t>FY4 1DQ</t>
  </si>
  <si>
    <t>FY4 1EZ</t>
  </si>
  <si>
    <t>FY4 1HR</t>
  </si>
  <si>
    <t>FY4 1ND</t>
  </si>
  <si>
    <t>FY4 1NE</t>
  </si>
  <si>
    <t>FY4 1NF</t>
  </si>
  <si>
    <t>FY4 1NG</t>
  </si>
  <si>
    <t>FY4 1NJ</t>
  </si>
  <si>
    <t>FY4 1NL</t>
  </si>
  <si>
    <t>FY4 1NN</t>
  </si>
  <si>
    <t>FY4 1NP</t>
  </si>
  <si>
    <t>FY4 1NR</t>
  </si>
  <si>
    <t>FY4 1NS</t>
  </si>
  <si>
    <t>FY4 1NT</t>
  </si>
  <si>
    <t>FY4 1NU</t>
  </si>
  <si>
    <t>FY4 1NW</t>
  </si>
  <si>
    <t>FY4 1NX</t>
  </si>
  <si>
    <t>FY4 1NY</t>
  </si>
  <si>
    <t>FY4 1PA</t>
  </si>
  <si>
    <t>FY4 1PB</t>
  </si>
  <si>
    <t>FY4 1PF</t>
  </si>
  <si>
    <t>FY4 1PG</t>
  </si>
  <si>
    <t>FY4 1PH</t>
  </si>
  <si>
    <t>FY4 1PL</t>
  </si>
  <si>
    <t>FY4 1PQ</t>
  </si>
  <si>
    <t>FY4 1PS</t>
  </si>
  <si>
    <t>FY4 1PW</t>
  </si>
  <si>
    <t>FY4 1PX</t>
  </si>
  <si>
    <t>FY4 1PY</t>
  </si>
  <si>
    <t>FY4 1PZ</t>
  </si>
  <si>
    <t>FY4 1QA</t>
  </si>
  <si>
    <t>FY4 1QB</t>
  </si>
  <si>
    <t>FY4 1QD</t>
  </si>
  <si>
    <t>FY4 1QE</t>
  </si>
  <si>
    <t>FY4 1QF</t>
  </si>
  <si>
    <t>FY4 1QG</t>
  </si>
  <si>
    <t>FY4 1QT</t>
  </si>
  <si>
    <t>FY4 1RN</t>
  </si>
  <si>
    <t>FY4 1RP</t>
  </si>
  <si>
    <t>FY4 1RR</t>
  </si>
  <si>
    <t>FY4 1RS</t>
  </si>
  <si>
    <t>FY4 1RT</t>
  </si>
  <si>
    <t>FY4 1RU</t>
  </si>
  <si>
    <t>FY4 1RW</t>
  </si>
  <si>
    <t>FY4 1RX</t>
  </si>
  <si>
    <t>FY4 1RY</t>
  </si>
  <si>
    <t>FY4 1RZ</t>
  </si>
  <si>
    <t>FY4 1SB</t>
  </si>
  <si>
    <t>FY4 1SD</t>
  </si>
  <si>
    <t>FY4 1SE</t>
  </si>
  <si>
    <t>FY4 1SF</t>
  </si>
  <si>
    <t>FY4 1SG</t>
  </si>
  <si>
    <t>FY4 1SH</t>
  </si>
  <si>
    <t>FY4 1SL</t>
  </si>
  <si>
    <t>FY4 1SN</t>
  </si>
  <si>
    <t>FY4 1SP</t>
  </si>
  <si>
    <t>FY4 1SQ</t>
  </si>
  <si>
    <t>FY4 1ST</t>
  </si>
  <si>
    <t>FY4 1SU</t>
  </si>
  <si>
    <t>FY4 1SW</t>
  </si>
  <si>
    <t>FY4 1SX</t>
  </si>
  <si>
    <t>FY4 1SY</t>
  </si>
  <si>
    <t>FY4 1TG</t>
  </si>
  <si>
    <t>FY4 1TH</t>
  </si>
  <si>
    <t>FY5 1AP</t>
  </si>
  <si>
    <t>FY5 1BZ</t>
  </si>
  <si>
    <t>FY5 1DE</t>
  </si>
  <si>
    <t>FY5 1DF</t>
  </si>
  <si>
    <t>FY5 1DG</t>
  </si>
  <si>
    <t>FY5 1DQ</t>
  </si>
  <si>
    <t>FY5 1ED</t>
  </si>
  <si>
    <t>FY5 1EE</t>
  </si>
  <si>
    <t>FY5 1EF</t>
  </si>
  <si>
    <t>FY5 1EG</t>
  </si>
  <si>
    <t>FY5 1EQ</t>
  </si>
  <si>
    <t>FY5 1ET</t>
  </si>
  <si>
    <t>FY5 1EU</t>
  </si>
  <si>
    <t>FY5 1EY</t>
  </si>
  <si>
    <t>FY5 1HA</t>
  </si>
  <si>
    <t>FY5 1HB</t>
  </si>
  <si>
    <t>FY5 1HD</t>
  </si>
  <si>
    <t>FY5 1HF</t>
  </si>
  <si>
    <t>FY5 1HG</t>
  </si>
  <si>
    <t>FY5 1HH</t>
  </si>
  <si>
    <t>FY5 1HJ</t>
  </si>
  <si>
    <t>FY5 1HL</t>
  </si>
  <si>
    <t>FY5 1HN</t>
  </si>
  <si>
    <t>FY5 1HP</t>
  </si>
  <si>
    <t>FY5 1HQ</t>
  </si>
  <si>
    <t>FY5 1HR</t>
  </si>
  <si>
    <t>FY5 1HS</t>
  </si>
  <si>
    <t>FY5 1HT</t>
  </si>
  <si>
    <t>FY5 1HU</t>
  </si>
  <si>
    <t>FY5 1HW</t>
  </si>
  <si>
    <t>FY5 1HX</t>
  </si>
  <si>
    <t>FY5 1HY</t>
  </si>
  <si>
    <t>FY5 1HZ</t>
  </si>
  <si>
    <t>FY5 1JA</t>
  </si>
  <si>
    <t>FY5 1JB</t>
  </si>
  <si>
    <t>FY5 1JF</t>
  </si>
  <si>
    <t>FY5 1JG</t>
  </si>
  <si>
    <t>FY5 1JN</t>
  </si>
  <si>
    <t>FY5 1JP</t>
  </si>
  <si>
    <t>FY5 1JR</t>
  </si>
  <si>
    <t>FY5 1JS</t>
  </si>
  <si>
    <t>FY5 1JT</t>
  </si>
  <si>
    <t>FY5 1JU</t>
  </si>
  <si>
    <t>FY5 1JW</t>
  </si>
  <si>
    <t>FY5 1JX</t>
  </si>
  <si>
    <t>FY5 1JY</t>
  </si>
  <si>
    <t>FY5 1JZ</t>
  </si>
  <si>
    <t>FY5 1LA</t>
  </si>
  <si>
    <t>FY5 1LB</t>
  </si>
  <si>
    <t>FY5 1LD</t>
  </si>
  <si>
    <t>FY5 1LE</t>
  </si>
  <si>
    <t>FY5 1LF</t>
  </si>
  <si>
    <t>FY5 1LQ</t>
  </si>
  <si>
    <t>FY5 1LY</t>
  </si>
  <si>
    <t>FY5 1NH</t>
  </si>
  <si>
    <t>FY5 1NJ</t>
  </si>
  <si>
    <t>FY5 1NQ</t>
  </si>
  <si>
    <t>FY5 1RN</t>
  </si>
  <si>
    <t>FY5 1SL</t>
  </si>
  <si>
    <t>FY5 1SU</t>
  </si>
  <si>
    <t>FY5 1SW</t>
  </si>
  <si>
    <t>FY5 2AR</t>
  </si>
  <si>
    <t>FY5 2AU</t>
  </si>
  <si>
    <t>FY5 2AX</t>
  </si>
  <si>
    <t>FY5 2AY</t>
  </si>
  <si>
    <t>FY5 2BB</t>
  </si>
  <si>
    <t>FY5 2BJ</t>
  </si>
  <si>
    <t>FY5 2BL</t>
  </si>
  <si>
    <t>FY5 2BQ</t>
  </si>
  <si>
    <t>FY5 2BW</t>
  </si>
  <si>
    <t>FY5 2DB</t>
  </si>
  <si>
    <t>FY5 2DE</t>
  </si>
  <si>
    <t>FY5 2DL</t>
  </si>
  <si>
    <t>FY5 2DN</t>
  </si>
  <si>
    <t>FY5 2DP</t>
  </si>
  <si>
    <t>FY5 2DT</t>
  </si>
  <si>
    <t>FY5 2DU</t>
  </si>
  <si>
    <t>FY5 2DX</t>
  </si>
  <si>
    <t>FY5 2DY</t>
  </si>
  <si>
    <t>FY5 2DZ</t>
  </si>
  <si>
    <t>FY5 2EA</t>
  </si>
  <si>
    <t>FY5 2HR</t>
  </si>
  <si>
    <t>FY5 2HS</t>
  </si>
  <si>
    <t>FY5 2HT</t>
  </si>
  <si>
    <t>FY5 2HU</t>
  </si>
  <si>
    <t>FY5 2HX</t>
  </si>
  <si>
    <t>FY5 2HY</t>
  </si>
  <si>
    <t>FY5 2JU</t>
  </si>
  <si>
    <t>FY5 2LA</t>
  </si>
  <si>
    <t>FY5 2LJ</t>
  </si>
  <si>
    <t>FY5 2LP</t>
  </si>
  <si>
    <t>FY5 2LX</t>
  </si>
  <si>
    <t>FY5 2LY</t>
  </si>
  <si>
    <t>FY5 2NA</t>
  </si>
  <si>
    <t>FY5 2ND</t>
  </si>
  <si>
    <t>FY5 2NG</t>
  </si>
  <si>
    <t>FY5 2NL</t>
  </si>
  <si>
    <t>FY5 2NP</t>
  </si>
  <si>
    <t>FY5 2NQ</t>
  </si>
  <si>
    <t>FY5 2NS</t>
  </si>
  <si>
    <t>FY5 2QQ</t>
  </si>
  <si>
    <t>FY5 2QT</t>
  </si>
  <si>
    <t>FY5 2QU</t>
  </si>
  <si>
    <t>FY5 3AP</t>
  </si>
  <si>
    <t>FY5 3EA</t>
  </si>
  <si>
    <t>FY5 3EB</t>
  </si>
  <si>
    <t>FY5 3ED</t>
  </si>
  <si>
    <t>FY5 3EE</t>
  </si>
  <si>
    <t>FY5 3EF</t>
  </si>
  <si>
    <t>FY5 3EG</t>
  </si>
  <si>
    <t>FY5 3EH</t>
  </si>
  <si>
    <t>FY5 3EJ</t>
  </si>
  <si>
    <t>FY5 3EL</t>
  </si>
  <si>
    <t>FY5 3EN</t>
  </si>
  <si>
    <t>FY5 3EP</t>
  </si>
  <si>
    <t>FY5 3EQ</t>
  </si>
  <si>
    <t>FY5 3ER</t>
  </si>
  <si>
    <t>FY5 3ET</t>
  </si>
  <si>
    <t>FY5 3EW</t>
  </si>
  <si>
    <t>FY5 3EX</t>
  </si>
  <si>
    <t>FY5 3FY</t>
  </si>
  <si>
    <t>FY5 3HA</t>
  </si>
  <si>
    <t>FY5 3HB</t>
  </si>
  <si>
    <t>FY5 3HD</t>
  </si>
  <si>
    <t>FY5 3HE</t>
  </si>
  <si>
    <t>FY5 3JH</t>
  </si>
  <si>
    <t>FY5 3JP</t>
  </si>
  <si>
    <t>FY5 3JQ</t>
  </si>
  <si>
    <t>FY5 3JT</t>
  </si>
  <si>
    <t>FY5 3NB</t>
  </si>
  <si>
    <t>FY5 3NN</t>
  </si>
  <si>
    <t>FY5 3NP</t>
  </si>
  <si>
    <t>FY5 3NQ</t>
  </si>
  <si>
    <t>FY5 3NT</t>
  </si>
  <si>
    <t>FY5 3NU</t>
  </si>
  <si>
    <t>FY5 3NW</t>
  </si>
  <si>
    <t>FY5 3NX</t>
  </si>
  <si>
    <t>FY5 3NY</t>
  </si>
  <si>
    <t>FY5 3PA</t>
  </si>
  <si>
    <t>FY5 3PB</t>
  </si>
  <si>
    <t>FY5 3PD</t>
  </si>
  <si>
    <t>FY5 3PE</t>
  </si>
  <si>
    <t>FY5 3QN</t>
  </si>
  <si>
    <t>FY5 3QP</t>
  </si>
  <si>
    <t>FY5 3QR</t>
  </si>
  <si>
    <t>FY5 3QU</t>
  </si>
  <si>
    <t>FY5 3QW</t>
  </si>
  <si>
    <t>FY5 5LF</t>
  </si>
  <si>
    <t>FY5 5LJ</t>
  </si>
  <si>
    <t>FY6 0AA</t>
  </si>
  <si>
    <t>FY6 0AB</t>
  </si>
  <si>
    <t>FY6 0AD</t>
  </si>
  <si>
    <t>FY6 0AE</t>
  </si>
  <si>
    <t>FY6 0AF</t>
  </si>
  <si>
    <t>FY6 0AG</t>
  </si>
  <si>
    <t>FY6 0AH</t>
  </si>
  <si>
    <t>FY6 0AJ</t>
  </si>
  <si>
    <t>FY6 0AL</t>
  </si>
  <si>
    <t>FY6 0AN</t>
  </si>
  <si>
    <t>FY6 0AR</t>
  </si>
  <si>
    <t>FY6 0AS</t>
  </si>
  <si>
    <t>FY6 0AT</t>
  </si>
  <si>
    <t>FY6 0AU</t>
  </si>
  <si>
    <t>FY6 0AW</t>
  </si>
  <si>
    <t>FY6 0AX</t>
  </si>
  <si>
    <t>FY6 0AY</t>
  </si>
  <si>
    <t>FY6 0AZ</t>
  </si>
  <si>
    <t>FY6 0BA</t>
  </si>
  <si>
    <t>FY6 0BF</t>
  </si>
  <si>
    <t>FY6 0BH</t>
  </si>
  <si>
    <t>FY6 0BJ</t>
  </si>
  <si>
    <t>FY6 0BL</t>
  </si>
  <si>
    <t>FY6 0BN</t>
  </si>
  <si>
    <t>FY6 0BP</t>
  </si>
  <si>
    <t>FY6 0BQ</t>
  </si>
  <si>
    <t>FY6 0BS</t>
  </si>
  <si>
    <t>FY6 0BT</t>
  </si>
  <si>
    <t>FY6 0BU</t>
  </si>
  <si>
    <t>FY6 0BW</t>
  </si>
  <si>
    <t>FY6 0BX</t>
  </si>
  <si>
    <t>FY6 0BY</t>
  </si>
  <si>
    <t>FY6 0BZ</t>
  </si>
  <si>
    <t>FY6 0DA</t>
  </si>
  <si>
    <t>FY6 0DB</t>
  </si>
  <si>
    <t>FY6 0DD</t>
  </si>
  <si>
    <t>FY6 0DE</t>
  </si>
  <si>
    <t>FY6 0DF</t>
  </si>
  <si>
    <t>FY6 0DG</t>
  </si>
  <si>
    <t>FY6 0DH</t>
  </si>
  <si>
    <t>FY6 0DJ</t>
  </si>
  <si>
    <t>FY6 0DL</t>
  </si>
  <si>
    <t>FY6 0DN</t>
  </si>
  <si>
    <t>FY6 0DP</t>
  </si>
  <si>
    <t>FY6 0DR</t>
  </si>
  <si>
    <t>FY6 0DS</t>
  </si>
  <si>
    <t>FY6 0DT</t>
  </si>
  <si>
    <t>FY6 0DW</t>
  </si>
  <si>
    <t>FY6 0DX</t>
  </si>
  <si>
    <t>FY6 0EF</t>
  </si>
  <si>
    <t>FY6 0EG</t>
  </si>
  <si>
    <t>FY6 0EP</t>
  </si>
  <si>
    <t>FY6 0EU</t>
  </si>
  <si>
    <t>FY6 0EX</t>
  </si>
  <si>
    <t>FY6 0EY</t>
  </si>
  <si>
    <t>FY6 0FA</t>
  </si>
  <si>
    <t>FY6 0FB</t>
  </si>
  <si>
    <t>FY6 0FD</t>
  </si>
  <si>
    <t>FY6 0FE</t>
  </si>
  <si>
    <t>FY6 0FG</t>
  </si>
  <si>
    <t>FY6 0FL</t>
  </si>
  <si>
    <t>FY6 0HA</t>
  </si>
  <si>
    <t>FY6 0HB</t>
  </si>
  <si>
    <t>FY6 0HE</t>
  </si>
  <si>
    <t>FY6 0HF</t>
  </si>
  <si>
    <t>FY6 0HG</t>
  </si>
  <si>
    <t>FY6 0HH</t>
  </si>
  <si>
    <t>FY6 0HJ</t>
  </si>
  <si>
    <t>FY6 0HL</t>
  </si>
  <si>
    <t>FY6 0HQ</t>
  </si>
  <si>
    <t>FY6 0HS</t>
  </si>
  <si>
    <t>FY6 0HW</t>
  </si>
  <si>
    <t>FY6 0JA</t>
  </si>
  <si>
    <t>FY6 0JG</t>
  </si>
  <si>
    <t>FY6 0JX</t>
  </si>
  <si>
    <t>FY6 0JY</t>
  </si>
  <si>
    <t>FY6 0JZ</t>
  </si>
  <si>
    <t>FY6 0NE</t>
  </si>
  <si>
    <t>FY6 0NF</t>
  </si>
  <si>
    <t>FY6 0PD</t>
  </si>
  <si>
    <t>FY6 0PU</t>
  </si>
  <si>
    <t>FY6 0PX</t>
  </si>
  <si>
    <t>FY6 0QB</t>
  </si>
  <si>
    <t>FY6 0QE</t>
  </si>
  <si>
    <t>FY6 0QF</t>
  </si>
  <si>
    <t>FY6 0QJ</t>
  </si>
  <si>
    <t>FY6 0QL</t>
  </si>
  <si>
    <t>FY6 0RD</t>
  </si>
  <si>
    <t>FY6 0RF</t>
  </si>
  <si>
    <t>FY6 0RG</t>
  </si>
  <si>
    <t>FY6 0RL</t>
  </si>
  <si>
    <t>FY6 7GH</t>
  </si>
  <si>
    <t>FY6 7HE</t>
  </si>
  <si>
    <t>FY6 7HN</t>
  </si>
  <si>
    <t>FY6 7HP</t>
  </si>
  <si>
    <t>FY6 7HT</t>
  </si>
  <si>
    <t>FY6 7JT</t>
  </si>
  <si>
    <t>FY6 7JU</t>
  </si>
  <si>
    <t>FY6 7JX</t>
  </si>
  <si>
    <t>FY6 7JY</t>
  </si>
  <si>
    <t>FY6 7JZ</t>
  </si>
  <si>
    <t>FY6 7LA</t>
  </si>
  <si>
    <t>FY6 7YU</t>
  </si>
  <si>
    <t>FY6 8NA</t>
  </si>
  <si>
    <t>FY6 9AA</t>
  </si>
  <si>
    <t>FY6 9AB</t>
  </si>
  <si>
    <t>FY6 9AD</t>
  </si>
  <si>
    <t>FY6 9AE</t>
  </si>
  <si>
    <t>FY6 9AF</t>
  </si>
  <si>
    <t>FY6 9AG</t>
  </si>
  <si>
    <t>FY6 9AH</t>
  </si>
  <si>
    <t>FY6 9AJ</t>
  </si>
  <si>
    <t>FY6 9AL</t>
  </si>
  <si>
    <t>FY6 9AQ</t>
  </si>
  <si>
    <t>FY6 9AW</t>
  </si>
  <si>
    <t>FY6 9AZ</t>
  </si>
  <si>
    <t>FY6 9BA</t>
  </si>
  <si>
    <t>FY6 9BB</t>
  </si>
  <si>
    <t>FY6 9BD</t>
  </si>
  <si>
    <t>FY6 9BG</t>
  </si>
  <si>
    <t>FY6 9BH</t>
  </si>
  <si>
    <t>FY6 9BL</t>
  </si>
  <si>
    <t>FY6 9BN</t>
  </si>
  <si>
    <t>FY6 9BP</t>
  </si>
  <si>
    <t>FY6 9BS</t>
  </si>
  <si>
    <t>FY6 9BW</t>
  </si>
  <si>
    <t>FY6 9BX</t>
  </si>
  <si>
    <t>FY6 9DJ</t>
  </si>
  <si>
    <t>FY6 9DP</t>
  </si>
  <si>
    <t>FY6 9DT</t>
  </si>
  <si>
    <t>FY6 9DX</t>
  </si>
  <si>
    <t>FY6 9DY</t>
  </si>
  <si>
    <t>FY6 9DZ</t>
  </si>
  <si>
    <t>FY6 9EA</t>
  </si>
  <si>
    <t>FY6 9EB</t>
  </si>
  <si>
    <t>FY6 9EE</t>
  </si>
  <si>
    <t>FY6 9EP</t>
  </si>
  <si>
    <t>FY6 9EQ</t>
  </si>
  <si>
    <t>FY6 9ET</t>
  </si>
  <si>
    <t>FY6 9EU</t>
  </si>
  <si>
    <t>FY6 9FA</t>
  </si>
  <si>
    <t>FY6 9FB</t>
  </si>
  <si>
    <t>FY6 9FF</t>
  </si>
  <si>
    <t>FY6 9FG</t>
  </si>
  <si>
    <t>FY7 6DL</t>
  </si>
  <si>
    <t>FY7 6DN</t>
  </si>
  <si>
    <t>FY7 6DR</t>
  </si>
  <si>
    <t>FY7 6DS</t>
  </si>
  <si>
    <t>FY7 6DT</t>
  </si>
  <si>
    <t>FY7 6DU</t>
  </si>
  <si>
    <t>FY7 6DY</t>
  </si>
  <si>
    <t>FY7 6FT</t>
  </si>
  <si>
    <t>FY7 6FY</t>
  </si>
  <si>
    <t>FY7 6FZ</t>
  </si>
  <si>
    <t>FY7 6HF</t>
  </si>
  <si>
    <t>FY7 6HP</t>
  </si>
  <si>
    <t>FY7 6HY</t>
  </si>
  <si>
    <t>FY7 6JA</t>
  </si>
  <si>
    <t>FY7 6JB</t>
  </si>
  <si>
    <t>FY7 6JE</t>
  </si>
  <si>
    <t>FY7 6JH</t>
  </si>
  <si>
    <t>FY7 6JL</t>
  </si>
  <si>
    <t>FY7 6JN</t>
  </si>
  <si>
    <t>FY7 6JR</t>
  </si>
  <si>
    <t>FY7 6JU</t>
  </si>
  <si>
    <t>FY7 6JW</t>
  </si>
  <si>
    <t>FY7 6JX</t>
  </si>
  <si>
    <t>FY7 6JY</t>
  </si>
  <si>
    <t>FY7 6JZ</t>
  </si>
  <si>
    <t>FY7 6LA</t>
  </si>
  <si>
    <t>FY7 6LB</t>
  </si>
  <si>
    <t>FY7 6LD</t>
  </si>
  <si>
    <t>FY7 6LH</t>
  </si>
  <si>
    <t>FY7 6LJ</t>
  </si>
  <si>
    <t>FY7 6LP</t>
  </si>
  <si>
    <t>FY7 6LT</t>
  </si>
  <si>
    <t>FY7 6LW</t>
  </si>
  <si>
    <t>FY7 6LY</t>
  </si>
  <si>
    <t>FY7 6LZ</t>
  </si>
  <si>
    <t>FY7 6NS</t>
  </si>
  <si>
    <t>FY7 6NU</t>
  </si>
  <si>
    <t>FY7 6NW</t>
  </si>
  <si>
    <t>FY7 6PR</t>
  </si>
  <si>
    <t>FY7 6QA</t>
  </si>
  <si>
    <t>FY7 6QJ</t>
  </si>
  <si>
    <t>FY7 6QN</t>
  </si>
  <si>
    <t>FY7 6QW</t>
  </si>
  <si>
    <t>FY7 6RP</t>
  </si>
  <si>
    <t>FY7 6RU</t>
  </si>
  <si>
    <t>FY7 6SA</t>
  </si>
  <si>
    <t>FY7 6SB</t>
  </si>
  <si>
    <t>FY7 6SD</t>
  </si>
  <si>
    <t>FY7 6SE</t>
  </si>
  <si>
    <t>FY7 6SF</t>
  </si>
  <si>
    <t>FY7 6SG</t>
  </si>
  <si>
    <t>FY7 6SH</t>
  </si>
  <si>
    <t>FY7 6SJ</t>
  </si>
  <si>
    <t>FY7 6SL</t>
  </si>
  <si>
    <t>FY7 6SQ</t>
  </si>
  <si>
    <t>FY7 6SR</t>
  </si>
  <si>
    <t>FY7 6ST</t>
  </si>
  <si>
    <t>FY7 6SU</t>
  </si>
  <si>
    <t>FY7 6SW</t>
  </si>
  <si>
    <t>FY7 6SX</t>
  </si>
  <si>
    <t>FY7 6SY</t>
  </si>
  <si>
    <t>FY7 6SZ</t>
  </si>
  <si>
    <t>FY7 6TA</t>
  </si>
  <si>
    <t>FY7 6TB</t>
  </si>
  <si>
    <t>FY7 6TD</t>
  </si>
  <si>
    <t>FY7 6TF</t>
  </si>
  <si>
    <t>FY7 6TH</t>
  </si>
  <si>
    <t>FY7 6TJ</t>
  </si>
  <si>
    <t>FY7 6TL</t>
  </si>
  <si>
    <t>FY7 6TN</t>
  </si>
  <si>
    <t>FY7 6TP</t>
  </si>
  <si>
    <t>FY7 6TQ</t>
  </si>
  <si>
    <t>FY7 6TR</t>
  </si>
  <si>
    <t>FY7 6TS</t>
  </si>
  <si>
    <t>FY7 6TU</t>
  </si>
  <si>
    <t>FY7 6TW</t>
  </si>
  <si>
    <t>FY7 6TX</t>
  </si>
  <si>
    <t>FY7 6TY</t>
  </si>
  <si>
    <t>FY7 6TZ</t>
  </si>
  <si>
    <t>FY7 6UA</t>
  </si>
  <si>
    <t>FY7 6UB</t>
  </si>
  <si>
    <t>FY7 6UD</t>
  </si>
  <si>
    <t>FY7 6UE</t>
  </si>
  <si>
    <t>FY7 6UF</t>
  </si>
  <si>
    <t>FY7 6UH</t>
  </si>
  <si>
    <t>FY7 6UJ</t>
  </si>
  <si>
    <t>FY7 6UL</t>
  </si>
  <si>
    <t>FY7 6UP</t>
  </si>
  <si>
    <t>FY7 6UQ</t>
  </si>
  <si>
    <t>FY7 6US</t>
  </si>
  <si>
    <t>FY7 6UZ</t>
  </si>
  <si>
    <t>FY7 7AD</t>
  </si>
  <si>
    <t>FY7 7AF</t>
  </si>
  <si>
    <t>FY7 7AR</t>
  </si>
  <si>
    <t>FY7 7AS</t>
  </si>
  <si>
    <t>FY7 7BF</t>
  </si>
  <si>
    <t>FY7 7BR</t>
  </si>
  <si>
    <t>FY7 7DA</t>
  </si>
  <si>
    <t>FY7 7DD</t>
  </si>
  <si>
    <t>FY7 7DE</t>
  </si>
  <si>
    <t>FY7 7DG</t>
  </si>
  <si>
    <t>FY7 7DH</t>
  </si>
  <si>
    <t>FY7 7DJ</t>
  </si>
  <si>
    <t>FY7 7DL</t>
  </si>
  <si>
    <t>FY7 7DP</t>
  </si>
  <si>
    <t>FY7 7DQ</t>
  </si>
  <si>
    <t>FY7 7DR</t>
  </si>
  <si>
    <t>FY7 7DS</t>
  </si>
  <si>
    <t>FY7 7DT</t>
  </si>
  <si>
    <t>FY7 7DU</t>
  </si>
  <si>
    <t>FY7 7DX</t>
  </si>
  <si>
    <t>FY7 7DY</t>
  </si>
  <si>
    <t>FY7 7DZ</t>
  </si>
  <si>
    <t>FY7 7EA</t>
  </si>
  <si>
    <t>FY7 7EB</t>
  </si>
  <si>
    <t>FY7 7ED</t>
  </si>
  <si>
    <t>FY7 7EE</t>
  </si>
  <si>
    <t>FY7 7EF</t>
  </si>
  <si>
    <t>FY7 7EG</t>
  </si>
  <si>
    <t>FY7 7EH</t>
  </si>
  <si>
    <t>FY7 7EJ</t>
  </si>
  <si>
    <t>FY7 7EL</t>
  </si>
  <si>
    <t>FY7 7EN</t>
  </si>
  <si>
    <t>FY7 7EP</t>
  </si>
  <si>
    <t>FY7 7EQ</t>
  </si>
  <si>
    <t>FY7 7ER</t>
  </si>
  <si>
    <t>FY7 7ES</t>
  </si>
  <si>
    <t>FY7 7ET</t>
  </si>
  <si>
    <t>FY7 7EU</t>
  </si>
  <si>
    <t>FY7 7EW</t>
  </si>
  <si>
    <t>FY7 7EX</t>
  </si>
  <si>
    <t>FY7 7EY</t>
  </si>
  <si>
    <t>FY7 7EZ</t>
  </si>
  <si>
    <t>FY7 7FA</t>
  </si>
  <si>
    <t>FY7 7FB</t>
  </si>
  <si>
    <t>FY7 7FD</t>
  </si>
  <si>
    <t>FY7 7FE</t>
  </si>
  <si>
    <t>FY7 7GA</t>
  </si>
  <si>
    <t>FY7 7GB</t>
  </si>
  <si>
    <t>FY7 7GD</t>
  </si>
  <si>
    <t>FY7 7GE</t>
  </si>
  <si>
    <t>FY7 7HA</t>
  </si>
  <si>
    <t>FY7 7HE</t>
  </si>
  <si>
    <t>FY7 7JL</t>
  </si>
  <si>
    <t>FY7 7LA</t>
  </si>
  <si>
    <t>FY7 7LB</t>
  </si>
  <si>
    <t>FY7 7LL</t>
  </si>
  <si>
    <t>FY7 7LR</t>
  </si>
  <si>
    <t>FY7 7LS</t>
  </si>
  <si>
    <t>FY7 7LT</t>
  </si>
  <si>
    <t>FY7 7LU</t>
  </si>
  <si>
    <t>FY7 7LX</t>
  </si>
  <si>
    <t>FY7 7LY</t>
  </si>
  <si>
    <t>FY7 7LZ</t>
  </si>
  <si>
    <t>FY7 7NA</t>
  </si>
  <si>
    <t>FY7 7NB</t>
  </si>
  <si>
    <t>FY7 7ND</t>
  </si>
  <si>
    <t>FY7 7NE</t>
  </si>
  <si>
    <t>FY7 7NF</t>
  </si>
  <si>
    <t>FY7 7NG</t>
  </si>
  <si>
    <t>FY7 7NH</t>
  </si>
  <si>
    <t>FY7 7NJ</t>
  </si>
  <si>
    <t>FY7 7NL</t>
  </si>
  <si>
    <t>FY7 7NN</t>
  </si>
  <si>
    <t>FY7 7NP</t>
  </si>
  <si>
    <t>FY7 7NQ</t>
  </si>
  <si>
    <t>FY7 7NR</t>
  </si>
  <si>
    <t>FY7 7NS</t>
  </si>
  <si>
    <t>FY7 7NT</t>
  </si>
  <si>
    <t>FY7 7NU</t>
  </si>
  <si>
    <t>FY7 7NW</t>
  </si>
  <si>
    <t>FY7 7NX</t>
  </si>
  <si>
    <t>FY7 7NY</t>
  </si>
  <si>
    <t>FY7 7PB</t>
  </si>
  <si>
    <t>FY7 7PE</t>
  </si>
  <si>
    <t>FY7 7PF</t>
  </si>
  <si>
    <t>FY7 7PG</t>
  </si>
  <si>
    <t>FY7 7PH</t>
  </si>
  <si>
    <t>FY7 7PQ</t>
  </si>
  <si>
    <t>FY7 7QA</t>
  </si>
  <si>
    <t>FY7 7QE</t>
  </si>
  <si>
    <t>FY7 7QF</t>
  </si>
  <si>
    <t>FY7 8AA</t>
  </si>
  <si>
    <t>FY7 8AB</t>
  </si>
  <si>
    <t>FY7 8AD</t>
  </si>
  <si>
    <t>FY7 8AE</t>
  </si>
  <si>
    <t>FY7 8AF</t>
  </si>
  <si>
    <t>FY7 8AG</t>
  </si>
  <si>
    <t>FY7 8AH</t>
  </si>
  <si>
    <t>FY7 8AJ</t>
  </si>
  <si>
    <t>FY7 8AQ</t>
  </si>
  <si>
    <t>FY7 8AT</t>
  </si>
  <si>
    <t>FY7 8AU</t>
  </si>
  <si>
    <t>FY7 8AY</t>
  </si>
  <si>
    <t>FY7 8AZ</t>
  </si>
  <si>
    <t>FY7 8BA</t>
  </si>
  <si>
    <t>FY7 8BH</t>
  </si>
  <si>
    <t>FY7 8BJ</t>
  </si>
  <si>
    <t>FY7 8BL</t>
  </si>
  <si>
    <t>FY7 8BN</t>
  </si>
  <si>
    <t>FY7 8BS</t>
  </si>
  <si>
    <t>FY7 8BT</t>
  </si>
  <si>
    <t>FY7 8BU</t>
  </si>
  <si>
    <t>FY7 8BX</t>
  </si>
  <si>
    <t>FY7 8BY</t>
  </si>
  <si>
    <t>FY7 8BZ</t>
  </si>
  <si>
    <t>FY7 8DA</t>
  </si>
  <si>
    <t>FY7 8DB</t>
  </si>
  <si>
    <t>FY7 8DD</t>
  </si>
  <si>
    <t>FY7 8DE</t>
  </si>
  <si>
    <t>FY7 8DF</t>
  </si>
  <si>
    <t>FY7 8DG</t>
  </si>
  <si>
    <t>FY7 8DH</t>
  </si>
  <si>
    <t>FY7 8DJ</t>
  </si>
  <si>
    <t>FY7 8DL</t>
  </si>
  <si>
    <t>FY7 8DN</t>
  </si>
  <si>
    <t>FY7 8DP</t>
  </si>
  <si>
    <t>FY7 8DQ</t>
  </si>
  <si>
    <t>FY7 8DR</t>
  </si>
  <si>
    <t>FY7 8DS</t>
  </si>
  <si>
    <t>FY7 8DT</t>
  </si>
  <si>
    <t>FY7 8DW</t>
  </si>
  <si>
    <t>FY7 8DX</t>
  </si>
  <si>
    <t>FY7 8DY</t>
  </si>
  <si>
    <t>FY7 8EA</t>
  </si>
  <si>
    <t>FY7 8EB</t>
  </si>
  <si>
    <t>FY7 8ED</t>
  </si>
  <si>
    <t>FY7 8EE</t>
  </si>
  <si>
    <t>FY7 8EF</t>
  </si>
  <si>
    <t>FY7 8EG</t>
  </si>
  <si>
    <t>FY7 8EH</t>
  </si>
  <si>
    <t>FY7 8EJ</t>
  </si>
  <si>
    <t>FY7 8EN</t>
  </si>
  <si>
    <t>FY7 8EP</t>
  </si>
  <si>
    <t>FY7 8EQ</t>
  </si>
  <si>
    <t>FY7 8ER</t>
  </si>
  <si>
    <t>FY7 8ES</t>
  </si>
  <si>
    <t>FY7 8ET</t>
  </si>
  <si>
    <t>FY7 8EW</t>
  </si>
  <si>
    <t>FY7 8EX</t>
  </si>
  <si>
    <t>FY7 8EY</t>
  </si>
  <si>
    <t>FY7 8EZ</t>
  </si>
  <si>
    <t>FY7 8FB</t>
  </si>
  <si>
    <t>FY7 8FF</t>
  </si>
  <si>
    <t>FY7 8FL</t>
  </si>
  <si>
    <t>FY7 8GT</t>
  </si>
  <si>
    <t>FY7 8GX</t>
  </si>
  <si>
    <t>FY7 8HA</t>
  </si>
  <si>
    <t>FY7 8HB</t>
  </si>
  <si>
    <t>FY7 8HD</t>
  </si>
  <si>
    <t>FY7 8HE</t>
  </si>
  <si>
    <t>FY7 8HF</t>
  </si>
  <si>
    <t>FY7 8HG</t>
  </si>
  <si>
    <t>FY7 8HH</t>
  </si>
  <si>
    <t>FY7 8HJ</t>
  </si>
  <si>
    <t>FY7 8HL</t>
  </si>
  <si>
    <t>FY7 8HN</t>
  </si>
  <si>
    <t>FY7 8HQ</t>
  </si>
  <si>
    <t>FY7 8HW</t>
  </si>
  <si>
    <t>FY7 8JF</t>
  </si>
  <si>
    <t>FY7 8JW</t>
  </si>
  <si>
    <t>FY7 8JX</t>
  </si>
  <si>
    <t>FY7 8LB</t>
  </si>
  <si>
    <t>FY7 8LD</t>
  </si>
  <si>
    <t>FY7 8LE</t>
  </si>
  <si>
    <t>FY7 8LH</t>
  </si>
  <si>
    <t>FY7 8LJ</t>
  </si>
  <si>
    <t>FY7 8LL</t>
  </si>
  <si>
    <t>FY7 8LN</t>
  </si>
  <si>
    <t>FY7 8LP</t>
  </si>
  <si>
    <t>FY7 8LQ</t>
  </si>
  <si>
    <t>FY7 8LR</t>
  </si>
  <si>
    <t>FY7 8LS</t>
  </si>
  <si>
    <t>FY7 8LT</t>
  </si>
  <si>
    <t>FY7 8LU</t>
  </si>
  <si>
    <t>FY7 8LW</t>
  </si>
  <si>
    <t>FY7 8LX</t>
  </si>
  <si>
    <t>FY7 8LY</t>
  </si>
  <si>
    <t>FY7 8LZ</t>
  </si>
  <si>
    <t>FY7 8NA</t>
  </si>
  <si>
    <t>FY7 8NB</t>
  </si>
  <si>
    <t>FY7 8NG</t>
  </si>
  <si>
    <t>FY7 8NJ</t>
  </si>
  <si>
    <t>FY7 8NN</t>
  </si>
  <si>
    <t>FY7 8NQ</t>
  </si>
  <si>
    <t>FY7 8NW</t>
  </si>
  <si>
    <t>FY7 8PB</t>
  </si>
  <si>
    <t>FY7 8PD</t>
  </si>
  <si>
    <t>FY7 8PE</t>
  </si>
  <si>
    <t>FY7 8PF</t>
  </si>
  <si>
    <t>FY7 8PG</t>
  </si>
  <si>
    <t>FY7 8PL</t>
  </si>
  <si>
    <t>FY7 8PN</t>
  </si>
  <si>
    <t>FY7 8PS</t>
  </si>
  <si>
    <t>FY7 8PT</t>
  </si>
  <si>
    <t>FY7 8PU</t>
  </si>
  <si>
    <t>FY7 8PX</t>
  </si>
  <si>
    <t>FY7 8QF</t>
  </si>
  <si>
    <t>FY7 8QG</t>
  </si>
  <si>
    <t>FY7 8QH</t>
  </si>
  <si>
    <t>FY7 8QJ</t>
  </si>
  <si>
    <t>FY7 8QN</t>
  </si>
  <si>
    <t>FY7 8QQ</t>
  </si>
  <si>
    <t>FY7 8QR</t>
  </si>
  <si>
    <t>FY7 8QS</t>
  </si>
  <si>
    <t>FY7 8RF</t>
  </si>
  <si>
    <t>FY7 8RR</t>
  </si>
  <si>
    <t>FY7 8RT</t>
  </si>
  <si>
    <t>FY7 8RW</t>
  </si>
  <si>
    <t>FY7 8SD</t>
  </si>
  <si>
    <t>FY8 1BD</t>
  </si>
  <si>
    <t>FY8 1BT</t>
  </si>
  <si>
    <t>FY8 1LS</t>
  </si>
  <si>
    <t>FY8 1SJ</t>
  </si>
  <si>
    <t>FY8 1SW</t>
  </si>
  <si>
    <t>FY8 2FB</t>
  </si>
  <si>
    <t>FY8 2FD</t>
  </si>
  <si>
    <t>FY8 2FT</t>
  </si>
  <si>
    <t>FY8 2FU</t>
  </si>
  <si>
    <t>FY8 2FW</t>
  </si>
  <si>
    <t>FY8 2NG</t>
  </si>
  <si>
    <t>FY8 4BF</t>
  </si>
  <si>
    <t>FY8 4HB</t>
  </si>
  <si>
    <t>FY8 4HG</t>
  </si>
  <si>
    <t>FY8 4HH</t>
  </si>
  <si>
    <t>FY8 4HJ</t>
  </si>
  <si>
    <t>FY8 4HL</t>
  </si>
  <si>
    <t>FY8 4HQ</t>
  </si>
  <si>
    <t>FY8 4HR</t>
  </si>
  <si>
    <t>FY8 4HZ</t>
  </si>
  <si>
    <t>FY8 4JA</t>
  </si>
  <si>
    <t>FY8 4JB</t>
  </si>
  <si>
    <t>FY8 4JD</t>
  </si>
  <si>
    <t>FY8 4JE</t>
  </si>
  <si>
    <t>FY8 4JP</t>
  </si>
  <si>
    <t>FY8 4JR</t>
  </si>
  <si>
    <t>FY8 4LA</t>
  </si>
  <si>
    <t>FY8 4LE</t>
  </si>
  <si>
    <t>FY8 4LF</t>
  </si>
  <si>
    <t>FY8 4LG</t>
  </si>
  <si>
    <t>FY8 4NP</t>
  </si>
  <si>
    <t>FY8 4PL</t>
  </si>
  <si>
    <t>FY8 4PU</t>
  </si>
  <si>
    <t>FY8 4QB</t>
  </si>
  <si>
    <t>FY8 4QE</t>
  </si>
  <si>
    <t>FY8 4QG</t>
  </si>
  <si>
    <t>FY8 4SG</t>
  </si>
  <si>
    <t>FY8 4TH</t>
  </si>
  <si>
    <t>FY8 4TJ</t>
  </si>
  <si>
    <t>FY8 4TL</t>
  </si>
  <si>
    <t>FY8 4TN</t>
  </si>
  <si>
    <t>FY8 4TP</t>
  </si>
  <si>
    <t>FY8 4TS</t>
  </si>
  <si>
    <t>FY8 5DX</t>
  </si>
  <si>
    <t>FY8 5DY</t>
  </si>
  <si>
    <t>FY8 5ES</t>
  </si>
  <si>
    <t>FY8 5EX</t>
  </si>
  <si>
    <t>FY8 5FR</t>
  </si>
  <si>
    <t>FY8 5HE</t>
  </si>
  <si>
    <t>FY8 5HQ</t>
  </si>
  <si>
    <t>FY8 5LA</t>
  </si>
  <si>
    <t>FY8 5LB</t>
  </si>
  <si>
    <t>FY8 5LD</t>
  </si>
  <si>
    <t>FY8 5LE</t>
  </si>
  <si>
    <t>FY8 5LH</t>
  </si>
  <si>
    <t>FY8 5LL</t>
  </si>
  <si>
    <t>FY8 5LN</t>
  </si>
  <si>
    <t>FY8 5LQ</t>
  </si>
  <si>
    <t>FY8 5LZ</t>
  </si>
  <si>
    <t>FY8 5NE</t>
  </si>
  <si>
    <t>FY8 5NF</t>
  </si>
  <si>
    <t>FY8 5NG</t>
  </si>
  <si>
    <t>FY8 5NJ</t>
  </si>
  <si>
    <t>FY8 5NS</t>
  </si>
  <si>
    <t>FY8 5NT</t>
  </si>
  <si>
    <t>FY8 5NU</t>
  </si>
  <si>
    <t>FY8 5NX</t>
  </si>
  <si>
    <t>FY8 5NY</t>
  </si>
  <si>
    <t>FY8 5PA</t>
  </si>
  <si>
    <t>FY8 5PT</t>
  </si>
  <si>
    <t>FY8 5PY</t>
  </si>
  <si>
    <t>FY8 5QA</t>
  </si>
  <si>
    <t>FY8 5QB</t>
  </si>
  <si>
    <t>FY8 5QG</t>
  </si>
  <si>
    <t>FY8 5QH</t>
  </si>
  <si>
    <t>FY8 5QJ</t>
  </si>
  <si>
    <t>FY8 5QQ</t>
  </si>
  <si>
    <t>FY8 5QS</t>
  </si>
  <si>
    <t>G11 6AD</t>
  </si>
  <si>
    <t>G11 6AW</t>
  </si>
  <si>
    <t>G11 6AX</t>
  </si>
  <si>
    <t>G11 6AY</t>
  </si>
  <si>
    <t>G11 6BL</t>
  </si>
  <si>
    <t>G11 6EB</t>
  </si>
  <si>
    <t>G14 0XN</t>
  </si>
  <si>
    <t>G51 1EA</t>
  </si>
  <si>
    <t>G51 2LS</t>
  </si>
  <si>
    <t>G81 4HT</t>
  </si>
  <si>
    <t>G82 1AB</t>
  </si>
  <si>
    <t>G82 1AD</t>
  </si>
  <si>
    <t>G82 1AJ</t>
  </si>
  <si>
    <t>G82 1AL</t>
  </si>
  <si>
    <t>G82 1AP</t>
  </si>
  <si>
    <t>G82 1EU</t>
  </si>
  <si>
    <t>G82 1HA</t>
  </si>
  <si>
    <t>G82 1HJ</t>
  </si>
  <si>
    <t>G82 1HL</t>
  </si>
  <si>
    <t>G82 1HR</t>
  </si>
  <si>
    <t>G82 1HT</t>
  </si>
  <si>
    <t>G82 1HY</t>
  </si>
  <si>
    <t>G82 1JA</t>
  </si>
  <si>
    <t>G82 1JB</t>
  </si>
  <si>
    <t>G82 1JD</t>
  </si>
  <si>
    <t>G82 1JJ</t>
  </si>
  <si>
    <t>G82 1JU</t>
  </si>
  <si>
    <t>G82 1LE</t>
  </si>
  <si>
    <t>G82 1LF</t>
  </si>
  <si>
    <t>G82 1LS</t>
  </si>
  <si>
    <t>G82 1NY</t>
  </si>
  <si>
    <t>G82 1QY</t>
  </si>
  <si>
    <t>G82 2AA</t>
  </si>
  <si>
    <t>G82 2AZ</t>
  </si>
  <si>
    <t>G82 2BE</t>
  </si>
  <si>
    <t>G82 2BQ</t>
  </si>
  <si>
    <t>G82 2BT</t>
  </si>
  <si>
    <t>G82 2BU</t>
  </si>
  <si>
    <t>G82 2BZ</t>
  </si>
  <si>
    <t>G82 2EJ</t>
  </si>
  <si>
    <t>G82 2EN</t>
  </si>
  <si>
    <t>G82 2EU</t>
  </si>
  <si>
    <t>G82 2EX</t>
  </si>
  <si>
    <t>G82 2EY</t>
  </si>
  <si>
    <t>G82 2EZ</t>
  </si>
  <si>
    <t>G82 2NQ</t>
  </si>
  <si>
    <t>G82 2NR</t>
  </si>
  <si>
    <t>G82 2NS</t>
  </si>
  <si>
    <t>G82 2QW</t>
  </si>
  <si>
    <t>G82 4AG</t>
  </si>
  <si>
    <t>G82 4BG</t>
  </si>
  <si>
    <t>G82 5NP</t>
  </si>
  <si>
    <t>G83 7AB</t>
  </si>
  <si>
    <t>G83 7AH</t>
  </si>
  <si>
    <t>G84 0AS</t>
  </si>
  <si>
    <t>G84 0AT</t>
  </si>
  <si>
    <t>G84 0EY</t>
  </si>
  <si>
    <t>G84 0HH</t>
  </si>
  <si>
    <t>G84 0LG</t>
  </si>
  <si>
    <t>G84 0PU</t>
  </si>
  <si>
    <t>G84 0QR</t>
  </si>
  <si>
    <t>G84 7DJ</t>
  </si>
  <si>
    <t>G84 7PB</t>
  </si>
  <si>
    <t>G84 7PG</t>
  </si>
  <si>
    <t>G84 8EH</t>
  </si>
  <si>
    <t>G84 8LG</t>
  </si>
  <si>
    <t>G84 8NF</t>
  </si>
  <si>
    <t>G84 8NX</t>
  </si>
  <si>
    <t>G84 8QT</t>
  </si>
  <si>
    <t>G84 8SQ</t>
  </si>
  <si>
    <t>HS1 2AE</t>
  </si>
  <si>
    <t>HS1 2AJ</t>
  </si>
  <si>
    <t>HS1 2BA</t>
  </si>
  <si>
    <t>HS1 2BD</t>
  </si>
  <si>
    <t>HS1 2BE</t>
  </si>
  <si>
    <t>HS1 2DD</t>
  </si>
  <si>
    <t>HS1 2DF</t>
  </si>
  <si>
    <t>HS1 2DU</t>
  </si>
  <si>
    <t>HS1 2DY</t>
  </si>
  <si>
    <t>HS1 2DZ</t>
  </si>
  <si>
    <t>HS1 2PG</t>
  </si>
  <si>
    <t>HS1 2RS</t>
  </si>
  <si>
    <t>HS1 2RT</t>
  </si>
  <si>
    <t>HS1 2RZ</t>
  </si>
  <si>
    <t>HS1 2SL</t>
  </si>
  <si>
    <t>HS1 2UE</t>
  </si>
  <si>
    <t>HS1 2XA</t>
  </si>
  <si>
    <t>HS1 2XN</t>
  </si>
  <si>
    <t>HS1 2XP</t>
  </si>
  <si>
    <t>HS2 0AZ</t>
  </si>
  <si>
    <t>HS2 0BN</t>
  </si>
  <si>
    <t>HS2 0HD</t>
  </si>
  <si>
    <t>HS2 0HT</t>
  </si>
  <si>
    <t>HS2 0LS</t>
  </si>
  <si>
    <t>HS2 0XA</t>
  </si>
  <si>
    <t>HS2 0XS</t>
  </si>
  <si>
    <t>HS2 9AP</t>
  </si>
  <si>
    <t>HS2 9ED</t>
  </si>
  <si>
    <t>HS2 9HU</t>
  </si>
  <si>
    <t>HS2 9JT</t>
  </si>
  <si>
    <t>HS2 9JY</t>
  </si>
  <si>
    <t>HS2 9LQ</t>
  </si>
  <si>
    <t>HS2 9NB</t>
  </si>
  <si>
    <t>HS2 9QD</t>
  </si>
  <si>
    <t>HS2 9QH</t>
  </si>
  <si>
    <t>HS2 9RD</t>
  </si>
  <si>
    <t>HS2 9RG</t>
  </si>
  <si>
    <t>HS3 3AG</t>
  </si>
  <si>
    <t>HS3 3AJ</t>
  </si>
  <si>
    <t>HS3 3AN</t>
  </si>
  <si>
    <t>HS3 3AS</t>
  </si>
  <si>
    <t>HS3 3DG</t>
  </si>
  <si>
    <t>HS3 3DR</t>
  </si>
  <si>
    <t>HS3 3DY</t>
  </si>
  <si>
    <t>HS3 3EB</t>
  </si>
  <si>
    <t>HS3 3EL</t>
  </si>
  <si>
    <t>HS3 3EP</t>
  </si>
  <si>
    <t>HS3 3ER</t>
  </si>
  <si>
    <t>HS3 3HL</t>
  </si>
  <si>
    <t>HS3 3JA</t>
  </si>
  <si>
    <t>HS3 3JD</t>
  </si>
  <si>
    <t>HS3 3JQ</t>
  </si>
  <si>
    <t>HS4 3XU</t>
  </si>
  <si>
    <t>HS4 3XY</t>
  </si>
  <si>
    <t>HS4 3XZ</t>
  </si>
  <si>
    <t>HS4 3YA</t>
  </si>
  <si>
    <t>HS4 3YB</t>
  </si>
  <si>
    <t>HS4 3YD</t>
  </si>
  <si>
    <t>HS4 3YF</t>
  </si>
  <si>
    <t>HS5 3TL</t>
  </si>
  <si>
    <t>HS5 3TS</t>
  </si>
  <si>
    <t>HS5 3TW</t>
  </si>
  <si>
    <t>HS5 3UB</t>
  </si>
  <si>
    <t>HS5 3UD</t>
  </si>
  <si>
    <t>HS5 3UE</t>
  </si>
  <si>
    <t>HS5 3UF</t>
  </si>
  <si>
    <t>HS6 5AA</t>
  </si>
  <si>
    <t>HS6 5AE</t>
  </si>
  <si>
    <t>HS6 5AH</t>
  </si>
  <si>
    <t>HS6 5AJ</t>
  </si>
  <si>
    <t>HS6 5AP</t>
  </si>
  <si>
    <t>HS6 5AX</t>
  </si>
  <si>
    <t>HS6 5AZ</t>
  </si>
  <si>
    <t>HS6 5BD</t>
  </si>
  <si>
    <t>HS6 5BJ</t>
  </si>
  <si>
    <t>HS6 5BP</t>
  </si>
  <si>
    <t>HS6 5BQ</t>
  </si>
  <si>
    <t>HS6 5BX</t>
  </si>
  <si>
    <t>HS6 5BY</t>
  </si>
  <si>
    <t>HS6 5DE</t>
  </si>
  <si>
    <t>HS6 5DL</t>
  </si>
  <si>
    <t>HS6 5DS</t>
  </si>
  <si>
    <t>HS6 5DU</t>
  </si>
  <si>
    <t>HS6 5DY</t>
  </si>
  <si>
    <t>HS6 5EP</t>
  </si>
  <si>
    <t>HS6 5ET</t>
  </si>
  <si>
    <t>HS6 5EU</t>
  </si>
  <si>
    <t>HS6 5EW</t>
  </si>
  <si>
    <t>HS6 5HG</t>
  </si>
  <si>
    <t>HS6 5HP</t>
  </si>
  <si>
    <t>HS6 5HT</t>
  </si>
  <si>
    <t>HS6 5HU</t>
  </si>
  <si>
    <t>HS6 5HX</t>
  </si>
  <si>
    <t>HS6 5HY</t>
  </si>
  <si>
    <t>HS6 5JA</t>
  </si>
  <si>
    <t>HS6 5JB</t>
  </si>
  <si>
    <t>HS7 5LA</t>
  </si>
  <si>
    <t>HS7 5LE</t>
  </si>
  <si>
    <t>HS7 5LF</t>
  </si>
  <si>
    <t>HS7 5LH</t>
  </si>
  <si>
    <t>HS7 5LT</t>
  </si>
  <si>
    <t>HS7 5LU</t>
  </si>
  <si>
    <t>HS7 5LY</t>
  </si>
  <si>
    <t>HS7 5LZ</t>
  </si>
  <si>
    <t>HS7 5NF</t>
  </si>
  <si>
    <t>HS7 5PG</t>
  </si>
  <si>
    <t>HS7 5PJ</t>
  </si>
  <si>
    <t>HS7 5PL</t>
  </si>
  <si>
    <t>HS7 5PN</t>
  </si>
  <si>
    <t>HS7 5PP</t>
  </si>
  <si>
    <t>HS7 5PY</t>
  </si>
  <si>
    <t>HS7 5QA</t>
  </si>
  <si>
    <t>HS7 5QF</t>
  </si>
  <si>
    <t>HS7 5QP</t>
  </si>
  <si>
    <t>HS8 5JH</t>
  </si>
  <si>
    <t>HS8 5JL</t>
  </si>
  <si>
    <t>HS8 5NU</t>
  </si>
  <si>
    <t>HS8 5NZ</t>
  </si>
  <si>
    <t>HS8 5PE</t>
  </si>
  <si>
    <t>HS8 5QX</t>
  </si>
  <si>
    <t>HS8 5QY</t>
  </si>
  <si>
    <t>HS8 5RA</t>
  </si>
  <si>
    <t>HS8 5RB</t>
  </si>
  <si>
    <t>HS8 5RD</t>
  </si>
  <si>
    <t>HS8 5RE</t>
  </si>
  <si>
    <t>HS8 5RG</t>
  </si>
  <si>
    <t>HS8 5RJ</t>
  </si>
  <si>
    <t>HS8 5RL</t>
  </si>
  <si>
    <t>HS8 5RQ</t>
  </si>
  <si>
    <t>HS8 5RU</t>
  </si>
  <si>
    <t>HS8 5RW</t>
  </si>
  <si>
    <t>HS8 5SF</t>
  </si>
  <si>
    <t>HS8 5SG</t>
  </si>
  <si>
    <t>HS8 5SH</t>
  </si>
  <si>
    <t>HS8 5SJ</t>
  </si>
  <si>
    <t>HS8 5SN</t>
  </si>
  <si>
    <t>HS8 5SQ</t>
  </si>
  <si>
    <t>HS8 5SS</t>
  </si>
  <si>
    <t>HS8 5TB</t>
  </si>
  <si>
    <t>HS8 5TD</t>
  </si>
  <si>
    <t>HS8 5TH</t>
  </si>
  <si>
    <t>HS8 5TN</t>
  </si>
  <si>
    <t>HS8 5TS</t>
  </si>
  <si>
    <t>HS8 5UD</t>
  </si>
  <si>
    <t>HS9 5UZ</t>
  </si>
  <si>
    <t>HS9 5XD</t>
  </si>
  <si>
    <t>HS9 5XL</t>
  </si>
  <si>
    <t>HS9 5YB</t>
  </si>
  <si>
    <t>IV21 2AP</t>
  </si>
  <si>
    <t>IV21 2BS</t>
  </si>
  <si>
    <t>IV21 2DD</t>
  </si>
  <si>
    <t>IV22 2AG</t>
  </si>
  <si>
    <t>IV22 2EZ</t>
  </si>
  <si>
    <t>IV22 2HA</t>
  </si>
  <si>
    <t>IV22 2HB</t>
  </si>
  <si>
    <t>IV22 2HX</t>
  </si>
  <si>
    <t>IV22 2NQ</t>
  </si>
  <si>
    <t>IV23 2QR</t>
  </si>
  <si>
    <t>IV23 2QU</t>
  </si>
  <si>
    <t>IV23 2RR</t>
  </si>
  <si>
    <t>IV26 2TN</t>
  </si>
  <si>
    <t>IV26 2TR</t>
  </si>
  <si>
    <t>IV26 2TW</t>
  </si>
  <si>
    <t>IV26 2YN</t>
  </si>
  <si>
    <t>IV27 4JP</t>
  </si>
  <si>
    <t>IV27 4LR</t>
  </si>
  <si>
    <t>IV27 4NL</t>
  </si>
  <si>
    <t>IV27 4QE</t>
  </si>
  <si>
    <t>IV27 4QF</t>
  </si>
  <si>
    <t>IV27 4RB</t>
  </si>
  <si>
    <t>IV27 4RR</t>
  </si>
  <si>
    <t>IV27 4RX</t>
  </si>
  <si>
    <t>IV27 4SH</t>
  </si>
  <si>
    <t>IV27 4TH</t>
  </si>
  <si>
    <t>IV27 4UN</t>
  </si>
  <si>
    <t>IV31 6RU</t>
  </si>
  <si>
    <t>IV32 7NT</t>
  </si>
  <si>
    <t>IV32 7NW</t>
  </si>
  <si>
    <t>IV32 7NY</t>
  </si>
  <si>
    <t>IV32 7PJ</t>
  </si>
  <si>
    <t>IV40 8AJ</t>
  </si>
  <si>
    <t>IV40 8BB</t>
  </si>
  <si>
    <t>IV40 8DN</t>
  </si>
  <si>
    <t>IV40 8DS</t>
  </si>
  <si>
    <t>IV40 8DT</t>
  </si>
  <si>
    <t>IV40 8DU</t>
  </si>
  <si>
    <t>IV40 8DX</t>
  </si>
  <si>
    <t>IV40 8DZ</t>
  </si>
  <si>
    <t>IV40 8EH</t>
  </si>
  <si>
    <t>IV40 8EJ</t>
  </si>
  <si>
    <t>IV40 8EN</t>
  </si>
  <si>
    <t>IV40 8ER</t>
  </si>
  <si>
    <t>IV40 8ET</t>
  </si>
  <si>
    <t>IV40 8EU</t>
  </si>
  <si>
    <t>IV40 8EX</t>
  </si>
  <si>
    <t>IV40 8HB</t>
  </si>
  <si>
    <t>IV40 8HE</t>
  </si>
  <si>
    <t>IV40 8HT</t>
  </si>
  <si>
    <t>IV40 8HW</t>
  </si>
  <si>
    <t>IV40 8JH</t>
  </si>
  <si>
    <t>IV40 8JJ</t>
  </si>
  <si>
    <t>IV40 8JT</t>
  </si>
  <si>
    <t>IV40 8JU</t>
  </si>
  <si>
    <t>IV40 8JZ</t>
  </si>
  <si>
    <t>IV40 8PB</t>
  </si>
  <si>
    <t>IV41 8PL</t>
  </si>
  <si>
    <t>IV42 8QE</t>
  </si>
  <si>
    <t>IV43 8QR</t>
  </si>
  <si>
    <t>IV43 8QS</t>
  </si>
  <si>
    <t>IV44 8RN</t>
  </si>
  <si>
    <t>IV45 8RS</t>
  </si>
  <si>
    <t>IV45 8RW</t>
  </si>
  <si>
    <t>IV47 8SG</t>
  </si>
  <si>
    <t>IV49 9AB</t>
  </si>
  <si>
    <t>IV49 9BS</t>
  </si>
  <si>
    <t>IV51 9ER</t>
  </si>
  <si>
    <t>IV51 9NE</t>
  </si>
  <si>
    <t>IV51 9NX</t>
  </si>
  <si>
    <t>IV51 9RA</t>
  </si>
  <si>
    <t>IV51 9UT</t>
  </si>
  <si>
    <t>IV51 9XL</t>
  </si>
  <si>
    <t>IV51 9XP</t>
  </si>
  <si>
    <t>IV51 9XX</t>
  </si>
  <si>
    <t>IV52 8TG</t>
  </si>
  <si>
    <t>IV52 8TL</t>
  </si>
  <si>
    <t>IV52 8TN</t>
  </si>
  <si>
    <t>IV52 8TZ</t>
  </si>
  <si>
    <t>IV53 8UJ</t>
  </si>
  <si>
    <t>IV53 8UY</t>
  </si>
  <si>
    <t>IV54 8AA</t>
  </si>
  <si>
    <t>IV54 8LS</t>
  </si>
  <si>
    <t>IV54 8LT</t>
  </si>
  <si>
    <t>IV54 8LU</t>
  </si>
  <si>
    <t>IV54 8LY</t>
  </si>
  <si>
    <t>IV54 8ND</t>
  </si>
  <si>
    <t>IV54 8NE</t>
  </si>
  <si>
    <t>IV54 8XA</t>
  </si>
  <si>
    <t>IV54 8XB</t>
  </si>
  <si>
    <t>IV54 8XN</t>
  </si>
  <si>
    <t>IV54 8YD</t>
  </si>
  <si>
    <t>IV54 8YE</t>
  </si>
  <si>
    <t>IV54 8YH</t>
  </si>
  <si>
    <t>IV54 8YJ</t>
  </si>
  <si>
    <t>IV54 8YL</t>
  </si>
  <si>
    <t>IV54 8YP</t>
  </si>
  <si>
    <t>IV54 8YQ</t>
  </si>
  <si>
    <t>IV54 8YS</t>
  </si>
  <si>
    <t>IV55 8GD</t>
  </si>
  <si>
    <t>IV55 8GL</t>
  </si>
  <si>
    <t>IV55 8GW</t>
  </si>
  <si>
    <t>IV55 8WA</t>
  </si>
  <si>
    <t>IV55 8WF</t>
  </si>
  <si>
    <t>IV55 8ZT</t>
  </si>
  <si>
    <t>IV56 8FX</t>
  </si>
  <si>
    <t>KA10 6AA</t>
  </si>
  <si>
    <t>KA10 6AB</t>
  </si>
  <si>
    <t>KA10 6AU</t>
  </si>
  <si>
    <t>KA10 6DX</t>
  </si>
  <si>
    <t>KA10 6EA</t>
  </si>
  <si>
    <t>KA10 6EB</t>
  </si>
  <si>
    <t>KA10 6EH</t>
  </si>
  <si>
    <t>KA10 6ES</t>
  </si>
  <si>
    <t>KA10 6ET</t>
  </si>
  <si>
    <t>KA10 6LU</t>
  </si>
  <si>
    <t>KA10 6QR</t>
  </si>
  <si>
    <t>KA10 6QU</t>
  </si>
  <si>
    <t>KA12 8AU</t>
  </si>
  <si>
    <t>KA12 8PE</t>
  </si>
  <si>
    <t>KA12 8QJ</t>
  </si>
  <si>
    <t>KA12 8QL</t>
  </si>
  <si>
    <t>KA12 8RE</t>
  </si>
  <si>
    <t>KA12 8SN</t>
  </si>
  <si>
    <t>KA13 6PR</t>
  </si>
  <si>
    <t>KA19 8JX</t>
  </si>
  <si>
    <t>KA20 3DB</t>
  </si>
  <si>
    <t>KA20 3LJ</t>
  </si>
  <si>
    <t>KA21 5BZ</t>
  </si>
  <si>
    <t>KA21 5DA</t>
  </si>
  <si>
    <t>KA21 5DB</t>
  </si>
  <si>
    <t>KA21 5EW</t>
  </si>
  <si>
    <t>KA22 8BF</t>
  </si>
  <si>
    <t>KA22 8BH</t>
  </si>
  <si>
    <t>KA22 8BJ</t>
  </si>
  <si>
    <t>KA22 8BP</t>
  </si>
  <si>
    <t>KA22 8BS</t>
  </si>
  <si>
    <t>KA22 8BU</t>
  </si>
  <si>
    <t>KA22 8BZ</t>
  </si>
  <si>
    <t>KA22 8DA</t>
  </si>
  <si>
    <t>KA22 8DE</t>
  </si>
  <si>
    <t>KA22 8DF</t>
  </si>
  <si>
    <t>KA22 8DG</t>
  </si>
  <si>
    <t>KA22 8DP</t>
  </si>
  <si>
    <t>KA22 8DQ</t>
  </si>
  <si>
    <t>KA22 8DS</t>
  </si>
  <si>
    <t>KA22 8EG</t>
  </si>
  <si>
    <t>KA22 8EH</t>
  </si>
  <si>
    <t>KA22 8EL</t>
  </si>
  <si>
    <t>KA22 8EN</t>
  </si>
  <si>
    <t>KA22 8EP</t>
  </si>
  <si>
    <t>KA22 8EQ</t>
  </si>
  <si>
    <t>KA22 8ER</t>
  </si>
  <si>
    <t>KA22 8ET</t>
  </si>
  <si>
    <t>KA22 8EW</t>
  </si>
  <si>
    <t>KA22 8FB</t>
  </si>
  <si>
    <t>KA22 8GA</t>
  </si>
  <si>
    <t>KA22 8GY</t>
  </si>
  <si>
    <t>KA22 8GZ</t>
  </si>
  <si>
    <t>KA22 8HB</t>
  </si>
  <si>
    <t>KA22 8HD</t>
  </si>
  <si>
    <t>KA22 8HE</t>
  </si>
  <si>
    <t>KA22 8HJ</t>
  </si>
  <si>
    <t>KA22 8HL</t>
  </si>
  <si>
    <t>KA22 8HN</t>
  </si>
  <si>
    <t>KA22 8HP</t>
  </si>
  <si>
    <t>KA22 8HR</t>
  </si>
  <si>
    <t>KA22 8HT</t>
  </si>
  <si>
    <t>KA22 8HU</t>
  </si>
  <si>
    <t>KA22 8HW</t>
  </si>
  <si>
    <t>KA23 9QA</t>
  </si>
  <si>
    <t>KA26 0JQ</t>
  </si>
  <si>
    <t>KA26 0JW</t>
  </si>
  <si>
    <t>KA26 0NH</t>
  </si>
  <si>
    <t>KA26 9HL</t>
  </si>
  <si>
    <t>KA27 8AG</t>
  </si>
  <si>
    <t>KA27 8AJ</t>
  </si>
  <si>
    <t>KA27 8AU</t>
  </si>
  <si>
    <t>KA27 8AZ</t>
  </si>
  <si>
    <t>KA27 8BP</t>
  </si>
  <si>
    <t>KA27 8BS</t>
  </si>
  <si>
    <t>KA27 8BY</t>
  </si>
  <si>
    <t>KA27 8DJ</t>
  </si>
  <si>
    <t>KA27 8DL</t>
  </si>
  <si>
    <t>KA27 8DP</t>
  </si>
  <si>
    <t>KA27 8DW</t>
  </si>
  <si>
    <t>KA27 8HL</t>
  </si>
  <si>
    <t>KA27 8HQ</t>
  </si>
  <si>
    <t>KA27 8JD</t>
  </si>
  <si>
    <t>KA27 8NQ</t>
  </si>
  <si>
    <t>KA27 8PR</t>
  </si>
  <si>
    <t>KA27 8PX</t>
  </si>
  <si>
    <t>KA28 0EF</t>
  </si>
  <si>
    <t>KA28 0ET</t>
  </si>
  <si>
    <t>KA28 0HA</t>
  </si>
  <si>
    <t>KA29 0AA</t>
  </si>
  <si>
    <t>KA29 0AZ</t>
  </si>
  <si>
    <t>KA29 0EH</t>
  </si>
  <si>
    <t>KA30 8BT</t>
  </si>
  <si>
    <t>KA30 8QD</t>
  </si>
  <si>
    <t>KA7 2XN</t>
  </si>
  <si>
    <t>KA7 2XW</t>
  </si>
  <si>
    <t>KA7 4AB</t>
  </si>
  <si>
    <t>KA7 4AE</t>
  </si>
  <si>
    <t>KA7 4AF</t>
  </si>
  <si>
    <t>KA7 4AG</t>
  </si>
  <si>
    <t>KA7 4AH</t>
  </si>
  <si>
    <t>KA7 4AL</t>
  </si>
  <si>
    <t>KA7 4AQ</t>
  </si>
  <si>
    <t>KA7 4AR</t>
  </si>
  <si>
    <t>KA7 4AS</t>
  </si>
  <si>
    <t>KA7 4AZ</t>
  </si>
  <si>
    <t>KA7 4BA</t>
  </si>
  <si>
    <t>KA7 4BB</t>
  </si>
  <si>
    <t>KA7 4BE</t>
  </si>
  <si>
    <t>KA7 4BG</t>
  </si>
  <si>
    <t>KA7 4BN</t>
  </si>
  <si>
    <t>KA7 4BQ</t>
  </si>
  <si>
    <t>KA7 4BZ</t>
  </si>
  <si>
    <t>KA7 4DJ</t>
  </si>
  <si>
    <t>KA7 4DL</t>
  </si>
  <si>
    <t>KA7 4DP</t>
  </si>
  <si>
    <t>KA7 4DR</t>
  </si>
  <si>
    <t>KA7 4DS</t>
  </si>
  <si>
    <t>KA7 4DX</t>
  </si>
  <si>
    <t>KW1 4AG</t>
  </si>
  <si>
    <t>KW1 4AH</t>
  </si>
  <si>
    <t>KW1 4AJ</t>
  </si>
  <si>
    <t>KW1 4AP</t>
  </si>
  <si>
    <t>KW1 4BS</t>
  </si>
  <si>
    <t>KW1 4DE</t>
  </si>
  <si>
    <t>KW1 4EB</t>
  </si>
  <si>
    <t>KW1 4JW</t>
  </si>
  <si>
    <t>KW1 4NG</t>
  </si>
  <si>
    <t>KW1 4NL</t>
  </si>
  <si>
    <t>KW1 4NN</t>
  </si>
  <si>
    <t>KW1 4PQ</t>
  </si>
  <si>
    <t>KW1 4RF</t>
  </si>
  <si>
    <t>KW1 4RG</t>
  </si>
  <si>
    <t>KW1 4UR</t>
  </si>
  <si>
    <t>KW1 4XX</t>
  </si>
  <si>
    <t>KW1 4YL</t>
  </si>
  <si>
    <t>KW1 4YR</t>
  </si>
  <si>
    <t>KW1 4YS</t>
  </si>
  <si>
    <t>KW1 5AP</t>
  </si>
  <si>
    <t>KW1 5AR</t>
  </si>
  <si>
    <t>KW1 5EA</t>
  </si>
  <si>
    <t>KW1 5EB</t>
  </si>
  <si>
    <t>KW1 5ED</t>
  </si>
  <si>
    <t>KW1 5EG</t>
  </si>
  <si>
    <t>KW1 5EH</t>
  </si>
  <si>
    <t>KW1 5EL</t>
  </si>
  <si>
    <t>KW1 5EN</t>
  </si>
  <si>
    <t>KW1 5EP</t>
  </si>
  <si>
    <t>KW1 5EQ</t>
  </si>
  <si>
    <t>KW1 5ES</t>
  </si>
  <si>
    <t>KW1 5ET</t>
  </si>
  <si>
    <t>KW1 5EX</t>
  </si>
  <si>
    <t>KW1 5EY</t>
  </si>
  <si>
    <t>KW1 5EZ</t>
  </si>
  <si>
    <t>KW1 5HA</t>
  </si>
  <si>
    <t>KW1 5HB</t>
  </si>
  <si>
    <t>KW1 5HD</t>
  </si>
  <si>
    <t>KW1 5HL</t>
  </si>
  <si>
    <t>KW14 7SG</t>
  </si>
  <si>
    <t>KW14 7UJ</t>
  </si>
  <si>
    <t>KW14 7UN</t>
  </si>
  <si>
    <t>KW14 7YJ</t>
  </si>
  <si>
    <t>KW14 8AQ</t>
  </si>
  <si>
    <t>KW14 8AU</t>
  </si>
  <si>
    <t>KW14 8BN</t>
  </si>
  <si>
    <t>KW14 8BU</t>
  </si>
  <si>
    <t>KW14 8BY</t>
  </si>
  <si>
    <t>KW14 8BZ</t>
  </si>
  <si>
    <t>KW14 8DB</t>
  </si>
  <si>
    <t>KW14 8DE</t>
  </si>
  <si>
    <t>KW14 8HN</t>
  </si>
  <si>
    <t>KW14 8JZ</t>
  </si>
  <si>
    <t>KW14 8PP</t>
  </si>
  <si>
    <t>KW14 8PS</t>
  </si>
  <si>
    <t>KW14 8TG</t>
  </si>
  <si>
    <t>KW14 8UT</t>
  </si>
  <si>
    <t>KW14 8YT</t>
  </si>
  <si>
    <t>KW15 1HU</t>
  </si>
  <si>
    <t>KW15 1QZ</t>
  </si>
  <si>
    <t>KW15 1SD</t>
  </si>
  <si>
    <t>KW16 3AA</t>
  </si>
  <si>
    <t>KW16 3AE</t>
  </si>
  <si>
    <t>KW16 3AG</t>
  </si>
  <si>
    <t>KW16 3BH</t>
  </si>
  <si>
    <t>KW16 3BS</t>
  </si>
  <si>
    <t>KW16 3BU</t>
  </si>
  <si>
    <t>KW16 3BY</t>
  </si>
  <si>
    <t>KW16 3BZ</t>
  </si>
  <si>
    <t>KW16 3DA</t>
  </si>
  <si>
    <t>KW16 3DF</t>
  </si>
  <si>
    <t>KW16 3DJ</t>
  </si>
  <si>
    <t>KW16 3DL</t>
  </si>
  <si>
    <t>KW16 3DW</t>
  </si>
  <si>
    <t>KW16 3EB</t>
  </si>
  <si>
    <t>KW16 3EY</t>
  </si>
  <si>
    <t>KW16 3JB</t>
  </si>
  <si>
    <t>KW16 3JJ</t>
  </si>
  <si>
    <t>KW16 3JQ</t>
  </si>
  <si>
    <t>KW16 3JU</t>
  </si>
  <si>
    <t>KW16 3JX</t>
  </si>
  <si>
    <t>KW16 3JY</t>
  </si>
  <si>
    <t>KW16 3JZ</t>
  </si>
  <si>
    <t>KW16 3NG</t>
  </si>
  <si>
    <t>KW16 3NQ</t>
  </si>
  <si>
    <t>KW16 3NX</t>
  </si>
  <si>
    <t>KW16 3NY</t>
  </si>
  <si>
    <t>KW16 3NZ</t>
  </si>
  <si>
    <t>KW16 3PQ</t>
  </si>
  <si>
    <t>KW17 2AA</t>
  </si>
  <si>
    <t>KW17 2AB</t>
  </si>
  <si>
    <t>KW17 2AN</t>
  </si>
  <si>
    <t>KW17 2AR</t>
  </si>
  <si>
    <t>KW17 2AS</t>
  </si>
  <si>
    <t>KW17 2AT</t>
  </si>
  <si>
    <t>KW17 2AU</t>
  </si>
  <si>
    <t>KW17 2AZ</t>
  </si>
  <si>
    <t>KW17 2BA</t>
  </si>
  <si>
    <t>KW17 2BG</t>
  </si>
  <si>
    <t>KW17 2BJ</t>
  </si>
  <si>
    <t>KW17 2BL</t>
  </si>
  <si>
    <t>KW17 2BP</t>
  </si>
  <si>
    <t>KW17 2BU</t>
  </si>
  <si>
    <t>KW17 2BZ</t>
  </si>
  <si>
    <t>KW17 2DA</t>
  </si>
  <si>
    <t>KW17 2DD</t>
  </si>
  <si>
    <t>KW17 2DH</t>
  </si>
  <si>
    <t>KW17 2DL</t>
  </si>
  <si>
    <t>KW17 2DN</t>
  </si>
  <si>
    <t>KW17 2EW</t>
  </si>
  <si>
    <t>KW17 2EX</t>
  </si>
  <si>
    <t>KW17 2EZ</t>
  </si>
  <si>
    <t>KW17 2JA</t>
  </si>
  <si>
    <t>KW17 2LE</t>
  </si>
  <si>
    <t>KW17 2LF</t>
  </si>
  <si>
    <t>KW17 2PB</t>
  </si>
  <si>
    <t>KW17 2PU</t>
  </si>
  <si>
    <t>KW17 2QG</t>
  </si>
  <si>
    <t>KW17 2RB</t>
  </si>
  <si>
    <t>KW17 2RD</t>
  </si>
  <si>
    <t>KW17 2RH</t>
  </si>
  <si>
    <t>KW17 2RS</t>
  </si>
  <si>
    <t>KW17 2RT</t>
  </si>
  <si>
    <t>KW17 2RU</t>
  </si>
  <si>
    <t>KW17 2RW</t>
  </si>
  <si>
    <t>KW17 2RX</t>
  </si>
  <si>
    <t>KW17 2RY</t>
  </si>
  <si>
    <t>KW17 2SD</t>
  </si>
  <si>
    <t>KW17 2SF</t>
  </si>
  <si>
    <t>KW17 2SH</t>
  </si>
  <si>
    <t>KW17 2SL</t>
  </si>
  <si>
    <t>KW17 2SN</t>
  </si>
  <si>
    <t>KW17 2SS</t>
  </si>
  <si>
    <t>KW17 2ST</t>
  </si>
  <si>
    <t>KW17 2SW</t>
  </si>
  <si>
    <t>KW17 2SX</t>
  </si>
  <si>
    <t>KW17 2TA</t>
  </si>
  <si>
    <t>KW17 2TH</t>
  </si>
  <si>
    <t>KW17 2TQ</t>
  </si>
  <si>
    <t>KW17 2TW</t>
  </si>
  <si>
    <t>KY1 1JJ</t>
  </si>
  <si>
    <t>KY1 1JS</t>
  </si>
  <si>
    <t>KY10 2AR</t>
  </si>
  <si>
    <t>KY10 2BA</t>
  </si>
  <si>
    <t>KY10 2BX</t>
  </si>
  <si>
    <t>KY10 2NJ</t>
  </si>
  <si>
    <t>KY10 2NL</t>
  </si>
  <si>
    <t>KY10 2NU</t>
  </si>
  <si>
    <t>KY10 3AB</t>
  </si>
  <si>
    <t>KY10 3AX</t>
  </si>
  <si>
    <t>KY10 3AZ</t>
  </si>
  <si>
    <t>KY10 3BG</t>
  </si>
  <si>
    <t>KY10 3BN</t>
  </si>
  <si>
    <t>KY10 3DB</t>
  </si>
  <si>
    <t>KY10 3DD</t>
  </si>
  <si>
    <t>KY10 3DE</t>
  </si>
  <si>
    <t>KY10 3DF</t>
  </si>
  <si>
    <t>KY10 3DJ</t>
  </si>
  <si>
    <t>KY10 3DQ</t>
  </si>
  <si>
    <t>KY10 3DU</t>
  </si>
  <si>
    <t>KY10 3DY</t>
  </si>
  <si>
    <t>KY10 3DZ</t>
  </si>
  <si>
    <t>KY10 3EA</t>
  </si>
  <si>
    <t>KY10 3XJ</t>
  </si>
  <si>
    <t>KY11 1HA</t>
  </si>
  <si>
    <t>KY11 1JU</t>
  </si>
  <si>
    <t>KY11 2XP</t>
  </si>
  <si>
    <t>KY11 3HH</t>
  </si>
  <si>
    <t>KY11 3HU</t>
  </si>
  <si>
    <t>KY12 8SX</t>
  </si>
  <si>
    <t>KY12 8SY</t>
  </si>
  <si>
    <t>KY16 0DP</t>
  </si>
  <si>
    <t>KY16 0UD</t>
  </si>
  <si>
    <t>KY16 0UN</t>
  </si>
  <si>
    <t>KY16 0UZ</t>
  </si>
  <si>
    <t>KY16 8LA</t>
  </si>
  <si>
    <t>KY16 9AR</t>
  </si>
  <si>
    <t>KY16 9AS</t>
  </si>
  <si>
    <t>KY16 9HR</t>
  </si>
  <si>
    <t>KY16 9JA</t>
  </si>
  <si>
    <t>KY16 9JB</t>
  </si>
  <si>
    <t>KY16 9JE</t>
  </si>
  <si>
    <t>KY16 9JF</t>
  </si>
  <si>
    <t>KY16 9RG</t>
  </si>
  <si>
    <t>KY16 9RQ</t>
  </si>
  <si>
    <t>KY16 9SF</t>
  </si>
  <si>
    <t>KY16 9SP</t>
  </si>
  <si>
    <t>KY16 9TB</t>
  </si>
  <si>
    <t>KY16 9XL</t>
  </si>
  <si>
    <t>KY3 0DH</t>
  </si>
  <si>
    <t>KY3 0TY</t>
  </si>
  <si>
    <t>KY3 0XR</t>
  </si>
  <si>
    <t>KY3 9AX</t>
  </si>
  <si>
    <t>KY3 9BS</t>
  </si>
  <si>
    <t>KY3 9DQ</t>
  </si>
  <si>
    <t>KY3 9RP</t>
  </si>
  <si>
    <t>KY8 3FA</t>
  </si>
  <si>
    <t>KY8 3HH</t>
  </si>
  <si>
    <t>KY8 3RS</t>
  </si>
  <si>
    <t>KY8 3RW</t>
  </si>
  <si>
    <t>KY8 3SR</t>
  </si>
  <si>
    <t>KY8 3WA</t>
  </si>
  <si>
    <t>KY8 4HZ</t>
  </si>
  <si>
    <t>KY8 4LQ</t>
  </si>
  <si>
    <t>KY8 4LT</t>
  </si>
  <si>
    <t>KY8 4NN</t>
  </si>
  <si>
    <t>KY8 4PA</t>
  </si>
  <si>
    <t>KY8 4PS</t>
  </si>
  <si>
    <t>KY8 4QZ</t>
  </si>
  <si>
    <t>KY8 4RA</t>
  </si>
  <si>
    <t>KY8 4RB</t>
  </si>
  <si>
    <t>KY8 4RT</t>
  </si>
  <si>
    <t>KY8 6BT</t>
  </si>
  <si>
    <t>KY9 1BW</t>
  </si>
  <si>
    <t>KY9 1DN</t>
  </si>
  <si>
    <t>KY9 1DS</t>
  </si>
  <si>
    <t>KY9 1DT</t>
  </si>
  <si>
    <t>KY9 1EG</t>
  </si>
  <si>
    <t>L20 1BA</t>
  </si>
  <si>
    <t>L20 1EB</t>
  </si>
  <si>
    <t>L3 1DG</t>
  </si>
  <si>
    <t>L38 4JB</t>
  </si>
  <si>
    <t>L38 5DA</t>
  </si>
  <si>
    <t>L38 5DE</t>
  </si>
  <si>
    <t>L38 7JE</t>
  </si>
  <si>
    <t>LA1 1HL</t>
  </si>
  <si>
    <t>LA1 3NX</t>
  </si>
  <si>
    <t>LA1 3NY</t>
  </si>
  <si>
    <t>LA1 3PQ</t>
  </si>
  <si>
    <t>LA1 3QY</t>
  </si>
  <si>
    <t>LA11 6DY</t>
  </si>
  <si>
    <t>LA11 6EE</t>
  </si>
  <si>
    <t>LA11 6EG</t>
  </si>
  <si>
    <t>LA11 6EH</t>
  </si>
  <si>
    <t>LA11 6QS</t>
  </si>
  <si>
    <t>LA11 6QU</t>
  </si>
  <si>
    <t>LA11 6QX</t>
  </si>
  <si>
    <t>LA11 6QZ</t>
  </si>
  <si>
    <t>LA11 6RF</t>
  </si>
  <si>
    <t>LA11 6SX</t>
  </si>
  <si>
    <t>LA11 7AF</t>
  </si>
  <si>
    <t>LA11 7LL</t>
  </si>
  <si>
    <t>LA11 7LS</t>
  </si>
  <si>
    <t>LA11 7LT</t>
  </si>
  <si>
    <t>LA11 7LU</t>
  </si>
  <si>
    <t>LA11 7LX</t>
  </si>
  <si>
    <t>LA11 7NG</t>
  </si>
  <si>
    <t>LA11 7PE</t>
  </si>
  <si>
    <t>LA11 7PZ</t>
  </si>
  <si>
    <t>LA12 0RE</t>
  </si>
  <si>
    <t>LA12 0RF</t>
  </si>
  <si>
    <t>LA12 0RG</t>
  </si>
  <si>
    <t>LA12 0RJ</t>
  </si>
  <si>
    <t>LA12 0RQ</t>
  </si>
  <si>
    <t>LA12 7QR</t>
  </si>
  <si>
    <t>LA12 7SH</t>
  </si>
  <si>
    <t>LA12 9DQ</t>
  </si>
  <si>
    <t>LA12 9DR</t>
  </si>
  <si>
    <t>LA12 9DX</t>
  </si>
  <si>
    <t>LA12 9DY</t>
  </si>
  <si>
    <t>LA12 9DZ</t>
  </si>
  <si>
    <t>LA12 9EA</t>
  </si>
  <si>
    <t>LA12 9EB</t>
  </si>
  <si>
    <t>LA12 9EG</t>
  </si>
  <si>
    <t>LA12 9EL</t>
  </si>
  <si>
    <t>LA12 9EN</t>
  </si>
  <si>
    <t>LA12 9GP</t>
  </si>
  <si>
    <t>LA12 9QB</t>
  </si>
  <si>
    <t>LA12 9QZ</t>
  </si>
  <si>
    <t>LA12 9RA</t>
  </si>
  <si>
    <t>LA12 9RB</t>
  </si>
  <si>
    <t>LA12 9RT</t>
  </si>
  <si>
    <t>LA12 9RX</t>
  </si>
  <si>
    <t>LA13 0DN</t>
  </si>
  <si>
    <t>LA13 0DP</t>
  </si>
  <si>
    <t>LA13 0DR</t>
  </si>
  <si>
    <t>LA13 0DS</t>
  </si>
  <si>
    <t>LA13 0DT</t>
  </si>
  <si>
    <t>LA13 0DU</t>
  </si>
  <si>
    <t>LA13 0DW</t>
  </si>
  <si>
    <t>LA13 0DX</t>
  </si>
  <si>
    <t>LA13 0DY</t>
  </si>
  <si>
    <t>LA13 0DZ</t>
  </si>
  <si>
    <t>LA13 0EH</t>
  </si>
  <si>
    <t>LA13 0EJ</t>
  </si>
  <si>
    <t>LA13 0EL</t>
  </si>
  <si>
    <t>LA13 0EN</t>
  </si>
  <si>
    <t>LA13 0EW</t>
  </si>
  <si>
    <t>LA13 0PX</t>
  </si>
  <si>
    <t>LA13 0QJ</t>
  </si>
  <si>
    <t>LA13 0QL</t>
  </si>
  <si>
    <t>LA13 0QN</t>
  </si>
  <si>
    <t>LA13 0QP</t>
  </si>
  <si>
    <t>LA13 0QR</t>
  </si>
  <si>
    <t>LA13 0QU</t>
  </si>
  <si>
    <t>LA13 0QW</t>
  </si>
  <si>
    <t>LA13 0SZ</t>
  </si>
  <si>
    <t>LA13 9PQ</t>
  </si>
  <si>
    <t>LA13 9PX</t>
  </si>
  <si>
    <t>LA13 9PY</t>
  </si>
  <si>
    <t>LA13 9PZ</t>
  </si>
  <si>
    <t>LA13 9QH</t>
  </si>
  <si>
    <t>LA13 9QP</t>
  </si>
  <si>
    <t>LA13 9QR</t>
  </si>
  <si>
    <t>LA13 9QS</t>
  </si>
  <si>
    <t>LA13 9QT</t>
  </si>
  <si>
    <t>LA13 9QX</t>
  </si>
  <si>
    <t>LA13 9QY</t>
  </si>
  <si>
    <t>LA13 9RB</t>
  </si>
  <si>
    <t>LA13 9RD</t>
  </si>
  <si>
    <t>LA13 9RG</t>
  </si>
  <si>
    <t>LA13 9RH</t>
  </si>
  <si>
    <t>LA13 9RJ</t>
  </si>
  <si>
    <t>LA13 9RQ</t>
  </si>
  <si>
    <t>LA13 9RR</t>
  </si>
  <si>
    <t>LA13 9RU</t>
  </si>
  <si>
    <t>LA13 9RX</t>
  </si>
  <si>
    <t>LA13 9RY</t>
  </si>
  <si>
    <t>LA13 9SP</t>
  </si>
  <si>
    <t>LA13 9SR</t>
  </si>
  <si>
    <t>LA13 9SW</t>
  </si>
  <si>
    <t>LA13 9TA</t>
  </si>
  <si>
    <t>LA13 9TB</t>
  </si>
  <si>
    <t>LA13 9TD</t>
  </si>
  <si>
    <t>LA13 9TE</t>
  </si>
  <si>
    <t>LA13 9TG</t>
  </si>
  <si>
    <t>LA13 9TL</t>
  </si>
  <si>
    <t>LA13 9TN</t>
  </si>
  <si>
    <t>LA13 9TP</t>
  </si>
  <si>
    <t>LA13 9TQ</t>
  </si>
  <si>
    <t>LA13 9TR</t>
  </si>
  <si>
    <t>LA13 9TT</t>
  </si>
  <si>
    <t>LA13 9TU</t>
  </si>
  <si>
    <t>LA13 9TW</t>
  </si>
  <si>
    <t>LA13 9UE</t>
  </si>
  <si>
    <t>LA14 1BS</t>
  </si>
  <si>
    <t>LA14 2AA</t>
  </si>
  <si>
    <t>LA14 2AD</t>
  </si>
  <si>
    <t>LA14 2AE</t>
  </si>
  <si>
    <t>LA14 2AG</t>
  </si>
  <si>
    <t>LA14 2AJ</t>
  </si>
  <si>
    <t>LA14 2AL</t>
  </si>
  <si>
    <t>LA14 2AN</t>
  </si>
  <si>
    <t>LA14 2AP</t>
  </si>
  <si>
    <t>LA14 2AS</t>
  </si>
  <si>
    <t>LA14 2AT</t>
  </si>
  <si>
    <t>LA14 2AW</t>
  </si>
  <si>
    <t>LA14 2AX</t>
  </si>
  <si>
    <t>LA14 2AY</t>
  </si>
  <si>
    <t>LA14 2AZ</t>
  </si>
  <si>
    <t>LA14 2BA</t>
  </si>
  <si>
    <t>LA14 2BB</t>
  </si>
  <si>
    <t>LA14 2BD</t>
  </si>
  <si>
    <t>LA14 2BG</t>
  </si>
  <si>
    <t>LA14 2BH</t>
  </si>
  <si>
    <t>LA14 2BQ</t>
  </si>
  <si>
    <t>LA14 2DU</t>
  </si>
  <si>
    <t>LA14 2EA</t>
  </si>
  <si>
    <t>LA14 2EF</t>
  </si>
  <si>
    <t>LA14 2EL</t>
  </si>
  <si>
    <t>LA14 2EP</t>
  </si>
  <si>
    <t>LA14 2EQ</t>
  </si>
  <si>
    <t>LA14 2ER</t>
  </si>
  <si>
    <t>LA14 2ES</t>
  </si>
  <si>
    <t>LA14 2LA</t>
  </si>
  <si>
    <t>LA14 2PP</t>
  </si>
  <si>
    <t>LA14 2PT</t>
  </si>
  <si>
    <t>LA14 2PW</t>
  </si>
  <si>
    <t>LA14 2QQ</t>
  </si>
  <si>
    <t>LA14 2RP</t>
  </si>
  <si>
    <t>LA14 2TB</t>
  </si>
  <si>
    <t>LA14 2UL</t>
  </si>
  <si>
    <t>LA14 2US</t>
  </si>
  <si>
    <t>LA14 2UW</t>
  </si>
  <si>
    <t>LA14 2XA</t>
  </si>
  <si>
    <t>LA14 3AX</t>
  </si>
  <si>
    <t>LA14 3HW</t>
  </si>
  <si>
    <t>LA14 3PE</t>
  </si>
  <si>
    <t>LA14 3PF</t>
  </si>
  <si>
    <t>LA14 3XZ</t>
  </si>
  <si>
    <t>LA14 3YA</t>
  </si>
  <si>
    <t>LA14 3YG</t>
  </si>
  <si>
    <t>LA14 3YH</t>
  </si>
  <si>
    <t>LA14 3YQ</t>
  </si>
  <si>
    <t>LA14 4QJ</t>
  </si>
  <si>
    <t>LA17 7TA</t>
  </si>
  <si>
    <t>LA17 7TU</t>
  </si>
  <si>
    <t>LA17 7UA</t>
  </si>
  <si>
    <t>LA17 7XA</t>
  </si>
  <si>
    <t>LA17 7XY</t>
  </si>
  <si>
    <t>LA18 4EP</t>
  </si>
  <si>
    <t>LA18 4ER</t>
  </si>
  <si>
    <t>LA18 4ES</t>
  </si>
  <si>
    <t>LA18 4ET</t>
  </si>
  <si>
    <t>LA18 4EU</t>
  </si>
  <si>
    <t>LA18 4EW</t>
  </si>
  <si>
    <t>LA18 4EX</t>
  </si>
  <si>
    <t>LA18 4EY</t>
  </si>
  <si>
    <t>LA18 4FB</t>
  </si>
  <si>
    <t>LA18 4FH</t>
  </si>
  <si>
    <t>LA18 4GY</t>
  </si>
  <si>
    <t>LA18 4HD</t>
  </si>
  <si>
    <t>LA18 4HN</t>
  </si>
  <si>
    <t>LA18 4HW</t>
  </si>
  <si>
    <t>LA18 4PT</t>
  </si>
  <si>
    <t>LA19 5YA</t>
  </si>
  <si>
    <t>LA19 5YG</t>
  </si>
  <si>
    <t>LA19 5YQ</t>
  </si>
  <si>
    <t>LA2 0AJ</t>
  </si>
  <si>
    <t>LA2 0AN</t>
  </si>
  <si>
    <t>LA2 0AU</t>
  </si>
  <si>
    <t>LA2 0AX</t>
  </si>
  <si>
    <t>LA2 0AY</t>
  </si>
  <si>
    <t>LA2 0AZ</t>
  </si>
  <si>
    <t>LA2 0BB</t>
  </si>
  <si>
    <t>LA2 0BG</t>
  </si>
  <si>
    <t>LA2 0BU</t>
  </si>
  <si>
    <t>LA2 0DB</t>
  </si>
  <si>
    <t>LA2 0DX</t>
  </si>
  <si>
    <t>LA2 0DY</t>
  </si>
  <si>
    <t>LA2 6EQ</t>
  </si>
  <si>
    <t>LA2 6HG</t>
  </si>
  <si>
    <t>LA2 6HQ</t>
  </si>
  <si>
    <t>LA2 6HW</t>
  </si>
  <si>
    <t>LA3 1AA</t>
  </si>
  <si>
    <t>LA3 1AB</t>
  </si>
  <si>
    <t>LA3 1AG</t>
  </si>
  <si>
    <t>LA3 1AH</t>
  </si>
  <si>
    <t>LA3 1AJ</t>
  </si>
  <si>
    <t>LA3 1AL</t>
  </si>
  <si>
    <t>LA3 1AP</t>
  </si>
  <si>
    <t>LA3 1AQ</t>
  </si>
  <si>
    <t>LA3 1AR</t>
  </si>
  <si>
    <t>LA3 1AW</t>
  </si>
  <si>
    <t>LA3 1AX</t>
  </si>
  <si>
    <t>LA3 1AY</t>
  </si>
  <si>
    <t>LA3 1AZ</t>
  </si>
  <si>
    <t>LA3 1BA</t>
  </si>
  <si>
    <t>LA3 1BB</t>
  </si>
  <si>
    <t>LA3 1BD</t>
  </si>
  <si>
    <t>LA3 1BE</t>
  </si>
  <si>
    <t>LA3 1BG</t>
  </si>
  <si>
    <t>LA3 1BQ</t>
  </si>
  <si>
    <t>LA3 1DA</t>
  </si>
  <si>
    <t>LA3 1DE</t>
  </si>
  <si>
    <t>LA3 1DJ</t>
  </si>
  <si>
    <t>LA3 1DP</t>
  </si>
  <si>
    <t>LA3 1DU</t>
  </si>
  <si>
    <t>LA3 1DW</t>
  </si>
  <si>
    <t>LA3 1EB</t>
  </si>
  <si>
    <t>LA3 1ED</t>
  </si>
  <si>
    <t>LA3 1EE</t>
  </si>
  <si>
    <t>LA3 1EF</t>
  </si>
  <si>
    <t>LA3 1EG</t>
  </si>
  <si>
    <t>LA3 1EJ</t>
  </si>
  <si>
    <t>LA3 1EL</t>
  </si>
  <si>
    <t>LA3 1EN</t>
  </si>
  <si>
    <t>LA3 1EP</t>
  </si>
  <si>
    <t>LA3 1EQ</t>
  </si>
  <si>
    <t>LA3 1EW</t>
  </si>
  <si>
    <t>LA3 1FD</t>
  </si>
  <si>
    <t>LA3 1HE</t>
  </si>
  <si>
    <t>LA3 1HH</t>
  </si>
  <si>
    <t>LA3 1HJ</t>
  </si>
  <si>
    <t>LA3 1HL</t>
  </si>
  <si>
    <t>LA3 1HN</t>
  </si>
  <si>
    <t>LA3 1HR</t>
  </si>
  <si>
    <t>LA3 1HS</t>
  </si>
  <si>
    <t>LA3 1HT</t>
  </si>
  <si>
    <t>LA3 1HU</t>
  </si>
  <si>
    <t>LA3 1HX</t>
  </si>
  <si>
    <t>LA3 1HZ</t>
  </si>
  <si>
    <t>LA3 1JA</t>
  </si>
  <si>
    <t>LA3 1JJ</t>
  </si>
  <si>
    <t>LA3 1JN</t>
  </si>
  <si>
    <t>LA3 1JW</t>
  </si>
  <si>
    <t>LA3 1JX</t>
  </si>
  <si>
    <t>LA3 1LH</t>
  </si>
  <si>
    <t>LA3 1LP</t>
  </si>
  <si>
    <t>LA3 1LR</t>
  </si>
  <si>
    <t>LA3 1LX</t>
  </si>
  <si>
    <t>LA3 1NF</t>
  </si>
  <si>
    <t>LA3 1NG</t>
  </si>
  <si>
    <t>LA3 1QE</t>
  </si>
  <si>
    <t>LA3 1QG</t>
  </si>
  <si>
    <t>LA3 1QN</t>
  </si>
  <si>
    <t>LA3 1QP</t>
  </si>
  <si>
    <t>LA3 1QQ</t>
  </si>
  <si>
    <t>LA3 1QT</t>
  </si>
  <si>
    <t>LA3 1QX</t>
  </si>
  <si>
    <t>LA3 1RG</t>
  </si>
  <si>
    <t>LA3 1RQ</t>
  </si>
  <si>
    <t>LA3 1RR</t>
  </si>
  <si>
    <t>LA3 1RU</t>
  </si>
  <si>
    <t>LA3 1RZ</t>
  </si>
  <si>
    <t>LA3 1SB</t>
  </si>
  <si>
    <t>LA3 1SD</t>
  </si>
  <si>
    <t>LA3 1SL</t>
  </si>
  <si>
    <t>LA3 1SR</t>
  </si>
  <si>
    <t>LA3 1SU</t>
  </si>
  <si>
    <t>LA3 1SX</t>
  </si>
  <si>
    <t>LA3 1SY</t>
  </si>
  <si>
    <t>LA3 1SZ</t>
  </si>
  <si>
    <t>LA3 1TB</t>
  </si>
  <si>
    <t>LA3 1TG</t>
  </si>
  <si>
    <t>LA3 1TS</t>
  </si>
  <si>
    <t>LA3 1TY</t>
  </si>
  <si>
    <t>LA3 1TZ</t>
  </si>
  <si>
    <t>LA3 1UH</t>
  </si>
  <si>
    <t>LA3 1UR</t>
  </si>
  <si>
    <t>LA3 2RW</t>
  </si>
  <si>
    <t>LA3 2XF</t>
  </si>
  <si>
    <t>LA3 2XH</t>
  </si>
  <si>
    <t>LA3 3DD</t>
  </si>
  <si>
    <t>LA3 3DE</t>
  </si>
  <si>
    <t>LA3 3DR</t>
  </si>
  <si>
    <t>LA3 3EA</t>
  </si>
  <si>
    <t>LA3 3EH</t>
  </si>
  <si>
    <t>LA3 3EJ</t>
  </si>
  <si>
    <t>LA3 3EL</t>
  </si>
  <si>
    <t>LA3 3ET</t>
  </si>
  <si>
    <t>LA3 3EU</t>
  </si>
  <si>
    <t>LA3 3HG</t>
  </si>
  <si>
    <t>LA3 3HP</t>
  </si>
  <si>
    <t>LA3 3HQ</t>
  </si>
  <si>
    <t>LA3 3HR</t>
  </si>
  <si>
    <t>LA3 3HS</t>
  </si>
  <si>
    <t>LA3 3HT</t>
  </si>
  <si>
    <t>LA3 3HW</t>
  </si>
  <si>
    <t>LA3 3JE</t>
  </si>
  <si>
    <t>LA3 3LG</t>
  </si>
  <si>
    <t>LA3 3LH</t>
  </si>
  <si>
    <t>LA3 3LL</t>
  </si>
  <si>
    <t>LA3 3LX</t>
  </si>
  <si>
    <t>LA3 3QA</t>
  </si>
  <si>
    <t>LA4 4AF</t>
  </si>
  <si>
    <t>LA4 4AR</t>
  </si>
  <si>
    <t>LA4 4AU</t>
  </si>
  <si>
    <t>LA4 4AY</t>
  </si>
  <si>
    <t>LA4 4BA</t>
  </si>
  <si>
    <t>LA4 4BL</t>
  </si>
  <si>
    <t>LA4 4BU</t>
  </si>
  <si>
    <t>LA4 4DB</t>
  </si>
  <si>
    <t>LA4 4DD</t>
  </si>
  <si>
    <t>LA4 4DJ</t>
  </si>
  <si>
    <t>LA4 4DL</t>
  </si>
  <si>
    <t>LA4 4DQ</t>
  </si>
  <si>
    <t>LA4 4EA</t>
  </si>
  <si>
    <t>LA4 4EB</t>
  </si>
  <si>
    <t>LA4 4ED</t>
  </si>
  <si>
    <t>LA4 4EE</t>
  </si>
  <si>
    <t>LA4 4EF</t>
  </si>
  <si>
    <t>LA4 4EG</t>
  </si>
  <si>
    <t>LA4 4EH</t>
  </si>
  <si>
    <t>LA4 4EL</t>
  </si>
  <si>
    <t>LA4 4EN</t>
  </si>
  <si>
    <t>LA4 4EP</t>
  </si>
  <si>
    <t>LA4 4EQ</t>
  </si>
  <si>
    <t>LA4 4ER</t>
  </si>
  <si>
    <t>LA4 4ET</t>
  </si>
  <si>
    <t>LA4 4EW</t>
  </si>
  <si>
    <t>LA4 4EZ</t>
  </si>
  <si>
    <t>LA4 4FG</t>
  </si>
  <si>
    <t>LA4 4HA</t>
  </si>
  <si>
    <t>LA4 4HB</t>
  </si>
  <si>
    <t>LA4 4HD</t>
  </si>
  <si>
    <t>LA4 4HH</t>
  </si>
  <si>
    <t>LA4 4HJ</t>
  </si>
  <si>
    <t>LA4 4HQ</t>
  </si>
  <si>
    <t>LA4 4JZ</t>
  </si>
  <si>
    <t>LA4 4LA</t>
  </si>
  <si>
    <t>LA4 4LB</t>
  </si>
  <si>
    <t>LA4 4LD</t>
  </si>
  <si>
    <t>LA4 4LF</t>
  </si>
  <si>
    <t>LA4 4LG</t>
  </si>
  <si>
    <t>LA4 4LH</t>
  </si>
  <si>
    <t>LA4 4LL</t>
  </si>
  <si>
    <t>LA4 4LN</t>
  </si>
  <si>
    <t>LA4 4LP</t>
  </si>
  <si>
    <t>LA4 4LQ</t>
  </si>
  <si>
    <t>LA4 4LR</t>
  </si>
  <si>
    <t>LA4 4LS</t>
  </si>
  <si>
    <t>LA4 4LT</t>
  </si>
  <si>
    <t>LA4 4LU</t>
  </si>
  <si>
    <t>LA4 4LW</t>
  </si>
  <si>
    <t>LA4 4LY</t>
  </si>
  <si>
    <t>LA4 4NA</t>
  </si>
  <si>
    <t>LA4 4NB</t>
  </si>
  <si>
    <t>LA4 4ND</t>
  </si>
  <si>
    <t>LA4 4NE</t>
  </si>
  <si>
    <t>LA4 4NF</t>
  </si>
  <si>
    <t>LA4 4NG</t>
  </si>
  <si>
    <t>LA4 4NH</t>
  </si>
  <si>
    <t>LA4 4NJ</t>
  </si>
  <si>
    <t>LA4 4NL</t>
  </si>
  <si>
    <t>LA4 4NN</t>
  </si>
  <si>
    <t>LA4 4NP</t>
  </si>
  <si>
    <t>LA4 4NR</t>
  </si>
  <si>
    <t>LA4 4NS</t>
  </si>
  <si>
    <t>LA4 4NT</t>
  </si>
  <si>
    <t>LA4 4NU</t>
  </si>
  <si>
    <t>LA4 4NW</t>
  </si>
  <si>
    <t>LA4 4NX</t>
  </si>
  <si>
    <t>LA4 4NY</t>
  </si>
  <si>
    <t>LA4 4NZ</t>
  </si>
  <si>
    <t>LA4 4PA</t>
  </si>
  <si>
    <t>LA4 4PB</t>
  </si>
  <si>
    <t>LA4 4PD</t>
  </si>
  <si>
    <t>LA4 4PE</t>
  </si>
  <si>
    <t>LA4 4PH</t>
  </si>
  <si>
    <t>LA4 4PL</t>
  </si>
  <si>
    <t>LA4 4PN</t>
  </si>
  <si>
    <t>LA4 4PP</t>
  </si>
  <si>
    <t>LA4 4PQ</t>
  </si>
  <si>
    <t>LA4 4PR</t>
  </si>
  <si>
    <t>LA4 4PT</t>
  </si>
  <si>
    <t>LA4 4PU</t>
  </si>
  <si>
    <t>LA4 4PW</t>
  </si>
  <si>
    <t>LA4 4PY</t>
  </si>
  <si>
    <t>LA4 4QG</t>
  </si>
  <si>
    <t>LA4 4QH</t>
  </si>
  <si>
    <t>LA4 4QJ</t>
  </si>
  <si>
    <t>LA4 4QR</t>
  </si>
  <si>
    <t>LA4 4QS</t>
  </si>
  <si>
    <t>LA4 4QU</t>
  </si>
  <si>
    <t>LA4 4QX</t>
  </si>
  <si>
    <t>LA4 4RD</t>
  </si>
  <si>
    <t>LA4 4RE</t>
  </si>
  <si>
    <t>LA4 4RF</t>
  </si>
  <si>
    <t>LA4 4RG</t>
  </si>
  <si>
    <t>LA4 4RH</t>
  </si>
  <si>
    <t>LA4 4RJ</t>
  </si>
  <si>
    <t>LA4 4RL</t>
  </si>
  <si>
    <t>LA4 4RN</t>
  </si>
  <si>
    <t>LA4 4RQ</t>
  </si>
  <si>
    <t>LA4 4RW</t>
  </si>
  <si>
    <t>LA4 4SE</t>
  </si>
  <si>
    <t>LA4 4SH</t>
  </si>
  <si>
    <t>LA4 4SJ</t>
  </si>
  <si>
    <t>LA4 4SQ</t>
  </si>
  <si>
    <t>LA4 4SR</t>
  </si>
  <si>
    <t>LA4 4SS</t>
  </si>
  <si>
    <t>LA4 4SY</t>
  </si>
  <si>
    <t>LA4 4TB</t>
  </si>
  <si>
    <t>LA4 4TH</t>
  </si>
  <si>
    <t>LA4 4TJ</t>
  </si>
  <si>
    <t>LA4 4TP</t>
  </si>
  <si>
    <t>LA4 4TQ</t>
  </si>
  <si>
    <t>LA4 4TR</t>
  </si>
  <si>
    <t>LA4 4TS</t>
  </si>
  <si>
    <t>LA4 4TT</t>
  </si>
  <si>
    <t>LA4 4TU</t>
  </si>
  <si>
    <t>LA4 4TX</t>
  </si>
  <si>
    <t>LA4 4UB</t>
  </si>
  <si>
    <t>LA4 4UE</t>
  </si>
  <si>
    <t>LA4 4UF</t>
  </si>
  <si>
    <t>LA4 4UG</t>
  </si>
  <si>
    <t>LA4 4UP</t>
  </si>
  <si>
    <t>LA4 5AB</t>
  </si>
  <si>
    <t>LA4 5AH</t>
  </si>
  <si>
    <t>LA4 5AJ</t>
  </si>
  <si>
    <t>LA4 5AL</t>
  </si>
  <si>
    <t>LA4 5AN</t>
  </si>
  <si>
    <t>LA4 5AQ</t>
  </si>
  <si>
    <t>LA4 5AR</t>
  </si>
  <si>
    <t>LA4 5AS</t>
  </si>
  <si>
    <t>LA4 5AT</t>
  </si>
  <si>
    <t>LA4 5AU</t>
  </si>
  <si>
    <t>LA4 5BB</t>
  </si>
  <si>
    <t>LA4 5BD</t>
  </si>
  <si>
    <t>LA4 5BG</t>
  </si>
  <si>
    <t>LA4 5BH</t>
  </si>
  <si>
    <t>LA4 5BJ</t>
  </si>
  <si>
    <t>LA4 5BL</t>
  </si>
  <si>
    <t>LA4 5BN</t>
  </si>
  <si>
    <t>LA4 5BP</t>
  </si>
  <si>
    <t>LA4 5BQ</t>
  </si>
  <si>
    <t>LA4 5BS</t>
  </si>
  <si>
    <t>LA4 5BW</t>
  </si>
  <si>
    <t>LA4 5DG</t>
  </si>
  <si>
    <t>LA4 5DH</t>
  </si>
  <si>
    <t>LA4 5DL</t>
  </si>
  <si>
    <t>LA4 5DQ</t>
  </si>
  <si>
    <t>LA4 5EA</t>
  </si>
  <si>
    <t>LA4 5EP</t>
  </si>
  <si>
    <t>LA4 5ES</t>
  </si>
  <si>
    <t>LA4 5EY</t>
  </si>
  <si>
    <t>LA4 5FD</t>
  </si>
  <si>
    <t>LA4 5HD</t>
  </si>
  <si>
    <t>LA4 5HY</t>
  </si>
  <si>
    <t>LA4 5HZ</t>
  </si>
  <si>
    <t>LA4 5JU</t>
  </si>
  <si>
    <t>LA4 5JY</t>
  </si>
  <si>
    <t>LA4 5LD</t>
  </si>
  <si>
    <t>LA4 5LH</t>
  </si>
  <si>
    <t>LA4 5LL</t>
  </si>
  <si>
    <t>LA4 5NX</t>
  </si>
  <si>
    <t>LA4 5NY</t>
  </si>
  <si>
    <t>LA4 5NZ</t>
  </si>
  <si>
    <t>LA4 5PB</t>
  </si>
  <si>
    <t>LA4 5PD</t>
  </si>
  <si>
    <t>LA4 5PE</t>
  </si>
  <si>
    <t>LA4 5PF</t>
  </si>
  <si>
    <t>LA4 5PS</t>
  </si>
  <si>
    <t>LA4 5QD</t>
  </si>
  <si>
    <t>LA4 5QS</t>
  </si>
  <si>
    <t>LA4 5RB</t>
  </si>
  <si>
    <t>LA4 5RE</t>
  </si>
  <si>
    <t>LA4 5RF</t>
  </si>
  <si>
    <t>LA4 5RJ</t>
  </si>
  <si>
    <t>LA4 5RL</t>
  </si>
  <si>
    <t>LA4 5RN</t>
  </si>
  <si>
    <t>LA4 5SH</t>
  </si>
  <si>
    <t>LA4 5SN</t>
  </si>
  <si>
    <t>LA4 5SP</t>
  </si>
  <si>
    <t>LA4 5SQ</t>
  </si>
  <si>
    <t>LA4 5SR</t>
  </si>
  <si>
    <t>LA4 5SS</t>
  </si>
  <si>
    <t>LA4 5SU</t>
  </si>
  <si>
    <t>LA4 5SW</t>
  </si>
  <si>
    <t>LA4 5SX</t>
  </si>
  <si>
    <t>LA4 5SY</t>
  </si>
  <si>
    <t>LA4 5SZ</t>
  </si>
  <si>
    <t>LA4 5TA</t>
  </si>
  <si>
    <t>LA4 5TB</t>
  </si>
  <si>
    <t>LA4 5TE</t>
  </si>
  <si>
    <t>LA4 5TF</t>
  </si>
  <si>
    <t>LA4 5TP</t>
  </si>
  <si>
    <t>LA4 5TS</t>
  </si>
  <si>
    <t>LA4 5TU</t>
  </si>
  <si>
    <t>LA4 5TW</t>
  </si>
  <si>
    <t>LA4 5TX</t>
  </si>
  <si>
    <t>LA4 5TY</t>
  </si>
  <si>
    <t>LA4 5TZ</t>
  </si>
  <si>
    <t>LA4 5UA</t>
  </si>
  <si>
    <t>LA4 5UB</t>
  </si>
  <si>
    <t>LA4 5UE</t>
  </si>
  <si>
    <t>LA4 5UF</t>
  </si>
  <si>
    <t>LA4 5UG</t>
  </si>
  <si>
    <t>LA4 5UJ</t>
  </si>
  <si>
    <t>LA4 5UL</t>
  </si>
  <si>
    <t>LA4 5UQ</t>
  </si>
  <si>
    <t>LA4 5UR</t>
  </si>
  <si>
    <t>LA4 5UW</t>
  </si>
  <si>
    <t>LA4 5XA</t>
  </si>
  <si>
    <t>LA4 5XH</t>
  </si>
  <si>
    <t>LA4 5XN</t>
  </si>
  <si>
    <t>LA4 5XP</t>
  </si>
  <si>
    <t>LA4 5XQ</t>
  </si>
  <si>
    <t>LA4 5XS</t>
  </si>
  <si>
    <t>LA4 5XT</t>
  </si>
  <si>
    <t>LA4 5XW</t>
  </si>
  <si>
    <t>LA4 5XX</t>
  </si>
  <si>
    <t>LA4 5XY</t>
  </si>
  <si>
    <t>LA4 5XZ</t>
  </si>
  <si>
    <t>LA4 5YA</t>
  </si>
  <si>
    <t>LA4 6AA</t>
  </si>
  <si>
    <t>LA4 6AD</t>
  </si>
  <si>
    <t>LA4 6AE</t>
  </si>
  <si>
    <t>LA4 6AF</t>
  </si>
  <si>
    <t>LA4 6AP</t>
  </si>
  <si>
    <t>LA4 6AQ</t>
  </si>
  <si>
    <t>LA4 6AR</t>
  </si>
  <si>
    <t>LA4 6AT</t>
  </si>
  <si>
    <t>LA4 6AU</t>
  </si>
  <si>
    <t>LA4 6AX</t>
  </si>
  <si>
    <t>LA4 6BB</t>
  </si>
  <si>
    <t>LA4 6DU</t>
  </si>
  <si>
    <t>LA4 6DX</t>
  </si>
  <si>
    <t>LA4 6DY</t>
  </si>
  <si>
    <t>LA4 6DZ</t>
  </si>
  <si>
    <t>LA4 6EA</t>
  </si>
  <si>
    <t>LA4 6EB</t>
  </si>
  <si>
    <t>LA4 6EE</t>
  </si>
  <si>
    <t>LA4 6EH</t>
  </si>
  <si>
    <t>LA4 6EJ</t>
  </si>
  <si>
    <t>LA4 6EL</t>
  </si>
  <si>
    <t>LA4 6EN</t>
  </si>
  <si>
    <t>LA4 6EQ</t>
  </si>
  <si>
    <t>LA4 6EU</t>
  </si>
  <si>
    <t>LA4 6EX</t>
  </si>
  <si>
    <t>LA4 6EZ</t>
  </si>
  <si>
    <t>LA4 6HA</t>
  </si>
  <si>
    <t>LA4 6HB</t>
  </si>
  <si>
    <t>LA4 6HD</t>
  </si>
  <si>
    <t>LA4 6HE</t>
  </si>
  <si>
    <t>LA4 6HG</t>
  </si>
  <si>
    <t>LA4 6HJ</t>
  </si>
  <si>
    <t>LA4 6HN</t>
  </si>
  <si>
    <t>LA4 6HP</t>
  </si>
  <si>
    <t>LA4 6HQ</t>
  </si>
  <si>
    <t>LA4 6HR</t>
  </si>
  <si>
    <t>LA4 6HS</t>
  </si>
  <si>
    <t>LA4 6HT</t>
  </si>
  <si>
    <t>LA4 6HU</t>
  </si>
  <si>
    <t>LA4 6HW</t>
  </si>
  <si>
    <t>LA4 6HX</t>
  </si>
  <si>
    <t>LA4 6HY</t>
  </si>
  <si>
    <t>LA4 6HZ</t>
  </si>
  <si>
    <t>LA4 6JB</t>
  </si>
  <si>
    <t>LA4 6JD</t>
  </si>
  <si>
    <t>LA4 6JH</t>
  </si>
  <si>
    <t>LA4 6JJ</t>
  </si>
  <si>
    <t>LA4 6JP</t>
  </si>
  <si>
    <t>LA4 6JR</t>
  </si>
  <si>
    <t>LA4 6JS</t>
  </si>
  <si>
    <t>LA4 6JT</t>
  </si>
  <si>
    <t>LA4 6JU</t>
  </si>
  <si>
    <t>LA4 6JX</t>
  </si>
  <si>
    <t>LA4 6JY</t>
  </si>
  <si>
    <t>LA4 6JZ</t>
  </si>
  <si>
    <t>LA4 6LA</t>
  </si>
  <si>
    <t>LA4 6LB</t>
  </si>
  <si>
    <t>LA4 6LD</t>
  </si>
  <si>
    <t>LA4 6LF</t>
  </si>
  <si>
    <t>LA4 6LG</t>
  </si>
  <si>
    <t>LA4 6LJ</t>
  </si>
  <si>
    <t>LA4 6LL</t>
  </si>
  <si>
    <t>LA4 6LN</t>
  </si>
  <si>
    <t>LA4 6LR</t>
  </si>
  <si>
    <t>LA4 6PP</t>
  </si>
  <si>
    <t>LA4 6PR</t>
  </si>
  <si>
    <t>LA4 6PS</t>
  </si>
  <si>
    <t>LA4 6QT</t>
  </si>
  <si>
    <t>LA4 6QU</t>
  </si>
  <si>
    <t>LA4 6QX</t>
  </si>
  <si>
    <t>LA4 6RB</t>
  </si>
  <si>
    <t>LA4 6RD</t>
  </si>
  <si>
    <t>LA4 6RE</t>
  </si>
  <si>
    <t>LA4 6RN</t>
  </si>
  <si>
    <t>LA4 6RP</t>
  </si>
  <si>
    <t>LA4 6RR</t>
  </si>
  <si>
    <t>LA4 6RS</t>
  </si>
  <si>
    <t>LA4 6RW</t>
  </si>
  <si>
    <t>LA4 6RY</t>
  </si>
  <si>
    <t>LA4 6SA</t>
  </si>
  <si>
    <t>LA4 6SB</t>
  </si>
  <si>
    <t>LA4 6SE</t>
  </si>
  <si>
    <t>LA4 6SH</t>
  </si>
  <si>
    <t>LA4 6SJ</t>
  </si>
  <si>
    <t>LA4 6SL</t>
  </si>
  <si>
    <t>LA4 6SN</t>
  </si>
  <si>
    <t>LA4 6SP</t>
  </si>
  <si>
    <t>LA4 6SQ</t>
  </si>
  <si>
    <t>LA4 6SR</t>
  </si>
  <si>
    <t>LA4 6SW</t>
  </si>
  <si>
    <t>LA4 6SX</t>
  </si>
  <si>
    <t>LA4 6SY</t>
  </si>
  <si>
    <t>LA4 6SZ</t>
  </si>
  <si>
    <t>LA4 6TA</t>
  </si>
  <si>
    <t>LA4 6TB</t>
  </si>
  <si>
    <t>LA4 6TD</t>
  </si>
  <si>
    <t>LA4 6TE</t>
  </si>
  <si>
    <t>LA4 6TF</t>
  </si>
  <si>
    <t>LA4 6TG</t>
  </si>
  <si>
    <t>LA4 6TH</t>
  </si>
  <si>
    <t>LA4 6TJ</t>
  </si>
  <si>
    <t>LA4 6TN</t>
  </si>
  <si>
    <t>LA4 6TP</t>
  </si>
  <si>
    <t>LA4 6TQ</t>
  </si>
  <si>
    <t>LA4 6TR</t>
  </si>
  <si>
    <t>LA4 6TS</t>
  </si>
  <si>
    <t>LA4 6TT</t>
  </si>
  <si>
    <t>LA4 6TU</t>
  </si>
  <si>
    <t>LA4 6TW</t>
  </si>
  <si>
    <t>LA4 6TX</t>
  </si>
  <si>
    <t>LA4 6TY</t>
  </si>
  <si>
    <t>LA4 6TZ</t>
  </si>
  <si>
    <t>LA4 6UA</t>
  </si>
  <si>
    <t>LA4 6UB</t>
  </si>
  <si>
    <t>LA4 6UD</t>
  </si>
  <si>
    <t>LA4 6UE</t>
  </si>
  <si>
    <t>LA4 6UF</t>
  </si>
  <si>
    <t>LA4 6UG</t>
  </si>
  <si>
    <t>LA4 6UQ</t>
  </si>
  <si>
    <t>LA5 0BN</t>
  </si>
  <si>
    <t>LA5 0HD</t>
  </si>
  <si>
    <t>LA5 0SW</t>
  </si>
  <si>
    <t>LA5 8ER</t>
  </si>
  <si>
    <t>LA5 8JP</t>
  </si>
  <si>
    <t>LA5 8JR</t>
  </si>
  <si>
    <t>LA5 8JS</t>
  </si>
  <si>
    <t>LA5 8JW</t>
  </si>
  <si>
    <t>LA5 8LH</t>
  </si>
  <si>
    <t>LA5 8LP</t>
  </si>
  <si>
    <t>LA5 9HZ</t>
  </si>
  <si>
    <t>LA5 9JA</t>
  </si>
  <si>
    <t>LA5 9JB</t>
  </si>
  <si>
    <t>LA5 9NH</t>
  </si>
  <si>
    <t>LA5 9NJ</t>
  </si>
  <si>
    <t>LA5 9SA</t>
  </si>
  <si>
    <t>LA5 9TN</t>
  </si>
  <si>
    <t>LA7 7HH</t>
  </si>
  <si>
    <t>LA7 7HW</t>
  </si>
  <si>
    <t>LL18 1HH</t>
  </si>
  <si>
    <t>LL18 5BD</t>
  </si>
  <si>
    <t>LL22 8HA</t>
  </si>
  <si>
    <t>LL28 4DE</t>
  </si>
  <si>
    <t>LL28 4EN</t>
  </si>
  <si>
    <t>LL28 4NG</t>
  </si>
  <si>
    <t>LL28 5SR</t>
  </si>
  <si>
    <t>LL30 1AE</t>
  </si>
  <si>
    <t>LL30 1AT</t>
  </si>
  <si>
    <t>LL30 1AZ</t>
  </si>
  <si>
    <t>LL30 1BH</t>
  </si>
  <si>
    <t>LL30 1BL</t>
  </si>
  <si>
    <t>LL30 1BW</t>
  </si>
  <si>
    <t>LL30 1DF</t>
  </si>
  <si>
    <t>LL30 1DQ</t>
  </si>
  <si>
    <t>LL30 1DR</t>
  </si>
  <si>
    <t>LL30 1DU</t>
  </si>
  <si>
    <t>LL30 1DZ</t>
  </si>
  <si>
    <t>LL30 1ED</t>
  </si>
  <si>
    <t>LL30 1EF</t>
  </si>
  <si>
    <t>LL30 1EJ</t>
  </si>
  <si>
    <t>LL30 1EQ</t>
  </si>
  <si>
    <t>LL30 1EY</t>
  </si>
  <si>
    <t>LL30 1HH</t>
  </si>
  <si>
    <t>LL30 1PQ</t>
  </si>
  <si>
    <t>LL30 1RT</t>
  </si>
  <si>
    <t>LL30 1RY</t>
  </si>
  <si>
    <t>LL30 1TA</t>
  </si>
  <si>
    <t>LL30 1TB</t>
  </si>
  <si>
    <t>LL30 1TD</t>
  </si>
  <si>
    <t>LL30 1TE</t>
  </si>
  <si>
    <t>LL30 1TF</t>
  </si>
  <si>
    <t>LL30 1TL</t>
  </si>
  <si>
    <t>LL30 1TS</t>
  </si>
  <si>
    <t>LL30 1YA</t>
  </si>
  <si>
    <t>LL30 1YE</t>
  </si>
  <si>
    <t>LL30 1YR</t>
  </si>
  <si>
    <t>LL30 1YT</t>
  </si>
  <si>
    <t>LL30 2AN</t>
  </si>
  <si>
    <t>LL30 2AW</t>
  </si>
  <si>
    <t>LL30 2BB</t>
  </si>
  <si>
    <t>LL30 2BD</t>
  </si>
  <si>
    <t>LL30 2BJ</t>
  </si>
  <si>
    <t>LL30 2BL</t>
  </si>
  <si>
    <t>LL30 2BN</t>
  </si>
  <si>
    <t>LL30 2BP</t>
  </si>
  <si>
    <t>LL30 2BQ</t>
  </si>
  <si>
    <t>LL30 2BS</t>
  </si>
  <si>
    <t>LL30 2BT</t>
  </si>
  <si>
    <t>LL30 2BU</t>
  </si>
  <si>
    <t>LL30 2BW</t>
  </si>
  <si>
    <t>LL30 2BX</t>
  </si>
  <si>
    <t>LL30 2FB</t>
  </si>
  <si>
    <t>LL30 2JB</t>
  </si>
  <si>
    <t>LL30 2JE</t>
  </si>
  <si>
    <t>LL30 2JF</t>
  </si>
  <si>
    <t>LL30 2LD</t>
  </si>
  <si>
    <t>LL30 2LF</t>
  </si>
  <si>
    <t>LL30 2LJ</t>
  </si>
  <si>
    <t>LL30 2LR</t>
  </si>
  <si>
    <t>LL30 2NL</t>
  </si>
  <si>
    <t>LL30 2NN</t>
  </si>
  <si>
    <t>LL30 2NR</t>
  </si>
  <si>
    <t>LL30 2PD</t>
  </si>
  <si>
    <t>LL30 2PN</t>
  </si>
  <si>
    <t>LL30 2PS</t>
  </si>
  <si>
    <t>LL30 2PY</t>
  </si>
  <si>
    <t>LL30 2SZ</t>
  </si>
  <si>
    <t>LL30 2TJ</t>
  </si>
  <si>
    <t>LL30 2TN</t>
  </si>
  <si>
    <t>LL30 2TQ</t>
  </si>
  <si>
    <t>LL30 2TX</t>
  </si>
  <si>
    <t>LL30 2TZ</t>
  </si>
  <si>
    <t>LL30 2UQ</t>
  </si>
  <si>
    <t>LL30 2UX</t>
  </si>
  <si>
    <t>LL30 2YP</t>
  </si>
  <si>
    <t>LL30 2YS</t>
  </si>
  <si>
    <t>LL30 2YT</t>
  </si>
  <si>
    <t>LL30 2YU</t>
  </si>
  <si>
    <t>LL30 2YY</t>
  </si>
  <si>
    <t>LL31 9EX</t>
  </si>
  <si>
    <t>LL32 8BB</t>
  </si>
  <si>
    <t>LL32 8BG</t>
  </si>
  <si>
    <t>LL32 8EE</t>
  </si>
  <si>
    <t>LL32 8EP</t>
  </si>
  <si>
    <t>LL32 8QL</t>
  </si>
  <si>
    <t>LL32 8UB</t>
  </si>
  <si>
    <t>LL33 0BP</t>
  </si>
  <si>
    <t>LL33 0BU</t>
  </si>
  <si>
    <t>LL33 0PA</t>
  </si>
  <si>
    <t>LL33 0PG</t>
  </si>
  <si>
    <t>LL35 0LL</t>
  </si>
  <si>
    <t>LL35 0LN</t>
  </si>
  <si>
    <t>LL35 0LT</t>
  </si>
  <si>
    <t>LL36 0DA</t>
  </si>
  <si>
    <t>LL36 0DF</t>
  </si>
  <si>
    <t>LL36 0DG</t>
  </si>
  <si>
    <t>LL36 0DL</t>
  </si>
  <si>
    <t>LL36 0DQ</t>
  </si>
  <si>
    <t>LL37 2JT</t>
  </si>
  <si>
    <t>LL37 2QQ</t>
  </si>
  <si>
    <t>LL38 2BQ</t>
  </si>
  <si>
    <t>LL38 2DZ</t>
  </si>
  <si>
    <t>LL38 2EQ</t>
  </si>
  <si>
    <t>LL38 2EY</t>
  </si>
  <si>
    <t>LL38 2EZ</t>
  </si>
  <si>
    <t>LL38 2LZ</t>
  </si>
  <si>
    <t>LL38 2UQ</t>
  </si>
  <si>
    <t>LL42 1BX</t>
  </si>
  <si>
    <t>LL42 1HB</t>
  </si>
  <si>
    <t>LL42 1HU</t>
  </si>
  <si>
    <t>LL42 1HY</t>
  </si>
  <si>
    <t>LL42 1LA</t>
  </si>
  <si>
    <t>LL42 1LB</t>
  </si>
  <si>
    <t>LL42 1LD</t>
  </si>
  <si>
    <t>LL42 1LF</t>
  </si>
  <si>
    <t>LL42 1LG</t>
  </si>
  <si>
    <t>LL42 1TN</t>
  </si>
  <si>
    <t>LL43 2BF</t>
  </si>
  <si>
    <t>LL43 2BJ</t>
  </si>
  <si>
    <t>LL43 2LQ</t>
  </si>
  <si>
    <t>LL45 2DZ</t>
  </si>
  <si>
    <t>LL45 2HR</t>
  </si>
  <si>
    <t>LL45 2PX</t>
  </si>
  <si>
    <t>LL46 2SD</t>
  </si>
  <si>
    <t>LL49 9AS</t>
  </si>
  <si>
    <t>LL49 9AT</t>
  </si>
  <si>
    <t>LL49 9AY</t>
  </si>
  <si>
    <t>LL49 9DF</t>
  </si>
  <si>
    <t>LL49 9DG</t>
  </si>
  <si>
    <t>LL49 9EE</t>
  </si>
  <si>
    <t>LL49 9EN</t>
  </si>
  <si>
    <t>LL49 9EP</t>
  </si>
  <si>
    <t>LL49 9LY</t>
  </si>
  <si>
    <t>LL49 9ND</t>
  </si>
  <si>
    <t>LL49 9TU</t>
  </si>
  <si>
    <t>LL49 9YH</t>
  </si>
  <si>
    <t>LL53 5AE</t>
  </si>
  <si>
    <t>LL53 5AG</t>
  </si>
  <si>
    <t>LL53 5AT</t>
  </si>
  <si>
    <t>LL53 5AU</t>
  </si>
  <si>
    <t>LL53 5AY</t>
  </si>
  <si>
    <t>LL53 5EP</t>
  </si>
  <si>
    <t>LL53 5HP</t>
  </si>
  <si>
    <t>LL53 5LA</t>
  </si>
  <si>
    <t>LL53 5LB</t>
  </si>
  <si>
    <t>LL53 5LR</t>
  </si>
  <si>
    <t>LL53 5LS</t>
  </si>
  <si>
    <t>LL53 5YT</t>
  </si>
  <si>
    <t>LL53 6DB</t>
  </si>
  <si>
    <t>LL53 6YP</t>
  </si>
  <si>
    <t>LL53 7AB</t>
  </si>
  <si>
    <t>LL53 7AG</t>
  </si>
  <si>
    <t>LL53 7AH</t>
  </si>
  <si>
    <t>LL53 7BA</t>
  </si>
  <si>
    <t>LL53 7UW</t>
  </si>
  <si>
    <t>LL54 5TW</t>
  </si>
  <si>
    <t>LL55 1TS</t>
  </si>
  <si>
    <t>LL57 1BT</t>
  </si>
  <si>
    <t>LL57 2BT</t>
  </si>
  <si>
    <t>LL57 2RQ</t>
  </si>
  <si>
    <t>LL57 3UR</t>
  </si>
  <si>
    <t>LL57 3YH</t>
  </si>
  <si>
    <t>LL57 4HN</t>
  </si>
  <si>
    <t>LL58 8AL</t>
  </si>
  <si>
    <t>LL58 8AP</t>
  </si>
  <si>
    <t>LL58 8BB</t>
  </si>
  <si>
    <t>LL58 8BH</t>
  </si>
  <si>
    <t>LL58 8BN</t>
  </si>
  <si>
    <t>LL58 8BS</t>
  </si>
  <si>
    <t>LL58 8BU</t>
  </si>
  <si>
    <t>LL58 8BY</t>
  </si>
  <si>
    <t>LL58 8DA</t>
  </si>
  <si>
    <t>LL58 8YH</t>
  </si>
  <si>
    <t>LL58 8YL</t>
  </si>
  <si>
    <t>LL59 5NH</t>
  </si>
  <si>
    <t>LL59 5NN</t>
  </si>
  <si>
    <t>LL59 5NW</t>
  </si>
  <si>
    <t>LL61 5YH</t>
  </si>
  <si>
    <t>LL61 6TQ</t>
  </si>
  <si>
    <t>LL65 1DR</t>
  </si>
  <si>
    <t>LL65 1DW</t>
  </si>
  <si>
    <t>LL65 1YD</t>
  </si>
  <si>
    <t>LL65 2DE</t>
  </si>
  <si>
    <t>LL65 2JD</t>
  </si>
  <si>
    <t>LL65 2NX</t>
  </si>
  <si>
    <t>LL65 3SW</t>
  </si>
  <si>
    <t>LL67 0ES</t>
  </si>
  <si>
    <t>LL68 9DU</t>
  </si>
  <si>
    <t>LL75 8EX</t>
  </si>
  <si>
    <t>LL75 8HJ</t>
  </si>
  <si>
    <t>LL75 8PQ</t>
  </si>
  <si>
    <t>LL75 8RJ</t>
  </si>
  <si>
    <t>NE1 2PL</t>
  </si>
  <si>
    <t>NE10 0ES</t>
  </si>
  <si>
    <t>NE11 9DH</t>
  </si>
  <si>
    <t>NE11 9DW</t>
  </si>
  <si>
    <t>NE11 9EL</t>
  </si>
  <si>
    <t>NE11 9EZ</t>
  </si>
  <si>
    <t>NE11 9HS</t>
  </si>
  <si>
    <t>NE11 9HU</t>
  </si>
  <si>
    <t>NE11 9JL</t>
  </si>
  <si>
    <t>NE11 9JQ</t>
  </si>
  <si>
    <t>NE24 1AA</t>
  </si>
  <si>
    <t>NE24 1AB</t>
  </si>
  <si>
    <t>NE24 1AH</t>
  </si>
  <si>
    <t>NE24 1AL</t>
  </si>
  <si>
    <t>NE24 1AQ</t>
  </si>
  <si>
    <t>NE24 1AX</t>
  </si>
  <si>
    <t>NE24 1AY</t>
  </si>
  <si>
    <t>NE24 1BD</t>
  </si>
  <si>
    <t>NE24 1BL</t>
  </si>
  <si>
    <t>NE24 1BW</t>
  </si>
  <si>
    <t>NE24 1LD</t>
  </si>
  <si>
    <t>NE24 1LQ</t>
  </si>
  <si>
    <t>NE24 1LT</t>
  </si>
  <si>
    <t>NE24 1LX</t>
  </si>
  <si>
    <t>NE24 1LY</t>
  </si>
  <si>
    <t>NE24 1NS</t>
  </si>
  <si>
    <t>NE24 1PA</t>
  </si>
  <si>
    <t>NE24 1PX</t>
  </si>
  <si>
    <t>NE24 1SB</t>
  </si>
  <si>
    <t>NE24 1SD</t>
  </si>
  <si>
    <t>NE24 2AA</t>
  </si>
  <si>
    <t>NE24 2AQ</t>
  </si>
  <si>
    <t>NE24 2BA</t>
  </si>
  <si>
    <t>NE24 2DP</t>
  </si>
  <si>
    <t>NE24 2DT</t>
  </si>
  <si>
    <t>NE24 2DX</t>
  </si>
  <si>
    <t>NE24 2ED</t>
  </si>
  <si>
    <t>NE24 2EE</t>
  </si>
  <si>
    <t>NE24 2EH</t>
  </si>
  <si>
    <t>NE24 2EL</t>
  </si>
  <si>
    <t>NE24 2EN</t>
  </si>
  <si>
    <t>NE24 2EQ</t>
  </si>
  <si>
    <t>NE24 2ET</t>
  </si>
  <si>
    <t>NE24 2EW</t>
  </si>
  <si>
    <t>NE24 2EZ</t>
  </si>
  <si>
    <t>NE24 2HD</t>
  </si>
  <si>
    <t>NE24 2HF</t>
  </si>
  <si>
    <t>NE24 2HH</t>
  </si>
  <si>
    <t>NE24 2HQ</t>
  </si>
  <si>
    <t>NE24 2JJ</t>
  </si>
  <si>
    <t>NE24 2JL</t>
  </si>
  <si>
    <t>NE24 2JN</t>
  </si>
  <si>
    <t>NE24 2LS</t>
  </si>
  <si>
    <t>NE24 3AF</t>
  </si>
  <si>
    <t>NE24 3AY</t>
  </si>
  <si>
    <t>NE24 3DH</t>
  </si>
  <si>
    <t>NE24 3DJ</t>
  </si>
  <si>
    <t>NE24 3HU</t>
  </si>
  <si>
    <t>NE24 3PL</t>
  </si>
  <si>
    <t>NE24 5SY</t>
  </si>
  <si>
    <t>NE26 4RS</t>
  </si>
  <si>
    <t>NE28 6QT</t>
  </si>
  <si>
    <t>NE29 6BU</t>
  </si>
  <si>
    <t>NE29 6BZ</t>
  </si>
  <si>
    <t>NE29 6DU</t>
  </si>
  <si>
    <t>NE29 6EQ</t>
  </si>
  <si>
    <t>NE29 6HJ</t>
  </si>
  <si>
    <t>NE29 6LD</t>
  </si>
  <si>
    <t>NE29 6LG</t>
  </si>
  <si>
    <t>NE30 1JA</t>
  </si>
  <si>
    <t>NE33 1LQ</t>
  </si>
  <si>
    <t>NE33 2LA</t>
  </si>
  <si>
    <t>NE33 2LD</t>
  </si>
  <si>
    <t>NE33 5SQ</t>
  </si>
  <si>
    <t>NE6 3NH</t>
  </si>
  <si>
    <t>NE6 3QS</t>
  </si>
  <si>
    <t>NE6 4LY</t>
  </si>
  <si>
    <t>NE64 6AA</t>
  </si>
  <si>
    <t>NE64 6HA</t>
  </si>
  <si>
    <t>NE64 6HF</t>
  </si>
  <si>
    <t>NE64 6QD</t>
  </si>
  <si>
    <t>NE65 0AA</t>
  </si>
  <si>
    <t>NE65 0AY</t>
  </si>
  <si>
    <t>NE65 0FB</t>
  </si>
  <si>
    <t>NE65 0GZ</t>
  </si>
  <si>
    <t>NE65 0HH</t>
  </si>
  <si>
    <t>NE65 0LH</t>
  </si>
  <si>
    <t>NE65 0SP</t>
  </si>
  <si>
    <t>NE65 0SS</t>
  </si>
  <si>
    <t>NE65 0YR</t>
  </si>
  <si>
    <t>NE66 2SD</t>
  </si>
  <si>
    <t>NE66 3DF</t>
  </si>
  <si>
    <t>NE66 3NF</t>
  </si>
  <si>
    <t>NE66 3PX</t>
  </si>
  <si>
    <t>NE67 5BJ</t>
  </si>
  <si>
    <t>NE67 5BT</t>
  </si>
  <si>
    <t>NE67 5EE</t>
  </si>
  <si>
    <t>NE67 5EJ</t>
  </si>
  <si>
    <t>NE67 5JE</t>
  </si>
  <si>
    <t>NE8 2BJ</t>
  </si>
  <si>
    <t>PA14 5DY</t>
  </si>
  <si>
    <t>PA14 5DZ</t>
  </si>
  <si>
    <t>PA14 5EP</t>
  </si>
  <si>
    <t>PA14 5NF</t>
  </si>
  <si>
    <t>PA14 5NG</t>
  </si>
  <si>
    <t>PA14 6TR</t>
  </si>
  <si>
    <t>PA15 1AH</t>
  </si>
  <si>
    <t>PA15 1AL</t>
  </si>
  <si>
    <t>PA15 1HJ</t>
  </si>
  <si>
    <t>PA15 1HW</t>
  </si>
  <si>
    <t>PA15 2AR</t>
  </si>
  <si>
    <t>PA15 2UA</t>
  </si>
  <si>
    <t>PA15 2WA</t>
  </si>
  <si>
    <t>PA15 2WG</t>
  </si>
  <si>
    <t>PA15 2WH</t>
  </si>
  <si>
    <t>PA16 0AW</t>
  </si>
  <si>
    <t>PA16 0BA</t>
  </si>
  <si>
    <t>PA18 6AB</t>
  </si>
  <si>
    <t>PA18 6AD</t>
  </si>
  <si>
    <t>PA18 6AR</t>
  </si>
  <si>
    <t>PA18 6BT</t>
  </si>
  <si>
    <t>PA19 1QR</t>
  </si>
  <si>
    <t>PA20 0AH</t>
  </si>
  <si>
    <t>PA20 0AJ</t>
  </si>
  <si>
    <t>PA20 0AP</t>
  </si>
  <si>
    <t>PA20 0AS</t>
  </si>
  <si>
    <t>PA20 0AT</t>
  </si>
  <si>
    <t>PA20 0AU</t>
  </si>
  <si>
    <t>PA20 0BA</t>
  </si>
  <si>
    <t>PA20 0BT</t>
  </si>
  <si>
    <t>PA20 0HJ</t>
  </si>
  <si>
    <t>PA20 0HR</t>
  </si>
  <si>
    <t>PA20 0HU</t>
  </si>
  <si>
    <t>PA20 0LF</t>
  </si>
  <si>
    <t>PA20 0LG</t>
  </si>
  <si>
    <t>PA20 0LQ</t>
  </si>
  <si>
    <t>PA20 0LS</t>
  </si>
  <si>
    <t>PA20 0LT</t>
  </si>
  <si>
    <t>PA20 0NE</t>
  </si>
  <si>
    <t>PA20 0NT</t>
  </si>
  <si>
    <t>PA20 9AB</t>
  </si>
  <si>
    <t>PA20 9AG</t>
  </si>
  <si>
    <t>PA20 9AQ</t>
  </si>
  <si>
    <t>PA20 9DN</t>
  </si>
  <si>
    <t>PA20 9ET</t>
  </si>
  <si>
    <t>PA20 9EU</t>
  </si>
  <si>
    <t>PA20 9LD</t>
  </si>
  <si>
    <t>PA20 9LP</t>
  </si>
  <si>
    <t>PA20 9LR</t>
  </si>
  <si>
    <t>PA20 9NW</t>
  </si>
  <si>
    <t>PA21 2AD</t>
  </si>
  <si>
    <t>PA21 2AH</t>
  </si>
  <si>
    <t>PA21 2DA</t>
  </si>
  <si>
    <t>PA21 2DR</t>
  </si>
  <si>
    <t>PA21 2EH</t>
  </si>
  <si>
    <t>PA21 2ER</t>
  </si>
  <si>
    <t>PA22 3AF</t>
  </si>
  <si>
    <t>PA22 3AP</t>
  </si>
  <si>
    <t>PA22 3AR</t>
  </si>
  <si>
    <t>PA22 3AS</t>
  </si>
  <si>
    <t>PA23 7HJ</t>
  </si>
  <si>
    <t>PA23 7LB</t>
  </si>
  <si>
    <t>PA23 7LD</t>
  </si>
  <si>
    <t>PA23 7LG</t>
  </si>
  <si>
    <t>PA23 7LH</t>
  </si>
  <si>
    <t>PA23 7QN</t>
  </si>
  <si>
    <t>PA23 7UB</t>
  </si>
  <si>
    <t>PA23 7UG</t>
  </si>
  <si>
    <t>PA23 7UN</t>
  </si>
  <si>
    <t>PA23 8AE</t>
  </si>
  <si>
    <t>PA23 8AH</t>
  </si>
  <si>
    <t>PA23 8BG</t>
  </si>
  <si>
    <t>PA23 8FE</t>
  </si>
  <si>
    <t>PA23 8FJ</t>
  </si>
  <si>
    <t>PA23 8HE</t>
  </si>
  <si>
    <t>PA23 8QB</t>
  </si>
  <si>
    <t>PA23 8QG</t>
  </si>
  <si>
    <t>PA23 8QS</t>
  </si>
  <si>
    <t>PA23 8SE</t>
  </si>
  <si>
    <t>PA23 8TJ</t>
  </si>
  <si>
    <t>PA23 8TL</t>
  </si>
  <si>
    <t>PA23 8TP</t>
  </si>
  <si>
    <t>PA23 8TR</t>
  </si>
  <si>
    <t>PA23 8TS</t>
  </si>
  <si>
    <t>PA24 8AA</t>
  </si>
  <si>
    <t>PA24 8AD</t>
  </si>
  <si>
    <t>PA24 8AE</t>
  </si>
  <si>
    <t>PA24 8AF</t>
  </si>
  <si>
    <t>PA24 8AG</t>
  </si>
  <si>
    <t>PA24 8AH</t>
  </si>
  <si>
    <t>PA26 8BG</t>
  </si>
  <si>
    <t>PA26 8BH</t>
  </si>
  <si>
    <t>PA27 8BU</t>
  </si>
  <si>
    <t>PA27 8BZ</t>
  </si>
  <si>
    <t>PA28 6BU</t>
  </si>
  <si>
    <t>PA28 6BY</t>
  </si>
  <si>
    <t>PA28 6DD</t>
  </si>
  <si>
    <t>PA28 6DL</t>
  </si>
  <si>
    <t>PA28 6DN</t>
  </si>
  <si>
    <t>PA28 6DT</t>
  </si>
  <si>
    <t>PA28 6ED</t>
  </si>
  <si>
    <t>PA28 6EG</t>
  </si>
  <si>
    <t>PA28 6EX</t>
  </si>
  <si>
    <t>PA28 6FD</t>
  </si>
  <si>
    <t>PA28 6JB</t>
  </si>
  <si>
    <t>PA28 6RB</t>
  </si>
  <si>
    <t>PA28 6UG</t>
  </si>
  <si>
    <t>PA29 6TR</t>
  </si>
  <si>
    <t>PA29 6TW</t>
  </si>
  <si>
    <t>PA29 6UB</t>
  </si>
  <si>
    <t>PA29 6UD</t>
  </si>
  <si>
    <t>PA29 6UF</t>
  </si>
  <si>
    <t>PA29 6UJ</t>
  </si>
  <si>
    <t>PA29 6XD</t>
  </si>
  <si>
    <t>PA29 6XN</t>
  </si>
  <si>
    <t>PA29 6XQ</t>
  </si>
  <si>
    <t>PA29 6XZ</t>
  </si>
  <si>
    <t>PA29 6YF</t>
  </si>
  <si>
    <t>PA3 2RE</t>
  </si>
  <si>
    <t>PA3 2RS</t>
  </si>
  <si>
    <t>PA3 4AL</t>
  </si>
  <si>
    <t>PA30 8EX</t>
  </si>
  <si>
    <t>PA30 8HA</t>
  </si>
  <si>
    <t>PA31 8LH</t>
  </si>
  <si>
    <t>PA31 8LP</t>
  </si>
  <si>
    <t>PA31 8LR</t>
  </si>
  <si>
    <t>PA31 8NX</t>
  </si>
  <si>
    <t>PA31 8PG</t>
  </si>
  <si>
    <t>PA31 8PJ</t>
  </si>
  <si>
    <t>PA31 8PL</t>
  </si>
  <si>
    <t>PA31 8PQ</t>
  </si>
  <si>
    <t>PA31 8PT</t>
  </si>
  <si>
    <t>PA31 8PW</t>
  </si>
  <si>
    <t>PA31 8QH</t>
  </si>
  <si>
    <t>PA31 8QN</t>
  </si>
  <si>
    <t>PA31 8QS</t>
  </si>
  <si>
    <t>PA31 8RQ</t>
  </si>
  <si>
    <t>PA31 8RU</t>
  </si>
  <si>
    <t>PA31 8RY</t>
  </si>
  <si>
    <t>PA31 8SD</t>
  </si>
  <si>
    <t>PA31 8UA</t>
  </si>
  <si>
    <t>PA32 8TX</t>
  </si>
  <si>
    <t>PA32 8XH</t>
  </si>
  <si>
    <t>PA32 8XN</t>
  </si>
  <si>
    <t>PA32 8XQ</t>
  </si>
  <si>
    <t>PA34 4LS</t>
  </si>
  <si>
    <t>PA34 4LW</t>
  </si>
  <si>
    <t>PA34 4QH</t>
  </si>
  <si>
    <t>PA34 4QY</t>
  </si>
  <si>
    <t>PA34 4RA</t>
  </si>
  <si>
    <t>PA34 4SF</t>
  </si>
  <si>
    <t>PA34 4SX</t>
  </si>
  <si>
    <t>PA34 4TE</t>
  </si>
  <si>
    <t>PA34 4TJ</t>
  </si>
  <si>
    <t>PA34 4TX</t>
  </si>
  <si>
    <t>PA34 4UA</t>
  </si>
  <si>
    <t>PA34 4UE</t>
  </si>
  <si>
    <t>PA34 4XA</t>
  </si>
  <si>
    <t>PA34 4XD</t>
  </si>
  <si>
    <t>PA34 5QD</t>
  </si>
  <si>
    <t>PA34 5SQ</t>
  </si>
  <si>
    <t>PA34 5UH</t>
  </si>
  <si>
    <t>PA34 5UN</t>
  </si>
  <si>
    <t>PA35 1AG</t>
  </si>
  <si>
    <t>PA35 1JQ</t>
  </si>
  <si>
    <t>PA35 1JR</t>
  </si>
  <si>
    <t>PA35 1LA</t>
  </si>
  <si>
    <t>PA37 1PA</t>
  </si>
  <si>
    <t>PA37 1PG</t>
  </si>
  <si>
    <t>PA37 1PH</t>
  </si>
  <si>
    <t>PA37 1PR</t>
  </si>
  <si>
    <t>PA37 1PX</t>
  </si>
  <si>
    <t>PA37 1QA</t>
  </si>
  <si>
    <t>PA37 1RF</t>
  </si>
  <si>
    <t>PA37 1RG</t>
  </si>
  <si>
    <t>PA37 1RL</t>
  </si>
  <si>
    <t>PA37 1RZ</t>
  </si>
  <si>
    <t>PA37 1SE</t>
  </si>
  <si>
    <t>PA37 1SQ</t>
  </si>
  <si>
    <t>PA38 4BA</t>
  </si>
  <si>
    <t>PA38 4BN</t>
  </si>
  <si>
    <t>PA38 4BQ</t>
  </si>
  <si>
    <t>PA38 4DD</t>
  </si>
  <si>
    <t>PA4 8AP</t>
  </si>
  <si>
    <t>PA4 8BF</t>
  </si>
  <si>
    <t>PA4 8BN</t>
  </si>
  <si>
    <t>PA4 8BP</t>
  </si>
  <si>
    <t>PA4 8BS</t>
  </si>
  <si>
    <t>PA4 8BY</t>
  </si>
  <si>
    <t>PA4 8DF</t>
  </si>
  <si>
    <t>PA4 8FT</t>
  </si>
  <si>
    <t>PA4 8QA</t>
  </si>
  <si>
    <t>PA4 8RL</t>
  </si>
  <si>
    <t>PA4 8RN</t>
  </si>
  <si>
    <t>PA4 8RP</t>
  </si>
  <si>
    <t>PA4 8RU</t>
  </si>
  <si>
    <t>PA4 8SA</t>
  </si>
  <si>
    <t>PA4 8SB</t>
  </si>
  <si>
    <t>PA4 8SD</t>
  </si>
  <si>
    <t>PA4 8SE</t>
  </si>
  <si>
    <t>PA4 8SH</t>
  </si>
  <si>
    <t>PA4 8SL</t>
  </si>
  <si>
    <t>PA4 8SR</t>
  </si>
  <si>
    <t>PA4 8SY</t>
  </si>
  <si>
    <t>PA4 8TB</t>
  </si>
  <si>
    <t>PA4 8TD</t>
  </si>
  <si>
    <t>PA4 8TE</t>
  </si>
  <si>
    <t>PA4 8TF</t>
  </si>
  <si>
    <t>PA4 8TG</t>
  </si>
  <si>
    <t>PA4 8US</t>
  </si>
  <si>
    <t>PA4 8WG</t>
  </si>
  <si>
    <t>PA4 8YW</t>
  </si>
  <si>
    <t>PA4 8YY</t>
  </si>
  <si>
    <t>PA4 8YZ</t>
  </si>
  <si>
    <t>PA4 8ZD</t>
  </si>
  <si>
    <t>PA4 8ZR</t>
  </si>
  <si>
    <t>PA4 8ZX</t>
  </si>
  <si>
    <t>PA4 8ZY</t>
  </si>
  <si>
    <t>PA4 9EE</t>
  </si>
  <si>
    <t>PA41 7AD</t>
  </si>
  <si>
    <t>PA42 7AX</t>
  </si>
  <si>
    <t>PA42 7DW</t>
  </si>
  <si>
    <t>PA42 7DY</t>
  </si>
  <si>
    <t>PA42 7DZ</t>
  </si>
  <si>
    <t>PA43 7JP</t>
  </si>
  <si>
    <t>PA43 7JR</t>
  </si>
  <si>
    <t>PA43 7JS</t>
  </si>
  <si>
    <t>PA43 7LB</t>
  </si>
  <si>
    <t>PA44 7PL</t>
  </si>
  <si>
    <t>PA44 7PW</t>
  </si>
  <si>
    <t>PA44 7PZ</t>
  </si>
  <si>
    <t>PA46 7RJ</t>
  </si>
  <si>
    <t>PA46 7RL</t>
  </si>
  <si>
    <t>PA47 7SH</t>
  </si>
  <si>
    <t>PA48 7TR</t>
  </si>
  <si>
    <t>PA49 7UN</t>
  </si>
  <si>
    <t>PA60 7XS</t>
  </si>
  <si>
    <t>PA60 7XZ</t>
  </si>
  <si>
    <t>PA61 7YS</t>
  </si>
  <si>
    <t>PA62 6AA</t>
  </si>
  <si>
    <t>PA64 6AP</t>
  </si>
  <si>
    <t>PA65 6AY</t>
  </si>
  <si>
    <t>PA65 6BD</t>
  </si>
  <si>
    <t>PA66 6BN</t>
  </si>
  <si>
    <t>PA67 6DP</t>
  </si>
  <si>
    <t>PA72 6JL</t>
  </si>
  <si>
    <t>PA72 6JP</t>
  </si>
  <si>
    <t>PA73 6LZ</t>
  </si>
  <si>
    <t>PA75 6NU</t>
  </si>
  <si>
    <t>PA75 6QL</t>
  </si>
  <si>
    <t>PA77 6UH</t>
  </si>
  <si>
    <t>PA77 6UX</t>
  </si>
  <si>
    <t>PA78 6SY</t>
  </si>
  <si>
    <t>PA78 6TE</t>
  </si>
  <si>
    <t>PA8 6AX</t>
  </si>
  <si>
    <t>PA80 5UZ</t>
  </si>
  <si>
    <t>PA80 5XT</t>
  </si>
  <si>
    <t>PA80 5XZ</t>
  </si>
  <si>
    <t>PH2 7JU</t>
  </si>
  <si>
    <t>PH2 7LB</t>
  </si>
  <si>
    <t>PH2 7LS</t>
  </si>
  <si>
    <t>PH2 7LT</t>
  </si>
  <si>
    <t>PH2 7NE</t>
  </si>
  <si>
    <t>PH2 8AN</t>
  </si>
  <si>
    <t>PH2 8BD</t>
  </si>
  <si>
    <t>PH2 8DD</t>
  </si>
  <si>
    <t>PH2 8NR</t>
  </si>
  <si>
    <t>PH2 8QJ</t>
  </si>
  <si>
    <t>PH33 6FF</t>
  </si>
  <si>
    <t>PH33 6GZ</t>
  </si>
  <si>
    <t>PH33 6NH</t>
  </si>
  <si>
    <t>PH33 6SA</t>
  </si>
  <si>
    <t>PH33 6SD</t>
  </si>
  <si>
    <t>PH33 7AA</t>
  </si>
  <si>
    <t>PH33 7AB</t>
  </si>
  <si>
    <t>PH33 7AF</t>
  </si>
  <si>
    <t>PH33 7AH</t>
  </si>
  <si>
    <t>PH33 7BA</t>
  </si>
  <si>
    <t>PH33 7BT</t>
  </si>
  <si>
    <t>PH33 7BX</t>
  </si>
  <si>
    <t>PH33 7BY</t>
  </si>
  <si>
    <t>PH33 7DG</t>
  </si>
  <si>
    <t>PH33 7DP</t>
  </si>
  <si>
    <t>PH33 7DR</t>
  </si>
  <si>
    <t>PH33 7DS</t>
  </si>
  <si>
    <t>PH33 7JH</t>
  </si>
  <si>
    <t>PH33 7JJ</t>
  </si>
  <si>
    <t>PH33 7JR</t>
  </si>
  <si>
    <t>PH33 7NB</t>
  </si>
  <si>
    <t>PH33 7NN</t>
  </si>
  <si>
    <t>PH33 7NX</t>
  </si>
  <si>
    <t>PH33 7NY</t>
  </si>
  <si>
    <t>PH33 7PE</t>
  </si>
  <si>
    <t>PH33 7RA</t>
  </si>
  <si>
    <t>PH33 7RB</t>
  </si>
  <si>
    <t>PH35 4HD</t>
  </si>
  <si>
    <t>PH36 4JN</t>
  </si>
  <si>
    <t>PH36 4JP</t>
  </si>
  <si>
    <t>PH36 4JW</t>
  </si>
  <si>
    <t>PH36 4JY</t>
  </si>
  <si>
    <t>PH36 4LB</t>
  </si>
  <si>
    <t>PH36 4LD</t>
  </si>
  <si>
    <t>PH36 4LH</t>
  </si>
  <si>
    <t>PH36 4LR</t>
  </si>
  <si>
    <t>PH38 4LZ</t>
  </si>
  <si>
    <t>PH38 4NA</t>
  </si>
  <si>
    <t>PH38 4ND</t>
  </si>
  <si>
    <t>PH38 4NG</t>
  </si>
  <si>
    <t>PH39 4NH</t>
  </si>
  <si>
    <t>PH39 4NR</t>
  </si>
  <si>
    <t>PH39 4NS</t>
  </si>
  <si>
    <t>PH39 4NT</t>
  </si>
  <si>
    <t>PH39 4NU</t>
  </si>
  <si>
    <t>PH41 2RP</t>
  </si>
  <si>
    <t>PH41 4PH</t>
  </si>
  <si>
    <t>PH41 4PL</t>
  </si>
  <si>
    <t>PH41 4PS</t>
  </si>
  <si>
    <t>PH41 4QS</t>
  </si>
  <si>
    <t>PH42 4RL</t>
  </si>
  <si>
    <t>PH44 4RS</t>
  </si>
  <si>
    <t>PH49 4HN</t>
  </si>
  <si>
    <t>PH49 4JA</t>
  </si>
  <si>
    <t>PH49 4JD</t>
  </si>
  <si>
    <t>PH49 4JP</t>
  </si>
  <si>
    <t>PH49 4JQ</t>
  </si>
  <si>
    <t>PH49 4JR</t>
  </si>
  <si>
    <t>PH49 4JZ</t>
  </si>
  <si>
    <t>PL1 2NU</t>
  </si>
  <si>
    <t>PL1 2NZ</t>
  </si>
  <si>
    <t>PL1 3QG</t>
  </si>
  <si>
    <t>PL1 3QR</t>
  </si>
  <si>
    <t>PL1 3RJ</t>
  </si>
  <si>
    <t>PL1 3RT</t>
  </si>
  <si>
    <t>PL1 3SA</t>
  </si>
  <si>
    <t>PL1 4LL</t>
  </si>
  <si>
    <t>PL1 4LN</t>
  </si>
  <si>
    <t>PL10 1EN</t>
  </si>
  <si>
    <t>PL10 1HD</t>
  </si>
  <si>
    <t>PL10 1HP</t>
  </si>
  <si>
    <t>PL10 1HR</t>
  </si>
  <si>
    <t>PL10 1HW</t>
  </si>
  <si>
    <t>PL10 1JB</t>
  </si>
  <si>
    <t>PL10 1ND</t>
  </si>
  <si>
    <t>PL10 1NF</t>
  </si>
  <si>
    <t>PL10 1NG</t>
  </si>
  <si>
    <t>PL11 2AY</t>
  </si>
  <si>
    <t>PL11 2FH</t>
  </si>
  <si>
    <t>PL11 2LX</t>
  </si>
  <si>
    <t>PL11 2RE</t>
  </si>
  <si>
    <t>PL12 4EL</t>
  </si>
  <si>
    <t>PL12 4QT</t>
  </si>
  <si>
    <t>PL12 6BJ</t>
  </si>
  <si>
    <t>PL12 6NG</t>
  </si>
  <si>
    <t>PL12 6PA</t>
  </si>
  <si>
    <t>PL12 6QG</t>
  </si>
  <si>
    <t>PL13 1AD</t>
  </si>
  <si>
    <t>PL13 1AE</t>
  </si>
  <si>
    <t>PL13 1AH</t>
  </si>
  <si>
    <t>PL13 1AL</t>
  </si>
  <si>
    <t>PL13 1AP</t>
  </si>
  <si>
    <t>PL13 1DX</t>
  </si>
  <si>
    <t>PL13 1HN</t>
  </si>
  <si>
    <t>PL13 1PD</t>
  </si>
  <si>
    <t>PL13 2BU</t>
  </si>
  <si>
    <t>PL13 2BX</t>
  </si>
  <si>
    <t>PL13 2DJ</t>
  </si>
  <si>
    <t>PL13 2ES</t>
  </si>
  <si>
    <t>PL13 2NE</t>
  </si>
  <si>
    <t>PL13 2RB</t>
  </si>
  <si>
    <t>PL13 2RD</t>
  </si>
  <si>
    <t>PL18 9QA</t>
  </si>
  <si>
    <t>PL2 1RA</t>
  </si>
  <si>
    <t>PL20 7BS</t>
  </si>
  <si>
    <t>PL20 7JL</t>
  </si>
  <si>
    <t>PL20 7JN</t>
  </si>
  <si>
    <t>PL22 0BS</t>
  </si>
  <si>
    <t>PL22 0PY</t>
  </si>
  <si>
    <t>PL22 0PZ</t>
  </si>
  <si>
    <t>PL22 0QD</t>
  </si>
  <si>
    <t>PL22 0QQ</t>
  </si>
  <si>
    <t>PL23 1AH</t>
  </si>
  <si>
    <t>PL23 1AX</t>
  </si>
  <si>
    <t>PL23 1DF</t>
  </si>
  <si>
    <t>PL23 1JS</t>
  </si>
  <si>
    <t>PL23 1LW</t>
  </si>
  <si>
    <t>PL23 1LY</t>
  </si>
  <si>
    <t>PL23 1NQ</t>
  </si>
  <si>
    <t>PL23 1PB</t>
  </si>
  <si>
    <t>PL23 1QS</t>
  </si>
  <si>
    <t>PL24 2AF</t>
  </si>
  <si>
    <t>PL24 2BP</t>
  </si>
  <si>
    <t>PL26 6PN</t>
  </si>
  <si>
    <t>PL26 6PR</t>
  </si>
  <si>
    <t>PL26 6QQ</t>
  </si>
  <si>
    <t>PL26 6UD</t>
  </si>
  <si>
    <t>PL26 6UJ</t>
  </si>
  <si>
    <t>PL26 6UQ</t>
  </si>
  <si>
    <t>PL27 6BW</t>
  </si>
  <si>
    <t>PL27 6EB</t>
  </si>
  <si>
    <t>PL27 6ST</t>
  </si>
  <si>
    <t>PL27 6TB</t>
  </si>
  <si>
    <t>PL27 7HP</t>
  </si>
  <si>
    <t>PL27 7QH</t>
  </si>
  <si>
    <t>PL28 8HP</t>
  </si>
  <si>
    <t>PL28 8QY</t>
  </si>
  <si>
    <t>PL29 3RZ</t>
  </si>
  <si>
    <t>PL4 0LP</t>
  </si>
  <si>
    <t>PL4 0PX</t>
  </si>
  <si>
    <t>PL4 0SJ</t>
  </si>
  <si>
    <t>PL4 9JH</t>
  </si>
  <si>
    <t>PL5 1JX</t>
  </si>
  <si>
    <t>PL5 2EY</t>
  </si>
  <si>
    <t>PL6 7BZ</t>
  </si>
  <si>
    <t>PL7 4NW</t>
  </si>
  <si>
    <t>PL8 1BN</t>
  </si>
  <si>
    <t>PL8 1ED</t>
  </si>
  <si>
    <t>PL8 1EE</t>
  </si>
  <si>
    <t>PL8 1EW</t>
  </si>
  <si>
    <t>PL8 2DQ</t>
  </si>
  <si>
    <t>PL9 0AD</t>
  </si>
  <si>
    <t>PL9 7HP</t>
  </si>
  <si>
    <t>PL9 7JQ</t>
  </si>
  <si>
    <t>PL9 7NA</t>
  </si>
  <si>
    <t>PL9 7NB</t>
  </si>
  <si>
    <t>PL9 7NJ</t>
  </si>
  <si>
    <t>PL9 7NP</t>
  </si>
  <si>
    <t>PL9 7NQ</t>
  </si>
  <si>
    <t>PL9 9RB</t>
  </si>
  <si>
    <t>PL9 9RQ</t>
  </si>
  <si>
    <t>PL9 9SY</t>
  </si>
  <si>
    <t>PL9 9XB</t>
  </si>
  <si>
    <t>PO1 2EZ</t>
  </si>
  <si>
    <t>PO1 2FS</t>
  </si>
  <si>
    <t>PO1 2GD</t>
  </si>
  <si>
    <t>PO1 2HH</t>
  </si>
  <si>
    <t>PO1 2HZ</t>
  </si>
  <si>
    <t>PO1 2JD</t>
  </si>
  <si>
    <t>PO1 2JE</t>
  </si>
  <si>
    <t>PO1 2JJ</t>
  </si>
  <si>
    <t>PO1 2JL</t>
  </si>
  <si>
    <t>PO1 2JR</t>
  </si>
  <si>
    <t>PO1 2JS</t>
  </si>
  <si>
    <t>PO1 2JU</t>
  </si>
  <si>
    <t>PO1 2JW</t>
  </si>
  <si>
    <t>PO1 2JX</t>
  </si>
  <si>
    <t>PO1 2LL</t>
  </si>
  <si>
    <t>PO1 2LU</t>
  </si>
  <si>
    <t>PO1 2ND</t>
  </si>
  <si>
    <t>PO1 2NF</t>
  </si>
  <si>
    <t>PO1 2NJ</t>
  </si>
  <si>
    <t>PO1 2TA</t>
  </si>
  <si>
    <t>PO1 2TB</t>
  </si>
  <si>
    <t>PO1 2TY</t>
  </si>
  <si>
    <t>PO1 2TZ</t>
  </si>
  <si>
    <t>PO1 3AQ</t>
  </si>
  <si>
    <t>PO1 3NL</t>
  </si>
  <si>
    <t>PO1 3PU</t>
  </si>
  <si>
    <t>PO1 3PY</t>
  </si>
  <si>
    <t>PO1 3TR</t>
  </si>
  <si>
    <t>PO10 7AT</t>
  </si>
  <si>
    <t>PO10 7BE</t>
  </si>
  <si>
    <t>PO10 7BJ</t>
  </si>
  <si>
    <t>PO10 7BL</t>
  </si>
  <si>
    <t>PO10 7BP</t>
  </si>
  <si>
    <t>PO10 7BT</t>
  </si>
  <si>
    <t>PO10 7DZ</t>
  </si>
  <si>
    <t>PO10 7EQ</t>
  </si>
  <si>
    <t>PO10 7ER</t>
  </si>
  <si>
    <t>PO10 7ES</t>
  </si>
  <si>
    <t>PO10 7JX</t>
  </si>
  <si>
    <t>PO10 8AP</t>
  </si>
  <si>
    <t>PO10 8BA</t>
  </si>
  <si>
    <t>PO10 8BP</t>
  </si>
  <si>
    <t>PO10 8DN</t>
  </si>
  <si>
    <t>PO10 8DS</t>
  </si>
  <si>
    <t>PO10 8DY</t>
  </si>
  <si>
    <t>PO10 8XD</t>
  </si>
  <si>
    <t>PO11 0AS</t>
  </si>
  <si>
    <t>PO11 0BZ</t>
  </si>
  <si>
    <t>PO11 0DA</t>
  </si>
  <si>
    <t>PO11 0DE</t>
  </si>
  <si>
    <t>PO11 0DF</t>
  </si>
  <si>
    <t>PO11 0DQ</t>
  </si>
  <si>
    <t>PO11 0HP</t>
  </si>
  <si>
    <t>PO11 0JA</t>
  </si>
  <si>
    <t>PO11 0JT</t>
  </si>
  <si>
    <t>PO11 0JU</t>
  </si>
  <si>
    <t>PO11 0LD</t>
  </si>
  <si>
    <t>PO11 0LF</t>
  </si>
  <si>
    <t>PO11 0LG</t>
  </si>
  <si>
    <t>PO11 0LJ</t>
  </si>
  <si>
    <t>PO11 0LN</t>
  </si>
  <si>
    <t>PO11 0LU</t>
  </si>
  <si>
    <t>PO11 0ND</t>
  </si>
  <si>
    <t>PO11 0NF</t>
  </si>
  <si>
    <t>PO11 0NQ</t>
  </si>
  <si>
    <t>PO11 0PA</t>
  </si>
  <si>
    <t>PO11 0PB</t>
  </si>
  <si>
    <t>PO11 0PD</t>
  </si>
  <si>
    <t>PO11 0PL</t>
  </si>
  <si>
    <t>PO11 0PX</t>
  </si>
  <si>
    <t>PO11 0QE</t>
  </si>
  <si>
    <t>PO11 0QG</t>
  </si>
  <si>
    <t>PO11 0QQ</t>
  </si>
  <si>
    <t>PO11 0RJ</t>
  </si>
  <si>
    <t>PO11 0RN</t>
  </si>
  <si>
    <t>PO11 9DL</t>
  </si>
  <si>
    <t>PO11 9FD</t>
  </si>
  <si>
    <t>PO11 9HW</t>
  </si>
  <si>
    <t>PO11 9HX</t>
  </si>
  <si>
    <t>PO11 9HY</t>
  </si>
  <si>
    <t>PO11 9JJ</t>
  </si>
  <si>
    <t>PO11 9LN</t>
  </si>
  <si>
    <t>PO11 9LU</t>
  </si>
  <si>
    <t>PO11 9LX</t>
  </si>
  <si>
    <t>PO11 9NA</t>
  </si>
  <si>
    <t>PO11 9NR</t>
  </si>
  <si>
    <t>PO11 9PD</t>
  </si>
  <si>
    <t>PO11 9PE</t>
  </si>
  <si>
    <t>PO11 9PG</t>
  </si>
  <si>
    <t>PO11 9PJ</t>
  </si>
  <si>
    <t>PO11 9PL</t>
  </si>
  <si>
    <t>PO11 9PQ</t>
  </si>
  <si>
    <t>PO11 9PT</t>
  </si>
  <si>
    <t>PO11 9PY</t>
  </si>
  <si>
    <t>PO11 9PZ</t>
  </si>
  <si>
    <t>PO11 9QB</t>
  </si>
  <si>
    <t>PO11 9QH</t>
  </si>
  <si>
    <t>PO11 9QL</t>
  </si>
  <si>
    <t>PO11 9QN</t>
  </si>
  <si>
    <t>PO11 9QP</t>
  </si>
  <si>
    <t>PO11 9QQ</t>
  </si>
  <si>
    <t>PO11 9QU</t>
  </si>
  <si>
    <t>PO11 9QW</t>
  </si>
  <si>
    <t>PO11 9RG</t>
  </si>
  <si>
    <t>PO11 9RL</t>
  </si>
  <si>
    <t>PO11 9RP</t>
  </si>
  <si>
    <t>PO11 9RR</t>
  </si>
  <si>
    <t>PO11 9RU</t>
  </si>
  <si>
    <t>PO11 9RZ</t>
  </si>
  <si>
    <t>PO11 9SA</t>
  </si>
  <si>
    <t>PO11 9SB</t>
  </si>
  <si>
    <t>PO11 9SD</t>
  </si>
  <si>
    <t>PO11 9SE</t>
  </si>
  <si>
    <t>PO11 9SG</t>
  </si>
  <si>
    <t>PO11 9SJ</t>
  </si>
  <si>
    <t>PO11 9SL</t>
  </si>
  <si>
    <t>PO11 9SN</t>
  </si>
  <si>
    <t>PO11 9SP</t>
  </si>
  <si>
    <t>PO11 9SQ</t>
  </si>
  <si>
    <t>PO11 9SR</t>
  </si>
  <si>
    <t>PO11 9SS</t>
  </si>
  <si>
    <t>PO11 9ST</t>
  </si>
  <si>
    <t>PO11 9SU</t>
  </si>
  <si>
    <t>PO11 9SX</t>
  </si>
  <si>
    <t>PO11 9TA</t>
  </si>
  <si>
    <t>PO11 9UB</t>
  </si>
  <si>
    <t>PO12 1AA</t>
  </si>
  <si>
    <t>PO12 1AD</t>
  </si>
  <si>
    <t>PO12 1AE</t>
  </si>
  <si>
    <t>PO12 1AF</t>
  </si>
  <si>
    <t>PO12 1AH</t>
  </si>
  <si>
    <t>PO12 1AJ</t>
  </si>
  <si>
    <t>PO12 1AL</t>
  </si>
  <si>
    <t>PO12 1AX</t>
  </si>
  <si>
    <t>PO12 1AZ</t>
  </si>
  <si>
    <t>PO12 1BG</t>
  </si>
  <si>
    <t>PO12 1BS</t>
  </si>
  <si>
    <t>PO12 1DR</t>
  </si>
  <si>
    <t>PO12 1DS</t>
  </si>
  <si>
    <t>PO12 1EP</t>
  </si>
  <si>
    <t>PO12 1EQ</t>
  </si>
  <si>
    <t>PO12 1FN</t>
  </si>
  <si>
    <t>PO12 1FX</t>
  </si>
  <si>
    <t>PO12 1GF</t>
  </si>
  <si>
    <t>PO12 1GJ</t>
  </si>
  <si>
    <t>PO12 1GX</t>
  </si>
  <si>
    <t>PO12 1HJ</t>
  </si>
  <si>
    <t>PO12 1HT</t>
  </si>
  <si>
    <t>PO12 1QH</t>
  </si>
  <si>
    <t>PO12 1QJ</t>
  </si>
  <si>
    <t>PO12 1QX</t>
  </si>
  <si>
    <t>PO12 1RB</t>
  </si>
  <si>
    <t>PO12 1RD</t>
  </si>
  <si>
    <t>PO12 1RE</t>
  </si>
  <si>
    <t>PO12 1RF</t>
  </si>
  <si>
    <t>PO12 1RG</t>
  </si>
  <si>
    <t>PO12 1SU</t>
  </si>
  <si>
    <t>PO12 2AJ</t>
  </si>
  <si>
    <t>PO12 2AQ</t>
  </si>
  <si>
    <t>PO12 2AS</t>
  </si>
  <si>
    <t>PO12 2AT</t>
  </si>
  <si>
    <t>PO12 2AX</t>
  </si>
  <si>
    <t>PO12 2AZ</t>
  </si>
  <si>
    <t>PO12 2BL</t>
  </si>
  <si>
    <t>PO12 2ED</t>
  </si>
  <si>
    <t>PO12 2EZ</t>
  </si>
  <si>
    <t>PO12 2FA</t>
  </si>
  <si>
    <t>PO12 2FE</t>
  </si>
  <si>
    <t>PO12 2HQ</t>
  </si>
  <si>
    <t>PO12 2HT</t>
  </si>
  <si>
    <t>PO12 2JJ</t>
  </si>
  <si>
    <t>PO12 2LA</t>
  </si>
  <si>
    <t>PO12 2LD</t>
  </si>
  <si>
    <t>PO12 2LE</t>
  </si>
  <si>
    <t>PO12 2LF</t>
  </si>
  <si>
    <t>PO12 2LL</t>
  </si>
  <si>
    <t>PO12 2LP</t>
  </si>
  <si>
    <t>PO12 2LR</t>
  </si>
  <si>
    <t>PO12 2LS</t>
  </si>
  <si>
    <t>PO12 2LU</t>
  </si>
  <si>
    <t>PO12 2LX</t>
  </si>
  <si>
    <t>PO12 2QU</t>
  </si>
  <si>
    <t>PO12 2QX</t>
  </si>
  <si>
    <t>PO12 2TR</t>
  </si>
  <si>
    <t>PO12 2UQ</t>
  </si>
  <si>
    <t>PO12 3DY</t>
  </si>
  <si>
    <t>PO12 3HB</t>
  </si>
  <si>
    <t>PO12 3HJ</t>
  </si>
  <si>
    <t>PO12 3HN</t>
  </si>
  <si>
    <t>PO12 3HP</t>
  </si>
  <si>
    <t>PO12 3HW</t>
  </si>
  <si>
    <t>PO12 3JN</t>
  </si>
  <si>
    <t>PO12 3JW</t>
  </si>
  <si>
    <t>PO12 4DQ</t>
  </si>
  <si>
    <t>PO12 4FS</t>
  </si>
  <si>
    <t>PO12 4LE</t>
  </si>
  <si>
    <t>PO12 4QB</t>
  </si>
  <si>
    <t>PO12 4QD</t>
  </si>
  <si>
    <t>PO12 4QE</t>
  </si>
  <si>
    <t>PO12 4QF</t>
  </si>
  <si>
    <t>PO12 4QH</t>
  </si>
  <si>
    <t>PO12 4QL</t>
  </si>
  <si>
    <t>PO12 4RH</t>
  </si>
  <si>
    <t>PO12 4RJ</t>
  </si>
  <si>
    <t>PO12 4SJ</t>
  </si>
  <si>
    <t>PO12 4UE</t>
  </si>
  <si>
    <t>PO12 4WF</t>
  </si>
  <si>
    <t>PO12 4XJ</t>
  </si>
  <si>
    <t>PO13 0FQ</t>
  </si>
  <si>
    <t>PO13 9BE</t>
  </si>
  <si>
    <t>PO14 3EB</t>
  </si>
  <si>
    <t>PO14 3JH</t>
  </si>
  <si>
    <t>PO14 3JL</t>
  </si>
  <si>
    <t>PO14 3JP</t>
  </si>
  <si>
    <t>PO14 3JT</t>
  </si>
  <si>
    <t>PO14 4HL</t>
  </si>
  <si>
    <t>PO16 0DE</t>
  </si>
  <si>
    <t>PO16 0DX</t>
  </si>
  <si>
    <t>PO16 0LY</t>
  </si>
  <si>
    <t>PO16 0RA</t>
  </si>
  <si>
    <t>PO16 0RG</t>
  </si>
  <si>
    <t>PO16 0RJ</t>
  </si>
  <si>
    <t>PO16 0RL</t>
  </si>
  <si>
    <t>PO16 0SD</t>
  </si>
  <si>
    <t>PO16 0SE</t>
  </si>
  <si>
    <t>PO16 0SU</t>
  </si>
  <si>
    <t>PO16 0TG</t>
  </si>
  <si>
    <t>PO16 0XH</t>
  </si>
  <si>
    <t>PO16 8SJ</t>
  </si>
  <si>
    <t>PO16 8SL</t>
  </si>
  <si>
    <t>PO16 8SN</t>
  </si>
  <si>
    <t>PO16 8SU</t>
  </si>
  <si>
    <t>PO16 9DR</t>
  </si>
  <si>
    <t>PO16 9EH</t>
  </si>
  <si>
    <t>PO16 9EP</t>
  </si>
  <si>
    <t>PO16 9EW</t>
  </si>
  <si>
    <t>PO16 9EZ</t>
  </si>
  <si>
    <t>PO16 9FF</t>
  </si>
  <si>
    <t>PO16 9HP</t>
  </si>
  <si>
    <t>PO16 9LT</t>
  </si>
  <si>
    <t>PO16 9NB</t>
  </si>
  <si>
    <t>PO16 9NG</t>
  </si>
  <si>
    <t>PO16 9NH</t>
  </si>
  <si>
    <t>PO16 9NJ</t>
  </si>
  <si>
    <t>PO16 9NQ</t>
  </si>
  <si>
    <t>PO16 9NW</t>
  </si>
  <si>
    <t>PO16 9PD</t>
  </si>
  <si>
    <t>PO16 9PN</t>
  </si>
  <si>
    <t>PO16 9PP</t>
  </si>
  <si>
    <t>PO16 9PR</t>
  </si>
  <si>
    <t>PO16 9PS</t>
  </si>
  <si>
    <t>PO16 9PU</t>
  </si>
  <si>
    <t>PO16 9PW</t>
  </si>
  <si>
    <t>PO16 9PX</t>
  </si>
  <si>
    <t>PO16 9PY</t>
  </si>
  <si>
    <t>PO16 9PZ</t>
  </si>
  <si>
    <t>PO16 9QA</t>
  </si>
  <si>
    <t>PO16 9QG</t>
  </si>
  <si>
    <t>PO16 9QH</t>
  </si>
  <si>
    <t>PO16 9QJ</t>
  </si>
  <si>
    <t>PO16 9QN</t>
  </si>
  <si>
    <t>PO16 9QQ</t>
  </si>
  <si>
    <t>PO16 9QS</t>
  </si>
  <si>
    <t>PO16 9QW</t>
  </si>
  <si>
    <t>PO16 9QX</t>
  </si>
  <si>
    <t>PO16 9SD</t>
  </si>
  <si>
    <t>PO16 9SE</t>
  </si>
  <si>
    <t>PO16 9SF</t>
  </si>
  <si>
    <t>PO16 9UX</t>
  </si>
  <si>
    <t>PO16 9UY</t>
  </si>
  <si>
    <t>PO16 9UZ</t>
  </si>
  <si>
    <t>PO16 9XB</t>
  </si>
  <si>
    <t>PO16 9XT</t>
  </si>
  <si>
    <t>PO18 8HR</t>
  </si>
  <si>
    <t>PO18 8HX</t>
  </si>
  <si>
    <t>PO18 8HY</t>
  </si>
  <si>
    <t>PO18 8HZ</t>
  </si>
  <si>
    <t>PO18 8JG</t>
  </si>
  <si>
    <t>PO18 8JJ</t>
  </si>
  <si>
    <t>PO18 8LH</t>
  </si>
  <si>
    <t>PO18 8LS</t>
  </si>
  <si>
    <t>PO18 8LY</t>
  </si>
  <si>
    <t>PO18 8QJ</t>
  </si>
  <si>
    <t>PO18 8QL</t>
  </si>
  <si>
    <t>PO18 8RB</t>
  </si>
  <si>
    <t>PO18 8TE</t>
  </si>
  <si>
    <t>PO18 8TG</t>
  </si>
  <si>
    <t>PO19 3JN</t>
  </si>
  <si>
    <t>PO2 7AE</t>
  </si>
  <si>
    <t>PO2 7SP</t>
  </si>
  <si>
    <t>PO2 8DR</t>
  </si>
  <si>
    <t>PO2 8EB</t>
  </si>
  <si>
    <t>PO2 8EW</t>
  </si>
  <si>
    <t>PO2 8RA</t>
  </si>
  <si>
    <t>PO2 8RD</t>
  </si>
  <si>
    <t>PO2 9AF</t>
  </si>
  <si>
    <t>PO2 9AG</t>
  </si>
  <si>
    <t>PO2 9AR</t>
  </si>
  <si>
    <t>PO2 9DG</t>
  </si>
  <si>
    <t>PO2 9NS</t>
  </si>
  <si>
    <t>PO2 9NU</t>
  </si>
  <si>
    <t>PO2 9PB</t>
  </si>
  <si>
    <t>PO2 9PJ</t>
  </si>
  <si>
    <t>PO2 9PP</t>
  </si>
  <si>
    <t>PO2 9PR</t>
  </si>
  <si>
    <t>PO2 9PS</t>
  </si>
  <si>
    <t>PO2 9PX</t>
  </si>
  <si>
    <t>PO2 9QA</t>
  </si>
  <si>
    <t>PO2 9QY</t>
  </si>
  <si>
    <t>PO2 9RA</t>
  </si>
  <si>
    <t>PO2 9RB</t>
  </si>
  <si>
    <t>PO2 9RD</t>
  </si>
  <si>
    <t>PO2 9RP</t>
  </si>
  <si>
    <t>PO2 9SG</t>
  </si>
  <si>
    <t>PO2 9SH</t>
  </si>
  <si>
    <t>PO2 9SJ</t>
  </si>
  <si>
    <t>PO2 9SL</t>
  </si>
  <si>
    <t>PO2 9SN</t>
  </si>
  <si>
    <t>PO2 9SP</t>
  </si>
  <si>
    <t>PO2 9SR</t>
  </si>
  <si>
    <t>PO2 9SS</t>
  </si>
  <si>
    <t>PO2 9ST</t>
  </si>
  <si>
    <t>PO2 9SU</t>
  </si>
  <si>
    <t>PO2 9SW</t>
  </si>
  <si>
    <t>PO20 0DL</t>
  </si>
  <si>
    <t>PO20 0DN</t>
  </si>
  <si>
    <t>PO20 0DR</t>
  </si>
  <si>
    <t>PO20 0DS</t>
  </si>
  <si>
    <t>PO20 0DW</t>
  </si>
  <si>
    <t>PO20 0EA</t>
  </si>
  <si>
    <t>PO20 0EB</t>
  </si>
  <si>
    <t>PO20 0EF</t>
  </si>
  <si>
    <t>PO20 0EG</t>
  </si>
  <si>
    <t>PO20 0EH</t>
  </si>
  <si>
    <t>PO20 0EJ</t>
  </si>
  <si>
    <t>PO20 0EN</t>
  </si>
  <si>
    <t>PO20 0EQ</t>
  </si>
  <si>
    <t>PO20 0ER</t>
  </si>
  <si>
    <t>PO20 0ES</t>
  </si>
  <si>
    <t>PO20 0ET</t>
  </si>
  <si>
    <t>PO20 0EU</t>
  </si>
  <si>
    <t>PO20 0EW</t>
  </si>
  <si>
    <t>PO20 0EX</t>
  </si>
  <si>
    <t>PO20 0EY</t>
  </si>
  <si>
    <t>PO20 0EZ</t>
  </si>
  <si>
    <t>PO20 0FL</t>
  </si>
  <si>
    <t>PO20 0FN</t>
  </si>
  <si>
    <t>PO20 0FQ</t>
  </si>
  <si>
    <t>PO20 0HA</t>
  </si>
  <si>
    <t>PO20 0HB</t>
  </si>
  <si>
    <t>PO20 0HD</t>
  </si>
  <si>
    <t>PO20 0LL</t>
  </si>
  <si>
    <t>PO20 0LU</t>
  </si>
  <si>
    <t>PO20 0NT</t>
  </si>
  <si>
    <t>PO20 0NU</t>
  </si>
  <si>
    <t>PO20 0NX</t>
  </si>
  <si>
    <t>PO20 0NY</t>
  </si>
  <si>
    <t>PO20 0PA</t>
  </si>
  <si>
    <t>PO20 0PD</t>
  </si>
  <si>
    <t>PO20 0PE</t>
  </si>
  <si>
    <t>PO20 0PF</t>
  </si>
  <si>
    <t>PO20 0PG</t>
  </si>
  <si>
    <t>PO20 0PH</t>
  </si>
  <si>
    <t>PO20 0PJ</t>
  </si>
  <si>
    <t>PO20 0PL</t>
  </si>
  <si>
    <t>PO20 0PR</t>
  </si>
  <si>
    <t>PO20 0PW</t>
  </si>
  <si>
    <t>PO20 0SL</t>
  </si>
  <si>
    <t>PO20 0SN</t>
  </si>
  <si>
    <t>PO20 0SP</t>
  </si>
  <si>
    <t>PO20 0SR</t>
  </si>
  <si>
    <t>PO20 0SU</t>
  </si>
  <si>
    <t>PO20 0SW</t>
  </si>
  <si>
    <t>PO20 0SX</t>
  </si>
  <si>
    <t>PO20 0SY</t>
  </si>
  <si>
    <t>PO20 0SZ</t>
  </si>
  <si>
    <t>PO20 0TA</t>
  </si>
  <si>
    <t>PO20 0TB</t>
  </si>
  <si>
    <t>PO20 0TE</t>
  </si>
  <si>
    <t>PO20 0UA</t>
  </si>
  <si>
    <t>PO20 0UD</t>
  </si>
  <si>
    <t>PO20 0UG</t>
  </si>
  <si>
    <t>PO20 7AA</t>
  </si>
  <si>
    <t>PO20 7AN</t>
  </si>
  <si>
    <t>PO20 7BB</t>
  </si>
  <si>
    <t>PO20 7BP</t>
  </si>
  <si>
    <t>PO20 7DJ</t>
  </si>
  <si>
    <t>PO20 7DL</t>
  </si>
  <si>
    <t>PO20 7EE</t>
  </si>
  <si>
    <t>PO20 7JP</t>
  </si>
  <si>
    <t>PO20 7LX</t>
  </si>
  <si>
    <t>PO20 7NB</t>
  </si>
  <si>
    <t>PO20 8AU</t>
  </si>
  <si>
    <t>PO20 8BX</t>
  </si>
  <si>
    <t>PO20 8DA</t>
  </si>
  <si>
    <t>PO20 8DD</t>
  </si>
  <si>
    <t>PO20 8DJ</t>
  </si>
  <si>
    <t>PO20 8DL</t>
  </si>
  <si>
    <t>PO20 8DN</t>
  </si>
  <si>
    <t>PO20 8DR</t>
  </si>
  <si>
    <t>PO20 8DS</t>
  </si>
  <si>
    <t>PO20 8DW</t>
  </si>
  <si>
    <t>PO20 8DY</t>
  </si>
  <si>
    <t>PO20 8DZ</t>
  </si>
  <si>
    <t>PO20 8EE</t>
  </si>
  <si>
    <t>PO20 8ET</t>
  </si>
  <si>
    <t>PO20 8EU</t>
  </si>
  <si>
    <t>PO20 8EY</t>
  </si>
  <si>
    <t>PO20 8HA</t>
  </si>
  <si>
    <t>PO20 8HB</t>
  </si>
  <si>
    <t>PO20 8HE</t>
  </si>
  <si>
    <t>PO20 8HH</t>
  </si>
  <si>
    <t>PO20 8HQ</t>
  </si>
  <si>
    <t>PO20 8JW</t>
  </si>
  <si>
    <t>PO20 8NS</t>
  </si>
  <si>
    <t>PO20 8NT</t>
  </si>
  <si>
    <t>PO20 8NU</t>
  </si>
  <si>
    <t>PO20 8PB</t>
  </si>
  <si>
    <t>PO20 8PE</t>
  </si>
  <si>
    <t>PO20 8PF</t>
  </si>
  <si>
    <t>PO20 8PH</t>
  </si>
  <si>
    <t>PO20 8QR</t>
  </si>
  <si>
    <t>PO20 8RE</t>
  </si>
  <si>
    <t>PO20 8SB</t>
  </si>
  <si>
    <t>PO20 9BL</t>
  </si>
  <si>
    <t>PO20 9BQ</t>
  </si>
  <si>
    <t>PO20 9BS</t>
  </si>
  <si>
    <t>PO20 9BT</t>
  </si>
  <si>
    <t>PO20 9BU</t>
  </si>
  <si>
    <t>PO20 9BY</t>
  </si>
  <si>
    <t>PO20 9DR</t>
  </si>
  <si>
    <t>PO20 9DT</t>
  </si>
  <si>
    <t>PO20 9ED</t>
  </si>
  <si>
    <t>PO20 9EE</t>
  </si>
  <si>
    <t>PO20 9EL</t>
  </si>
  <si>
    <t>PO20 9HB</t>
  </si>
  <si>
    <t>PO21 1BL</t>
  </si>
  <si>
    <t>PO21 1FE</t>
  </si>
  <si>
    <t>PO21 1HP</t>
  </si>
  <si>
    <t>PO21 1HW</t>
  </si>
  <si>
    <t>PO21 1JH</t>
  </si>
  <si>
    <t>PO21 1JJ</t>
  </si>
  <si>
    <t>PO21 1JL</t>
  </si>
  <si>
    <t>PO21 1JN</t>
  </si>
  <si>
    <t>PO21 1JP</t>
  </si>
  <si>
    <t>PO21 1LT</t>
  </si>
  <si>
    <t>PO21 1LX</t>
  </si>
  <si>
    <t>PO21 1NT</t>
  </si>
  <si>
    <t>PO21 1NY</t>
  </si>
  <si>
    <t>PO21 1SY</t>
  </si>
  <si>
    <t>PO21 1TP</t>
  </si>
  <si>
    <t>PO21 1TX</t>
  </si>
  <si>
    <t>PO21 1UA</t>
  </si>
  <si>
    <t>PO21 1UH</t>
  </si>
  <si>
    <t>PO21 1XB</t>
  </si>
  <si>
    <t>PO21 2JB</t>
  </si>
  <si>
    <t>PO21 2JD</t>
  </si>
  <si>
    <t>PO21 2LH</t>
  </si>
  <si>
    <t>PO21 2LN</t>
  </si>
  <si>
    <t>PO21 2LP</t>
  </si>
  <si>
    <t>PO21 2LT</t>
  </si>
  <si>
    <t>PO21 2NP</t>
  </si>
  <si>
    <t>PO21 2PX</t>
  </si>
  <si>
    <t>PO21 3AH</t>
  </si>
  <si>
    <t>PO21 3AQ</t>
  </si>
  <si>
    <t>PO21 4AL</t>
  </si>
  <si>
    <t>PO21 4BA</t>
  </si>
  <si>
    <t>PO21 4DF</t>
  </si>
  <si>
    <t>PO21 4DH</t>
  </si>
  <si>
    <t>PO21 4DJ</t>
  </si>
  <si>
    <t>PO21 4DT</t>
  </si>
  <si>
    <t>PO21 4DU</t>
  </si>
  <si>
    <t>PO21 4EB</t>
  </si>
  <si>
    <t>PO21 4ED</t>
  </si>
  <si>
    <t>PO21 4EH</t>
  </si>
  <si>
    <t>PO21 4EU</t>
  </si>
  <si>
    <t>PO21 4SL</t>
  </si>
  <si>
    <t>PO21 4SP</t>
  </si>
  <si>
    <t>PO21 4SR</t>
  </si>
  <si>
    <t>PO21 4SS</t>
  </si>
  <si>
    <t>PO21 4ST</t>
  </si>
  <si>
    <t>PO21 4SU</t>
  </si>
  <si>
    <t>PO21 4SX</t>
  </si>
  <si>
    <t>PO21 4SY</t>
  </si>
  <si>
    <t>PO21 4TE</t>
  </si>
  <si>
    <t>PO22 6JR</t>
  </si>
  <si>
    <t>PO22 6JS</t>
  </si>
  <si>
    <t>PO22 6JX</t>
  </si>
  <si>
    <t>PO22 6JY</t>
  </si>
  <si>
    <t>PO22 6LJ</t>
  </si>
  <si>
    <t>PO22 6LP</t>
  </si>
  <si>
    <t>PO22 6LZ</t>
  </si>
  <si>
    <t>PO22 6NF</t>
  </si>
  <si>
    <t>PO22 6PD</t>
  </si>
  <si>
    <t>PO22 7AL</t>
  </si>
  <si>
    <t>PO22 7AN</t>
  </si>
  <si>
    <t>PO22 7AP</t>
  </si>
  <si>
    <t>PO22 7AT</t>
  </si>
  <si>
    <t>PO22 7BD</t>
  </si>
  <si>
    <t>PO22 7BE</t>
  </si>
  <si>
    <t>PO22 7BG</t>
  </si>
  <si>
    <t>PO22 7BL</t>
  </si>
  <si>
    <t>PO22 7BN</t>
  </si>
  <si>
    <t>PO22 7BP</t>
  </si>
  <si>
    <t>PO22 7BS</t>
  </si>
  <si>
    <t>PO22 7BT</t>
  </si>
  <si>
    <t>PO22 7BU</t>
  </si>
  <si>
    <t>PO22 7BW</t>
  </si>
  <si>
    <t>PO22 7BX</t>
  </si>
  <si>
    <t>PO22 7DA</t>
  </si>
  <si>
    <t>PO22 7DU</t>
  </si>
  <si>
    <t>PO22 7EF</t>
  </si>
  <si>
    <t>PO22 7EG</t>
  </si>
  <si>
    <t>PO22 7EH</t>
  </si>
  <si>
    <t>PO22 7EQ</t>
  </si>
  <si>
    <t>PO22 7ER</t>
  </si>
  <si>
    <t>PO22 7ET</t>
  </si>
  <si>
    <t>PO22 7EU</t>
  </si>
  <si>
    <t>PO22 7EX</t>
  </si>
  <si>
    <t>PO22 7HA</t>
  </si>
  <si>
    <t>PO22 7HD</t>
  </si>
  <si>
    <t>PO22 7HF</t>
  </si>
  <si>
    <t>PO22 7HX</t>
  </si>
  <si>
    <t>PO22 7JA</t>
  </si>
  <si>
    <t>PO22 7JE</t>
  </si>
  <si>
    <t>PO22 7JF</t>
  </si>
  <si>
    <t>PO22 7JG</t>
  </si>
  <si>
    <t>PO22 7JL</t>
  </si>
  <si>
    <t>PO22 7JN</t>
  </si>
  <si>
    <t>PO22 7JP</t>
  </si>
  <si>
    <t>PO22 7JR</t>
  </si>
  <si>
    <t>PO22 7JS</t>
  </si>
  <si>
    <t>PO22 7JU</t>
  </si>
  <si>
    <t>PO22 7JX</t>
  </si>
  <si>
    <t>PO22 7LG</t>
  </si>
  <si>
    <t>PO22 7LH</t>
  </si>
  <si>
    <t>PO22 7LQ</t>
  </si>
  <si>
    <t>PO22 7LR</t>
  </si>
  <si>
    <t>PO22 7LY</t>
  </si>
  <si>
    <t>PO22 7ND</t>
  </si>
  <si>
    <t>PO22 7NF</t>
  </si>
  <si>
    <t>PO22 7NG</t>
  </si>
  <si>
    <t>PO22 7NH</t>
  </si>
  <si>
    <t>PO22 7NU</t>
  </si>
  <si>
    <t>PO22 7PD</t>
  </si>
  <si>
    <t>PO22 7PN</t>
  </si>
  <si>
    <t>PO22 7PZ</t>
  </si>
  <si>
    <t>PO22 7QJ</t>
  </si>
  <si>
    <t>PO22 7QU</t>
  </si>
  <si>
    <t>PO22 7QZ</t>
  </si>
  <si>
    <t>PO22 7RA</t>
  </si>
  <si>
    <t>PO22 7RB</t>
  </si>
  <si>
    <t>PO22 7RG</t>
  </si>
  <si>
    <t>PO22 7RQ</t>
  </si>
  <si>
    <t>PO22 7RZ</t>
  </si>
  <si>
    <t>PO22 7SA</t>
  </si>
  <si>
    <t>PO22 7SX</t>
  </si>
  <si>
    <t>PO22 7TA</t>
  </si>
  <si>
    <t>PO22 7TG</t>
  </si>
  <si>
    <t>PO22 7TH</t>
  </si>
  <si>
    <t>PO22 7TQ</t>
  </si>
  <si>
    <t>PO22 7TS</t>
  </si>
  <si>
    <t>PO22 7TT</t>
  </si>
  <si>
    <t>PO22 7UF</t>
  </si>
  <si>
    <t>PO22 8AR</t>
  </si>
  <si>
    <t>PO22 8AS</t>
  </si>
  <si>
    <t>PO22 8AT</t>
  </si>
  <si>
    <t>PO22 8DN</t>
  </si>
  <si>
    <t>PO22 8DP</t>
  </si>
  <si>
    <t>PO22 8DR</t>
  </si>
  <si>
    <t>PO22 8DS</t>
  </si>
  <si>
    <t>PO22 8DW</t>
  </si>
  <si>
    <t>PO22 8DY</t>
  </si>
  <si>
    <t>PO22 8EU</t>
  </si>
  <si>
    <t>PO22 8PG</t>
  </si>
  <si>
    <t>PO22 9GH</t>
  </si>
  <si>
    <t>PO3 5DY</t>
  </si>
  <si>
    <t>PO3 5DZ</t>
  </si>
  <si>
    <t>PO3 5FS</t>
  </si>
  <si>
    <t>PO3 5FY</t>
  </si>
  <si>
    <t>PO3 5FZ</t>
  </si>
  <si>
    <t>PO3 5HH</t>
  </si>
  <si>
    <t>PO3 5HU</t>
  </si>
  <si>
    <t>PO3 5HZ</t>
  </si>
  <si>
    <t>PO3 5JF</t>
  </si>
  <si>
    <t>PO3 5JJ</t>
  </si>
  <si>
    <t>PO3 5JP</t>
  </si>
  <si>
    <t>PO3 5JT</t>
  </si>
  <si>
    <t>PO3 5LD</t>
  </si>
  <si>
    <t>PO3 5LF</t>
  </si>
  <si>
    <t>PO3 5LG</t>
  </si>
  <si>
    <t>PO3 5LR</t>
  </si>
  <si>
    <t>PO3 5LS</t>
  </si>
  <si>
    <t>PO3 5LT</t>
  </si>
  <si>
    <t>PO3 5LU</t>
  </si>
  <si>
    <t>PO3 5LW</t>
  </si>
  <si>
    <t>PO3 5LX</t>
  </si>
  <si>
    <t>PO3 5LY</t>
  </si>
  <si>
    <t>PO3 5NL</t>
  </si>
  <si>
    <t>PO3 5NP</t>
  </si>
  <si>
    <t>PO3 5NR</t>
  </si>
  <si>
    <t>PO3 5NS</t>
  </si>
  <si>
    <t>PO3 5NX</t>
  </si>
  <si>
    <t>PO3 5NY</t>
  </si>
  <si>
    <t>PO3 5PA</t>
  </si>
  <si>
    <t>PO3 5QA</t>
  </si>
  <si>
    <t>PO3 5QG</t>
  </si>
  <si>
    <t>PO3 5QH</t>
  </si>
  <si>
    <t>PO3 5QL</t>
  </si>
  <si>
    <t>PO3 5QP</t>
  </si>
  <si>
    <t>PO3 5QQ</t>
  </si>
  <si>
    <t>PO3 5QT</t>
  </si>
  <si>
    <t>PO3 5RB</t>
  </si>
  <si>
    <t>PO3 5RD</t>
  </si>
  <si>
    <t>PO3 5RN</t>
  </si>
  <si>
    <t>PO3 5RY</t>
  </si>
  <si>
    <t>PO3 5RZ</t>
  </si>
  <si>
    <t>PO3 5SD</t>
  </si>
  <si>
    <t>PO3 5SF</t>
  </si>
  <si>
    <t>PO3 5TA</t>
  </si>
  <si>
    <t>PO3 5TB</t>
  </si>
  <si>
    <t>PO3 5TE</t>
  </si>
  <si>
    <t>PO3 5TG</t>
  </si>
  <si>
    <t>PO3 5TJ</t>
  </si>
  <si>
    <t>PO3 5TL</t>
  </si>
  <si>
    <t>PO3 5TR</t>
  </si>
  <si>
    <t>PO3 5UA</t>
  </si>
  <si>
    <t>PO3 5UD</t>
  </si>
  <si>
    <t>PO3 5UE</t>
  </si>
  <si>
    <t>PO3 5UF</t>
  </si>
  <si>
    <t>PO3 5UG</t>
  </si>
  <si>
    <t>PO3 5UH</t>
  </si>
  <si>
    <t>PO3 5UQ</t>
  </si>
  <si>
    <t>PO3 5US</t>
  </si>
  <si>
    <t>PO3 5UY</t>
  </si>
  <si>
    <t>PO3 5XA</t>
  </si>
  <si>
    <t>PO3 5XT</t>
  </si>
  <si>
    <t>PO3 6PZ</t>
  </si>
  <si>
    <t>PO3 6QA</t>
  </si>
  <si>
    <t>PO3 6QB</t>
  </si>
  <si>
    <t>PO30 2DN</t>
  </si>
  <si>
    <t>PO30 2EF</t>
  </si>
  <si>
    <t>PO30 2EG</t>
  </si>
  <si>
    <t>PO30 2LA</t>
  </si>
  <si>
    <t>PO30 5TF</t>
  </si>
  <si>
    <t>PO30 5UX</t>
  </si>
  <si>
    <t>PO30 5XT</t>
  </si>
  <si>
    <t>PO31 7AJ</t>
  </si>
  <si>
    <t>PO31 7AT</t>
  </si>
  <si>
    <t>PO31 7AW</t>
  </si>
  <si>
    <t>PO31 7AX</t>
  </si>
  <si>
    <t>PO31 7AY</t>
  </si>
  <si>
    <t>PO31 7BH</t>
  </si>
  <si>
    <t>PO31 7BQ</t>
  </si>
  <si>
    <t>PO31 7BU</t>
  </si>
  <si>
    <t>PO31 7BX</t>
  </si>
  <si>
    <t>PO31 7DA</t>
  </si>
  <si>
    <t>PO31 7DF</t>
  </si>
  <si>
    <t>PO31 7DN</t>
  </si>
  <si>
    <t>PO31 7DU</t>
  </si>
  <si>
    <t>PO31 7DW</t>
  </si>
  <si>
    <t>PO31 7LP</t>
  </si>
  <si>
    <t>PO31 7NU</t>
  </si>
  <si>
    <t>PO31 7PG</t>
  </si>
  <si>
    <t>PO31 7PQ</t>
  </si>
  <si>
    <t>PO31 7QH</t>
  </si>
  <si>
    <t>PO31 7RR</t>
  </si>
  <si>
    <t>PO31 7RS</t>
  </si>
  <si>
    <t>PO31 7RZ</t>
  </si>
  <si>
    <t>PO31 7SA</t>
  </si>
  <si>
    <t>PO31 7TD</t>
  </si>
  <si>
    <t>PO31 7XB</t>
  </si>
  <si>
    <t>PO31 7XD</t>
  </si>
  <si>
    <t>PO31 7XF</t>
  </si>
  <si>
    <t>PO31 7XJ</t>
  </si>
  <si>
    <t>PO31 8BZ</t>
  </si>
  <si>
    <t>PO31 8HX</t>
  </si>
  <si>
    <t>PO31 8JQ</t>
  </si>
  <si>
    <t>PO31 8LD</t>
  </si>
  <si>
    <t>PO31 8LE</t>
  </si>
  <si>
    <t>PO31 8LL</t>
  </si>
  <si>
    <t>PO31 8NU</t>
  </si>
  <si>
    <t>PO32 6AA</t>
  </si>
  <si>
    <t>PO32 6AB</t>
  </si>
  <si>
    <t>PO32 6AD</t>
  </si>
  <si>
    <t>PO32 6AE</t>
  </si>
  <si>
    <t>PO32 6AF</t>
  </si>
  <si>
    <t>PO32 6EP</t>
  </si>
  <si>
    <t>PO32 6ET</t>
  </si>
  <si>
    <t>PO32 6EZ</t>
  </si>
  <si>
    <t>PO32 6JX</t>
  </si>
  <si>
    <t>PO32 6NB</t>
  </si>
  <si>
    <t>PO32 6QY</t>
  </si>
  <si>
    <t>PO32 6RA</t>
  </si>
  <si>
    <t>PO32 6RF</t>
  </si>
  <si>
    <t>PO32 6RG</t>
  </si>
  <si>
    <t>PO32 6RU</t>
  </si>
  <si>
    <t>PO32 6SL</t>
  </si>
  <si>
    <t>PO32 6SP</t>
  </si>
  <si>
    <t>PO32 6TA</t>
  </si>
  <si>
    <t>PO32 6TS</t>
  </si>
  <si>
    <t>PO33 1FL</t>
  </si>
  <si>
    <t>PO33 1HL</t>
  </si>
  <si>
    <t>PO33 1JA</t>
  </si>
  <si>
    <t>PO33 1JD</t>
  </si>
  <si>
    <t>PO33 1JE</t>
  </si>
  <si>
    <t>PO33 1JF</t>
  </si>
  <si>
    <t>PO33 1JG</t>
  </si>
  <si>
    <t>PO33 1JH</t>
  </si>
  <si>
    <t>PO33 1JL</t>
  </si>
  <si>
    <t>PO33 1JN</t>
  </si>
  <si>
    <t>PO33 1JP</t>
  </si>
  <si>
    <t>PO33 1JQ</t>
  </si>
  <si>
    <t>PO33 1JR</t>
  </si>
  <si>
    <t>PO33 1JS</t>
  </si>
  <si>
    <t>PO33 1JW</t>
  </si>
  <si>
    <t>PO33 1LA</t>
  </si>
  <si>
    <t>PO33 1LG</t>
  </si>
  <si>
    <t>PO33 1LP</t>
  </si>
  <si>
    <t>PO33 1LR</t>
  </si>
  <si>
    <t>PO33 1XY</t>
  </si>
  <si>
    <t>PO33 1YB</t>
  </si>
  <si>
    <t>PO33 1YH</t>
  </si>
  <si>
    <t>PO33 2BB</t>
  </si>
  <si>
    <t>PO33 2BE</t>
  </si>
  <si>
    <t>PO33 2DL</t>
  </si>
  <si>
    <t>PO33 2DY</t>
  </si>
  <si>
    <t>PO33 2DZ</t>
  </si>
  <si>
    <t>PO33 2EL</t>
  </si>
  <si>
    <t>PO33 2HB</t>
  </si>
  <si>
    <t>PO33 2HE</t>
  </si>
  <si>
    <t>PO33 2LT</t>
  </si>
  <si>
    <t>PO33 3AB</t>
  </si>
  <si>
    <t>PO33 3AU</t>
  </si>
  <si>
    <t>PO33 4EU</t>
  </si>
  <si>
    <t>PO33 4EY</t>
  </si>
  <si>
    <t>PO33 4HS</t>
  </si>
  <si>
    <t>PO33 4HX</t>
  </si>
  <si>
    <t>PO33 4HY</t>
  </si>
  <si>
    <t>PO33 4HZ</t>
  </si>
  <si>
    <t>PO33 4JN</t>
  </si>
  <si>
    <t>PO33 4JR</t>
  </si>
  <si>
    <t>PO33 4LA</t>
  </si>
  <si>
    <t>PO33 4LB</t>
  </si>
  <si>
    <t>PO34 5AG</t>
  </si>
  <si>
    <t>PO34 5AH</t>
  </si>
  <si>
    <t>PO34 5AJ</t>
  </si>
  <si>
    <t>PO34 5AL</t>
  </si>
  <si>
    <t>PO34 5AN</t>
  </si>
  <si>
    <t>PO34 5AQ</t>
  </si>
  <si>
    <t>PO34 5AR</t>
  </si>
  <si>
    <t>PO34 5AU</t>
  </si>
  <si>
    <t>PO34 5AW</t>
  </si>
  <si>
    <t>PO34 5HB</t>
  </si>
  <si>
    <t>PO34 5HE</t>
  </si>
  <si>
    <t>PO34 5HF</t>
  </si>
  <si>
    <t>PO35 5NP</t>
  </si>
  <si>
    <t>PO35 5NR</t>
  </si>
  <si>
    <t>PO35 5NS</t>
  </si>
  <si>
    <t>PO35 5NZ</t>
  </si>
  <si>
    <t>PO35 5PB</t>
  </si>
  <si>
    <t>PO37 6BG</t>
  </si>
  <si>
    <t>PO39 0JH</t>
  </si>
  <si>
    <t>PO4 0BW</t>
  </si>
  <si>
    <t>PO4 0JS</t>
  </si>
  <si>
    <t>PO4 0JY</t>
  </si>
  <si>
    <t>PO4 0PJ</t>
  </si>
  <si>
    <t>PO4 0PL</t>
  </si>
  <si>
    <t>PO4 0PN</t>
  </si>
  <si>
    <t>PO4 0PT</t>
  </si>
  <si>
    <t>PO4 0PZ</t>
  </si>
  <si>
    <t>PO4 0QA</t>
  </si>
  <si>
    <t>PO4 0QB</t>
  </si>
  <si>
    <t>PO4 0QJ</t>
  </si>
  <si>
    <t>PO4 0QP</t>
  </si>
  <si>
    <t>PO4 0QR</t>
  </si>
  <si>
    <t>PO4 0QZ</t>
  </si>
  <si>
    <t>PO4 0RD</t>
  </si>
  <si>
    <t>PO4 0RH</t>
  </si>
  <si>
    <t>PO4 0RJ</t>
  </si>
  <si>
    <t>PO4 0RL</t>
  </si>
  <si>
    <t>PO4 0RN</t>
  </si>
  <si>
    <t>PO4 0RQ</t>
  </si>
  <si>
    <t>PO4 0RT</t>
  </si>
  <si>
    <t>PO4 0RX</t>
  </si>
  <si>
    <t>PO4 0RZ</t>
  </si>
  <si>
    <t>PO4 0SA</t>
  </si>
  <si>
    <t>PO4 0SB</t>
  </si>
  <si>
    <t>PO4 0SE</t>
  </si>
  <si>
    <t>PO4 0SF</t>
  </si>
  <si>
    <t>PO4 0SG</t>
  </si>
  <si>
    <t>PO4 0SH</t>
  </si>
  <si>
    <t>PO4 0SP</t>
  </si>
  <si>
    <t>PO4 0SQ</t>
  </si>
  <si>
    <t>PO4 0SU</t>
  </si>
  <si>
    <t>PO4 0SX</t>
  </si>
  <si>
    <t>PO4 0TB</t>
  </si>
  <si>
    <t>PO4 0TR</t>
  </si>
  <si>
    <t>PO4 0UD</t>
  </si>
  <si>
    <t>PO4 9GB</t>
  </si>
  <si>
    <t>PO4 9JQ</t>
  </si>
  <si>
    <t>PO4 9LG</t>
  </si>
  <si>
    <t>PO4 9LQ</t>
  </si>
  <si>
    <t>PO4 9LS</t>
  </si>
  <si>
    <t>PO4 9LX</t>
  </si>
  <si>
    <t>PO4 9LY</t>
  </si>
  <si>
    <t>PO4 9NB</t>
  </si>
  <si>
    <t>PO4 9RG</t>
  </si>
  <si>
    <t>PO4 9TA</t>
  </si>
  <si>
    <t>PO4 9TB</t>
  </si>
  <si>
    <t>PO40 9BB</t>
  </si>
  <si>
    <t>PO40 9BG</t>
  </si>
  <si>
    <t>PO40 9RA</t>
  </si>
  <si>
    <t>PO40 9TN</t>
  </si>
  <si>
    <t>PO40 9TP</t>
  </si>
  <si>
    <t>PO40 9TT</t>
  </si>
  <si>
    <t>PO40 9UH</t>
  </si>
  <si>
    <t>PO41 0LB</t>
  </si>
  <si>
    <t>PO41 0NR</t>
  </si>
  <si>
    <t>PO41 0NS</t>
  </si>
  <si>
    <t>PO41 0NT</t>
  </si>
  <si>
    <t>PO41 0NU</t>
  </si>
  <si>
    <t>PO41 0PB</t>
  </si>
  <si>
    <t>PO41 0PG</t>
  </si>
  <si>
    <t>PO41 0PH</t>
  </si>
  <si>
    <t>PO41 0PJ</t>
  </si>
  <si>
    <t>PO41 0PQ</t>
  </si>
  <si>
    <t>PO41 0QX</t>
  </si>
  <si>
    <t>PO41 0RA</t>
  </si>
  <si>
    <t>PO41 0RB</t>
  </si>
  <si>
    <t>PO41 0RR</t>
  </si>
  <si>
    <t>PO41 0RS</t>
  </si>
  <si>
    <t>PO41 0SB</t>
  </si>
  <si>
    <t>PO41 0SE</t>
  </si>
  <si>
    <t>PO41 0XF</t>
  </si>
  <si>
    <t>PO5 1LL</t>
  </si>
  <si>
    <t>PO5 1NG</t>
  </si>
  <si>
    <t>PO5 1NJ</t>
  </si>
  <si>
    <t>PO5 2AT</t>
  </si>
  <si>
    <t>PO5 2AX</t>
  </si>
  <si>
    <t>PO5 2BA</t>
  </si>
  <si>
    <t>PO5 2BB</t>
  </si>
  <si>
    <t>PO5 2BD</t>
  </si>
  <si>
    <t>PO5 2BN</t>
  </si>
  <si>
    <t>PO5 2BQ</t>
  </si>
  <si>
    <t>PO5 2BU</t>
  </si>
  <si>
    <t>PO5 2BX</t>
  </si>
  <si>
    <t>PO5 2BY</t>
  </si>
  <si>
    <t>PO5 2DS</t>
  </si>
  <si>
    <t>PO5 2ED</t>
  </si>
  <si>
    <t>PO5 2EE</t>
  </si>
  <si>
    <t>PO5 2EJ</t>
  </si>
  <si>
    <t>PO5 2ES</t>
  </si>
  <si>
    <t>PO5 2ET</t>
  </si>
  <si>
    <t>PO5 2EZ</t>
  </si>
  <si>
    <t>PO5 2HA</t>
  </si>
  <si>
    <t>PO5 2HP</t>
  </si>
  <si>
    <t>PO5 2HQ</t>
  </si>
  <si>
    <t>PO5 2HS</t>
  </si>
  <si>
    <t>PO5 2HT</t>
  </si>
  <si>
    <t>PO5 2HU</t>
  </si>
  <si>
    <t>PO5 2HX</t>
  </si>
  <si>
    <t>PO5 2HZ</t>
  </si>
  <si>
    <t>PO5 2JA</t>
  </si>
  <si>
    <t>PO5 2JB</t>
  </si>
  <si>
    <t>PO5 2JG</t>
  </si>
  <si>
    <t>PO5 2JH</t>
  </si>
  <si>
    <t>PO5 2JJ</t>
  </si>
  <si>
    <t>PO5 2JL</t>
  </si>
  <si>
    <t>PO5 2JQ</t>
  </si>
  <si>
    <t>PO5 2JU</t>
  </si>
  <si>
    <t>PO5 2JZ</t>
  </si>
  <si>
    <t>PO5 2LG</t>
  </si>
  <si>
    <t>PO5 2LH</t>
  </si>
  <si>
    <t>PO5 2LL</t>
  </si>
  <si>
    <t>PO5 2LN</t>
  </si>
  <si>
    <t>PO5 2LR</t>
  </si>
  <si>
    <t>PO5 2LS</t>
  </si>
  <si>
    <t>PO5 2LU</t>
  </si>
  <si>
    <t>PO5 2LX</t>
  </si>
  <si>
    <t>PO5 2LY</t>
  </si>
  <si>
    <t>PO5 2LZ</t>
  </si>
  <si>
    <t>PO5 2NA</t>
  </si>
  <si>
    <t>PO5 2NB</t>
  </si>
  <si>
    <t>PO5 2ND</t>
  </si>
  <si>
    <t>PO5 2NE</t>
  </si>
  <si>
    <t>PO5 2NF</t>
  </si>
  <si>
    <t>PO5 2NG</t>
  </si>
  <si>
    <t>PO5 2NH</t>
  </si>
  <si>
    <t>PO5 2NL</t>
  </si>
  <si>
    <t>PO5 2NT</t>
  </si>
  <si>
    <t>PO5 2NU</t>
  </si>
  <si>
    <t>PO5 2NX</t>
  </si>
  <si>
    <t>PO5 2PA</t>
  </si>
  <si>
    <t>PO5 2PB</t>
  </si>
  <si>
    <t>PO5 2PD</t>
  </si>
  <si>
    <t>PO5 2PE</t>
  </si>
  <si>
    <t>PO5 2PG</t>
  </si>
  <si>
    <t>PO5 2PJ</t>
  </si>
  <si>
    <t>PO5 2PL</t>
  </si>
  <si>
    <t>PO5 2PP</t>
  </si>
  <si>
    <t>PO5 2PR</t>
  </si>
  <si>
    <t>PO5 2PS</t>
  </si>
  <si>
    <t>PO5 2PT</t>
  </si>
  <si>
    <t>PO5 2PU</t>
  </si>
  <si>
    <t>PO5 2PW</t>
  </si>
  <si>
    <t>PO5 2PZ</t>
  </si>
  <si>
    <t>PO5 2QA</t>
  </si>
  <si>
    <t>PO5 2QB</t>
  </si>
  <si>
    <t>PO5 2QD</t>
  </si>
  <si>
    <t>PO5 2QE</t>
  </si>
  <si>
    <t>PO5 2QL</t>
  </si>
  <si>
    <t>PO5 2QP</t>
  </si>
  <si>
    <t>PO5 2QR</t>
  </si>
  <si>
    <t>PO5 2QS</t>
  </si>
  <si>
    <t>PO5 2QT</t>
  </si>
  <si>
    <t>PO5 2QU</t>
  </si>
  <si>
    <t>PO5 2QX</t>
  </si>
  <si>
    <t>PO5 2RA</t>
  </si>
  <si>
    <t>PO5 2RE</t>
  </si>
  <si>
    <t>PO5 2RG</t>
  </si>
  <si>
    <t>PO5 2RH</t>
  </si>
  <si>
    <t>PO5 2RJ</t>
  </si>
  <si>
    <t>PO5 2RL</t>
  </si>
  <si>
    <t>PO5 2RN</t>
  </si>
  <si>
    <t>PO5 2RR</t>
  </si>
  <si>
    <t>PO5 2RY</t>
  </si>
  <si>
    <t>PO5 2SE</t>
  </si>
  <si>
    <t>PO5 2SH</t>
  </si>
  <si>
    <t>PO5 2SX</t>
  </si>
  <si>
    <t>PO5 2TJ</t>
  </si>
  <si>
    <t>PO5 3AP</t>
  </si>
  <si>
    <t>PO5 3AT</t>
  </si>
  <si>
    <t>PO5 3AU</t>
  </si>
  <si>
    <t>PO5 3AY</t>
  </si>
  <si>
    <t>PO5 3AZ</t>
  </si>
  <si>
    <t>PO5 3BA</t>
  </si>
  <si>
    <t>PO5 3BE</t>
  </si>
  <si>
    <t>PO5 3DW</t>
  </si>
  <si>
    <t>PO5 3ES</t>
  </si>
  <si>
    <t>PO5 3NS</t>
  </si>
  <si>
    <t>PO5 3NZ</t>
  </si>
  <si>
    <t>PO5 3PA</t>
  </si>
  <si>
    <t>PO5 3PB</t>
  </si>
  <si>
    <t>PO5 3SB</t>
  </si>
  <si>
    <t>PO5 3ST</t>
  </si>
  <si>
    <t>PO5 3XX</t>
  </si>
  <si>
    <t>PO6 4PU</t>
  </si>
  <si>
    <t>PO6 4PX</t>
  </si>
  <si>
    <t>PO6 4PY</t>
  </si>
  <si>
    <t>PO6 4PZ</t>
  </si>
  <si>
    <t>PO6 4QD</t>
  </si>
  <si>
    <t>PO6 4QE</t>
  </si>
  <si>
    <t>PO6 4SW</t>
  </si>
  <si>
    <t>PO9 1RD</t>
  </si>
  <si>
    <t>PO9 1RF</t>
  </si>
  <si>
    <t>PO9 1RG</t>
  </si>
  <si>
    <t>PO9 1RY</t>
  </si>
  <si>
    <t>PO9 1RZ</t>
  </si>
  <si>
    <t>PO9 1TJ</t>
  </si>
  <si>
    <t>PR3 6HL</t>
  </si>
  <si>
    <t>PR3 6HN</t>
  </si>
  <si>
    <t>PR3 6HQ</t>
  </si>
  <si>
    <t>PR3 6HS</t>
  </si>
  <si>
    <t>PR3 6SB</t>
  </si>
  <si>
    <t>PR3 6SJ</t>
  </si>
  <si>
    <t>PR8 1QX</t>
  </si>
  <si>
    <t>PR8 1RX</t>
  </si>
  <si>
    <t>PR8 1RY</t>
  </si>
  <si>
    <t>PR8 1SA</t>
  </si>
  <si>
    <t>PR8 1SB</t>
  </si>
  <si>
    <t>PR9 0EA</t>
  </si>
  <si>
    <t>PR9 0LA</t>
  </si>
  <si>
    <t>SA1 1FY</t>
  </si>
  <si>
    <t>SA1 3JS</t>
  </si>
  <si>
    <t>SA1 3TB</t>
  </si>
  <si>
    <t>SA1 3TD</t>
  </si>
  <si>
    <t>SA1 3TT</t>
  </si>
  <si>
    <t>SA1 3TX</t>
  </si>
  <si>
    <t>SA1 3TY</t>
  </si>
  <si>
    <t>SA1 3UA</t>
  </si>
  <si>
    <t>SA1 3UL</t>
  </si>
  <si>
    <t>SA1 3US</t>
  </si>
  <si>
    <t>SA1 3XL</t>
  </si>
  <si>
    <t>SA1 4NW</t>
  </si>
  <si>
    <t>SA14 8UB</t>
  </si>
  <si>
    <t>SA17 5SL</t>
  </si>
  <si>
    <t>SA17 5ST</t>
  </si>
  <si>
    <t>SA3 1HD</t>
  </si>
  <si>
    <t>SA3 4EE</t>
  </si>
  <si>
    <t>SA3 4EH</t>
  </si>
  <si>
    <t>SA3 4EN</t>
  </si>
  <si>
    <t>SA33 4RS</t>
  </si>
  <si>
    <t>SA33 5EX</t>
  </si>
  <si>
    <t>SA4 3RB</t>
  </si>
  <si>
    <t>SA4 3YF</t>
  </si>
  <si>
    <t>SA4 3YL</t>
  </si>
  <si>
    <t>SA4 3YX</t>
  </si>
  <si>
    <t>SA4 4ND</t>
  </si>
  <si>
    <t>SA42 0RP</t>
  </si>
  <si>
    <t>SA42 0RW</t>
  </si>
  <si>
    <t>SA42 0TP</t>
  </si>
  <si>
    <t>SA43 1EX</t>
  </si>
  <si>
    <t>SA43 1HR</t>
  </si>
  <si>
    <t>SA46 0BH</t>
  </si>
  <si>
    <t>SA46 0BN</t>
  </si>
  <si>
    <t>SA46 0BT</t>
  </si>
  <si>
    <t>SA46 0BU</t>
  </si>
  <si>
    <t>SA61 2AN</t>
  </si>
  <si>
    <t>SA61 2LJ</t>
  </si>
  <si>
    <t>SA62 3RD</t>
  </si>
  <si>
    <t>SA62 6RS</t>
  </si>
  <si>
    <t>SA64 0BX</t>
  </si>
  <si>
    <t>SA65 9LX</t>
  </si>
  <si>
    <t>SA65 9NB</t>
  </si>
  <si>
    <t>SA65 9ND</t>
  </si>
  <si>
    <t>SA70 7BP</t>
  </si>
  <si>
    <t>SA70 7BZ</t>
  </si>
  <si>
    <t>SA70 7EG</t>
  </si>
  <si>
    <t>SA71 4DR</t>
  </si>
  <si>
    <t>SA71 4EA</t>
  </si>
  <si>
    <t>SA71 5AN</t>
  </si>
  <si>
    <t>SA71 5BE</t>
  </si>
  <si>
    <t>SA72 4UN</t>
  </si>
  <si>
    <t>SA72 6AE</t>
  </si>
  <si>
    <t>SA73 3PP</t>
  </si>
  <si>
    <t>SO14 0AF</t>
  </si>
  <si>
    <t>SO14 0FJ</t>
  </si>
  <si>
    <t>SO14 0FN</t>
  </si>
  <si>
    <t>SO14 0FP</t>
  </si>
  <si>
    <t>SO14 0HH</t>
  </si>
  <si>
    <t>SO14 0JT</t>
  </si>
  <si>
    <t>SO14 0JU</t>
  </si>
  <si>
    <t>SO14 0JW</t>
  </si>
  <si>
    <t>SO14 0JX</t>
  </si>
  <si>
    <t>SO14 0JY</t>
  </si>
  <si>
    <t>SO14 0JZ</t>
  </si>
  <si>
    <t>SO14 0PF</t>
  </si>
  <si>
    <t>SO14 0PP</t>
  </si>
  <si>
    <t>SO14 0PQ</t>
  </si>
  <si>
    <t>SO14 0PR</t>
  </si>
  <si>
    <t>SO14 0PU</t>
  </si>
  <si>
    <t>SO14 0QB</t>
  </si>
  <si>
    <t>SO14 0QE</t>
  </si>
  <si>
    <t>SO14 0QF</t>
  </si>
  <si>
    <t>SO14 0QG</t>
  </si>
  <si>
    <t>SO14 0QH</t>
  </si>
  <si>
    <t>SO14 0QL</t>
  </si>
  <si>
    <t>SO14 0SP</t>
  </si>
  <si>
    <t>SO14 0WZ</t>
  </si>
  <si>
    <t>SO14 0YT</t>
  </si>
  <si>
    <t>SO14 1PT</t>
  </si>
  <si>
    <t>SO14 2AQ</t>
  </si>
  <si>
    <t>SO14 3FL</t>
  </si>
  <si>
    <t>SO14 3FP</t>
  </si>
  <si>
    <t>SO14 3GF</t>
  </si>
  <si>
    <t>SO14 3GG</t>
  </si>
  <si>
    <t>SO14 3GQ</t>
  </si>
  <si>
    <t>SO14 3QP</t>
  </si>
  <si>
    <t>SO14 5AD</t>
  </si>
  <si>
    <t>SO14 5AE</t>
  </si>
  <si>
    <t>SO14 5AG</t>
  </si>
  <si>
    <t>SO14 5AH</t>
  </si>
  <si>
    <t>SO14 5AP</t>
  </si>
  <si>
    <t>SO14 5BD</t>
  </si>
  <si>
    <t>SO14 5BF</t>
  </si>
  <si>
    <t>SO14 5BQ</t>
  </si>
  <si>
    <t>SO14 5BW</t>
  </si>
  <si>
    <t>SO14 5BX</t>
  </si>
  <si>
    <t>SO14 5FB</t>
  </si>
  <si>
    <t>SO14 5FE</t>
  </si>
  <si>
    <t>SO14 5FF</t>
  </si>
  <si>
    <t>SO14 5FN</t>
  </si>
  <si>
    <t>SO14 5FQ</t>
  </si>
  <si>
    <t>SO14 5FR</t>
  </si>
  <si>
    <t>SO14 5FZ</t>
  </si>
  <si>
    <t>SO14 5GB</t>
  </si>
  <si>
    <t>SO14 5GL</t>
  </si>
  <si>
    <t>SO14 5GN</t>
  </si>
  <si>
    <t>SO14 5GZ</t>
  </si>
  <si>
    <t>SO14 5JF</t>
  </si>
  <si>
    <t>SO14 5JP</t>
  </si>
  <si>
    <t>SO14 5QA</t>
  </si>
  <si>
    <t>SO14 5QE</t>
  </si>
  <si>
    <t>SO14 5QF</t>
  </si>
  <si>
    <t>SO14 5QH</t>
  </si>
  <si>
    <t>SO14 5QL</t>
  </si>
  <si>
    <t>SO14 5QN</t>
  </si>
  <si>
    <t>SO14 5QQ</t>
  </si>
  <si>
    <t>SO14 5QT</t>
  </si>
  <si>
    <t>SO14 5QU</t>
  </si>
  <si>
    <t>SO14 5QW</t>
  </si>
  <si>
    <t>SO14 5QY</t>
  </si>
  <si>
    <t>SO14 5QZ</t>
  </si>
  <si>
    <t>SO14 5RB</t>
  </si>
  <si>
    <t>SO14 5RF</t>
  </si>
  <si>
    <t>SO14 5RG</t>
  </si>
  <si>
    <t>SO14 5RP</t>
  </si>
  <si>
    <t>SO14 5RT</t>
  </si>
  <si>
    <t>SO14 5RU</t>
  </si>
  <si>
    <t>SO14 5RW</t>
  </si>
  <si>
    <t>SO14 5RY</t>
  </si>
  <si>
    <t>SO14 5SA</t>
  </si>
  <si>
    <t>SO14 5SD</t>
  </si>
  <si>
    <t>SO14 5SE</t>
  </si>
  <si>
    <t>SO14 5SL</t>
  </si>
  <si>
    <t>SO14 5SN</t>
  </si>
  <si>
    <t>SO14 5SP</t>
  </si>
  <si>
    <t>SO14 5SQ</t>
  </si>
  <si>
    <t>SO14 5SS</t>
  </si>
  <si>
    <t>SO14 5SW</t>
  </si>
  <si>
    <t>SO15 0NL</t>
  </si>
  <si>
    <t>SO15 0NN</t>
  </si>
  <si>
    <t>SO15 1GY</t>
  </si>
  <si>
    <t>SO15 1GZ</t>
  </si>
  <si>
    <t>SO15 1HJ</t>
  </si>
  <si>
    <t>SO15 1ST</t>
  </si>
  <si>
    <t>SO16 9BH</t>
  </si>
  <si>
    <t>SO16 9JP</t>
  </si>
  <si>
    <t>SO17 2JJ</t>
  </si>
  <si>
    <t>SO17 2JU</t>
  </si>
  <si>
    <t>SO17 2JY</t>
  </si>
  <si>
    <t>SO17 2LJ</t>
  </si>
  <si>
    <t>SO17 2LQ</t>
  </si>
  <si>
    <t>SO17 2LT</t>
  </si>
  <si>
    <t>SO17 2NS</t>
  </si>
  <si>
    <t>SO17 2NW</t>
  </si>
  <si>
    <t>SO17 2WJ</t>
  </si>
  <si>
    <t>SO17 2WL</t>
  </si>
  <si>
    <t>SO18 1AD</t>
  </si>
  <si>
    <t>SO18 1AY</t>
  </si>
  <si>
    <t>SO18 1QN</t>
  </si>
  <si>
    <t>SO18 1UB</t>
  </si>
  <si>
    <t>SO18 1ZA</t>
  </si>
  <si>
    <t>SO18 2JL</t>
  </si>
  <si>
    <t>SO18 2JQ</t>
  </si>
  <si>
    <t>SO18 2RN</t>
  </si>
  <si>
    <t>SO18 3HW</t>
  </si>
  <si>
    <t>SO19 7BN</t>
  </si>
  <si>
    <t>SO19 7GA</t>
  </si>
  <si>
    <t>SO19 7GB</t>
  </si>
  <si>
    <t>SO19 7HS</t>
  </si>
  <si>
    <t>SO19 9FL</t>
  </si>
  <si>
    <t>SO19 9GH</t>
  </si>
  <si>
    <t>SO19 9RA</t>
  </si>
  <si>
    <t>SO30 2GY</t>
  </si>
  <si>
    <t>SO30 2HA</t>
  </si>
  <si>
    <t>SO30 2HB</t>
  </si>
  <si>
    <t>SO31 1AA</t>
  </si>
  <si>
    <t>SO31 1ZL</t>
  </si>
  <si>
    <t>SO31 4BQ</t>
  </si>
  <si>
    <t>SO31 4HA</t>
  </si>
  <si>
    <t>SO31 4HB</t>
  </si>
  <si>
    <t>SO31 4HG</t>
  </si>
  <si>
    <t>SO31 4HJ</t>
  </si>
  <si>
    <t>SO31 4HL</t>
  </si>
  <si>
    <t>SO31 4HQ</t>
  </si>
  <si>
    <t>SO31 4JD</t>
  </si>
  <si>
    <t>SO31 4NN</t>
  </si>
  <si>
    <t>SO31 4PJ</t>
  </si>
  <si>
    <t>SO31 4PL</t>
  </si>
  <si>
    <t>SO31 4QD</t>
  </si>
  <si>
    <t>SO31 4RA</t>
  </si>
  <si>
    <t>SO31 5FA</t>
  </si>
  <si>
    <t>SO31 5RA</t>
  </si>
  <si>
    <t>SO31 7EB</t>
  </si>
  <si>
    <t>SO31 7EF</t>
  </si>
  <si>
    <t>SO31 7EG</t>
  </si>
  <si>
    <t>SO31 7FL</t>
  </si>
  <si>
    <t>SO31 8AW</t>
  </si>
  <si>
    <t>SO31 8DH</t>
  </si>
  <si>
    <t>SO31 8DN</t>
  </si>
  <si>
    <t>SO31 9FR</t>
  </si>
  <si>
    <t>SO31 9GB</t>
  </si>
  <si>
    <t>SO31 9NL</t>
  </si>
  <si>
    <t>SO40 3AA</t>
  </si>
  <si>
    <t>SO40 3AB</t>
  </si>
  <si>
    <t>SO40 4AF</t>
  </si>
  <si>
    <t>SO40 4AH</t>
  </si>
  <si>
    <t>SO40 4BD</t>
  </si>
  <si>
    <t>SO40 4BE</t>
  </si>
  <si>
    <t>SO40 4BL</t>
  </si>
  <si>
    <t>SO40 4BX</t>
  </si>
  <si>
    <t>SO40 4TE</t>
  </si>
  <si>
    <t>SO40 9GD</t>
  </si>
  <si>
    <t>SO40 9GG</t>
  </si>
  <si>
    <t>SO40 9GH</t>
  </si>
  <si>
    <t>SO40 9GJ</t>
  </si>
  <si>
    <t>SO40 9GL</t>
  </si>
  <si>
    <t>SO40 9GN</t>
  </si>
  <si>
    <t>SO40 9GS</t>
  </si>
  <si>
    <t>SO40 9GT</t>
  </si>
  <si>
    <t>SO40 9GX</t>
  </si>
  <si>
    <t>SO40 9HB</t>
  </si>
  <si>
    <t>SO40 9HD</t>
  </si>
  <si>
    <t>SO40 9PJ</t>
  </si>
  <si>
    <t>SO41 0PH</t>
  </si>
  <si>
    <t>SO41 0QD</t>
  </si>
  <si>
    <t>SO41 0TH</t>
  </si>
  <si>
    <t>SO41 0TL</t>
  </si>
  <si>
    <t>SO41 0TN</t>
  </si>
  <si>
    <t>SO41 0TP</t>
  </si>
  <si>
    <t>SO41 0TQ</t>
  </si>
  <si>
    <t>SO41 0TR</t>
  </si>
  <si>
    <t>SO41 0TS</t>
  </si>
  <si>
    <t>SO41 0TZ</t>
  </si>
  <si>
    <t>SO41 3AS</t>
  </si>
  <si>
    <t>SO41 3AX</t>
  </si>
  <si>
    <t>SO41 3BA</t>
  </si>
  <si>
    <t>SO41 3PS</t>
  </si>
  <si>
    <t>SO41 3PX</t>
  </si>
  <si>
    <t>SO41 3QA</t>
  </si>
  <si>
    <t>SO41 3QD</t>
  </si>
  <si>
    <t>SO41 3QE</t>
  </si>
  <si>
    <t>SO41 3QF</t>
  </si>
  <si>
    <t>SO41 3QG</t>
  </si>
  <si>
    <t>SO41 3QH</t>
  </si>
  <si>
    <t>SO41 3QJ</t>
  </si>
  <si>
    <t>SO41 3QL</t>
  </si>
  <si>
    <t>SO41 3QQ</t>
  </si>
  <si>
    <t>SO41 3QR</t>
  </si>
  <si>
    <t>SO41 3QY</t>
  </si>
  <si>
    <t>SO41 3RU</t>
  </si>
  <si>
    <t>SO41 3RW</t>
  </si>
  <si>
    <t>SO41 3SE</t>
  </si>
  <si>
    <t>SO41 3SG</t>
  </si>
  <si>
    <t>SO41 3SJ</t>
  </si>
  <si>
    <t>SO41 3SL</t>
  </si>
  <si>
    <t>SO41 3SN</t>
  </si>
  <si>
    <t>SO41 3YJ</t>
  </si>
  <si>
    <t>SO41 3YL</t>
  </si>
  <si>
    <t>SO41 5SB</t>
  </si>
  <si>
    <t>SO41 5SP</t>
  </si>
  <si>
    <t>SO41 5SQ</t>
  </si>
  <si>
    <t>SO41 8AD</t>
  </si>
  <si>
    <t>SO41 8AE</t>
  </si>
  <si>
    <t>SO41 8AF</t>
  </si>
  <si>
    <t>SO41 8AG</t>
  </si>
  <si>
    <t>SO41 8AH</t>
  </si>
  <si>
    <t>SO41 8AJ</t>
  </si>
  <si>
    <t>SO41 8AL</t>
  </si>
  <si>
    <t>SO41 8FB</t>
  </si>
  <si>
    <t>SO41 8FF</t>
  </si>
  <si>
    <t>SO41 8LZ</t>
  </si>
  <si>
    <t>SO41 8QD</t>
  </si>
  <si>
    <t>SO41 8QF</t>
  </si>
  <si>
    <t>SO41 8QW</t>
  </si>
  <si>
    <t>SO41 9AZ</t>
  </si>
  <si>
    <t>SO41 9BN</t>
  </si>
  <si>
    <t>SO41 9BX</t>
  </si>
  <si>
    <t>SO41 9BY</t>
  </si>
  <si>
    <t>SO41 9BZ</t>
  </si>
  <si>
    <t>SO41 9DB</t>
  </si>
  <si>
    <t>SO41 9DD</t>
  </si>
  <si>
    <t>SO41 9FW</t>
  </si>
  <si>
    <t>SO41 9PW</t>
  </si>
  <si>
    <t>SO41 9PX</t>
  </si>
  <si>
    <t>SO41 9PZ</t>
  </si>
  <si>
    <t>SO42 7XB</t>
  </si>
  <si>
    <t>SO42 7XG</t>
  </si>
  <si>
    <t>SO42 7XH</t>
  </si>
  <si>
    <t>SO42 7XJ</t>
  </si>
  <si>
    <t>SO42 7XN</t>
  </si>
  <si>
    <t>SO42 7YE</t>
  </si>
  <si>
    <t>SO42 7YG</t>
  </si>
  <si>
    <t>SO42 7YJ</t>
  </si>
  <si>
    <t>SO42 7YL</t>
  </si>
  <si>
    <t>SO45 1BB</t>
  </si>
  <si>
    <t>SO45 1BH</t>
  </si>
  <si>
    <t>SO45 1BR</t>
  </si>
  <si>
    <t>SO45 1DT</t>
  </si>
  <si>
    <t>SO45 1TW</t>
  </si>
  <si>
    <t>SO45 3LS</t>
  </si>
  <si>
    <t>SO45 3NY</t>
  </si>
  <si>
    <t>SO45 6AG</t>
  </si>
  <si>
    <t>SO45 6AH</t>
  </si>
  <si>
    <t>SO45 6AJ</t>
  </si>
  <si>
    <t>SO45 6AN</t>
  </si>
  <si>
    <t>SO45 6AQ</t>
  </si>
  <si>
    <t>SO45 6AU</t>
  </si>
  <si>
    <t>SO45 6BP</t>
  </si>
  <si>
    <t>SO45 6BZ</t>
  </si>
  <si>
    <t>SO45 6DA</t>
  </si>
  <si>
    <t>SO45 6DB</t>
  </si>
  <si>
    <t>SO45 6DD</t>
  </si>
  <si>
    <t>SO45 6DF</t>
  </si>
  <si>
    <t>SO45 6DS</t>
  </si>
  <si>
    <t>SO45 6EA</t>
  </si>
  <si>
    <t>SO45 6HD</t>
  </si>
  <si>
    <t>SO45 6HE</t>
  </si>
  <si>
    <t>SO45 6JR</t>
  </si>
  <si>
    <t>SO45 6JS</t>
  </si>
  <si>
    <t>SO45 6JT</t>
  </si>
  <si>
    <t>SO45 6JW</t>
  </si>
  <si>
    <t>SO45 6JX</t>
  </si>
  <si>
    <t>SO45 6JY</t>
  </si>
  <si>
    <t>SO45 6YU</t>
  </si>
  <si>
    <t>SO45 6YW</t>
  </si>
  <si>
    <t>SO45 6ZB</t>
  </si>
  <si>
    <t>SR1 2BU</t>
  </si>
  <si>
    <t>SR1 2EE</t>
  </si>
  <si>
    <t>SR1 2ES</t>
  </si>
  <si>
    <t>SR1 2JR</t>
  </si>
  <si>
    <t>SR4 6DJ</t>
  </si>
  <si>
    <t>SR4 6WE</t>
  </si>
  <si>
    <t>SR5 2AL</t>
  </si>
  <si>
    <t>SR5 2BS</t>
  </si>
  <si>
    <t>SR6 0RF</t>
  </si>
  <si>
    <t>SR6 0RL</t>
  </si>
  <si>
    <t>SR7 7EE</t>
  </si>
  <si>
    <t>SR7 7EU</t>
  </si>
  <si>
    <t>SR7 7EY</t>
  </si>
  <si>
    <t>SY20 8SS</t>
  </si>
  <si>
    <t>SY20 9LD</t>
  </si>
  <si>
    <t>SY23 1BD</t>
  </si>
  <si>
    <t>SY23 1TH</t>
  </si>
  <si>
    <t>SY23 2AZ</t>
  </si>
  <si>
    <t>SY23 3DL</t>
  </si>
  <si>
    <t>SY23 3DT</t>
  </si>
  <si>
    <t>SY24 5HY</t>
  </si>
  <si>
    <t>SY24 5HZ</t>
  </si>
  <si>
    <t>SY24 5JA</t>
  </si>
  <si>
    <t>SY24 5JB</t>
  </si>
  <si>
    <t>SY24 5JD</t>
  </si>
  <si>
    <t>SY24 5JE</t>
  </si>
  <si>
    <t>SY24 5JF</t>
  </si>
  <si>
    <t>SY24 5JH</t>
  </si>
  <si>
    <t>SY24 5JP</t>
  </si>
  <si>
    <t>SY24 5JQ</t>
  </si>
  <si>
    <t>SY24 5JS</t>
  </si>
  <si>
    <t>SY24 5JZ</t>
  </si>
  <si>
    <t>SY24 5LA</t>
  </si>
  <si>
    <t>SY24 5LB</t>
  </si>
  <si>
    <t>SY24 5LD</t>
  </si>
  <si>
    <t>SY24 5LH</t>
  </si>
  <si>
    <t>SY24 5LJ</t>
  </si>
  <si>
    <t>SY24 5LT</t>
  </si>
  <si>
    <t>TA23 0AN</t>
  </si>
  <si>
    <t>TA23 0BZ</t>
  </si>
  <si>
    <t>TA24 5SH</t>
  </si>
  <si>
    <t>TA24 5SJ</t>
  </si>
  <si>
    <t>TA24 5UL</t>
  </si>
  <si>
    <t>TA24 6GW</t>
  </si>
  <si>
    <t>TA24 6JX</t>
  </si>
  <si>
    <t>TA24 6LE</t>
  </si>
  <si>
    <t>TA24 6PJ</t>
  </si>
  <si>
    <t>TA24 6TH</t>
  </si>
  <si>
    <t>TA5 1SU</t>
  </si>
  <si>
    <t>TA5 1TN</t>
  </si>
  <si>
    <t>TA5 1TW</t>
  </si>
  <si>
    <t>TA5 2BQ</t>
  </si>
  <si>
    <t>TA5 2PT</t>
  </si>
  <si>
    <t>TA5 2PU</t>
  </si>
  <si>
    <t>TA5 2PX</t>
  </si>
  <si>
    <t>TA5 2PY</t>
  </si>
  <si>
    <t>TA5 2QJ</t>
  </si>
  <si>
    <t>TA6 4RN</t>
  </si>
  <si>
    <t>TA6 4SR</t>
  </si>
  <si>
    <t>TA6 4SS</t>
  </si>
  <si>
    <t>TA6 6LG</t>
  </si>
  <si>
    <t>TA6 6LN</t>
  </si>
  <si>
    <t>TA8 1BG</t>
  </si>
  <si>
    <t>TA8 2BZ</t>
  </si>
  <si>
    <t>TA8 2DA</t>
  </si>
  <si>
    <t>TA8 2DB</t>
  </si>
  <si>
    <t>TA8 2DG</t>
  </si>
  <si>
    <t>TA8 2DQ</t>
  </si>
  <si>
    <t>TA8 2EZ</t>
  </si>
  <si>
    <t>TA8 2HA</t>
  </si>
  <si>
    <t>TA8 2HG</t>
  </si>
  <si>
    <t>TA8 2HL</t>
  </si>
  <si>
    <t>TA8 2PA</t>
  </si>
  <si>
    <t>TA8 2QY</t>
  </si>
  <si>
    <t>TA8 2RJ</t>
  </si>
  <si>
    <t>TA8 2RL</t>
  </si>
  <si>
    <t>TA8 2RN</t>
  </si>
  <si>
    <t>TA8 2RP</t>
  </si>
  <si>
    <t>TA8 2RR</t>
  </si>
  <si>
    <t>TA8 2RS</t>
  </si>
  <si>
    <t>TA8 2RW</t>
  </si>
  <si>
    <t>TA8 2SD</t>
  </si>
  <si>
    <t>TD13 5XD</t>
  </si>
  <si>
    <t>TD14 5DH</t>
  </si>
  <si>
    <t>TD14 5DQ</t>
  </si>
  <si>
    <t>TD14 5EA</t>
  </si>
  <si>
    <t>TD14 5HF</t>
  </si>
  <si>
    <t>TD14 5HL</t>
  </si>
  <si>
    <t>TD14 5HR</t>
  </si>
  <si>
    <t>TD14 5HS</t>
  </si>
  <si>
    <t>TD14 5HT</t>
  </si>
  <si>
    <t>TD14 5JD</t>
  </si>
  <si>
    <t>TD14 5JE</t>
  </si>
  <si>
    <t>TD14 5SR</t>
  </si>
  <si>
    <t>TD15 1HE</t>
  </si>
  <si>
    <t>TD15 1QS</t>
  </si>
  <si>
    <t>TD15 1QY</t>
  </si>
  <si>
    <t>TD15 1RE</t>
  </si>
  <si>
    <t>TD15 1RP</t>
  </si>
  <si>
    <t>TD15 2EP</t>
  </si>
  <si>
    <t>TD15 2HE</t>
  </si>
  <si>
    <t>TD15 2PB</t>
  </si>
  <si>
    <t>TD15 2RW</t>
  </si>
  <si>
    <t>TD15 2RX</t>
  </si>
  <si>
    <t>TD15 2SH</t>
  </si>
  <si>
    <t>TD15 2SP</t>
  </si>
  <si>
    <t>TN28 8FB</t>
  </si>
  <si>
    <t>TN28 8FR</t>
  </si>
  <si>
    <t>TN28 8NN</t>
  </si>
  <si>
    <t>TN28 8NT</t>
  </si>
  <si>
    <t>TN28 8NZ</t>
  </si>
  <si>
    <t>TN28 8QE</t>
  </si>
  <si>
    <t>TN28 8QX</t>
  </si>
  <si>
    <t>TN28 8QY</t>
  </si>
  <si>
    <t>TN28 8RE</t>
  </si>
  <si>
    <t>TN29 0NP</t>
  </si>
  <si>
    <t>TN29 0NW</t>
  </si>
  <si>
    <t>TN29 0QR</t>
  </si>
  <si>
    <t>TN29 0RD</t>
  </si>
  <si>
    <t>TN29 0TG</t>
  </si>
  <si>
    <t>TN29 9ET</t>
  </si>
  <si>
    <t>TN29 9HE</t>
  </si>
  <si>
    <t>TN29 9JH</t>
  </si>
  <si>
    <t>TN29 9JP</t>
  </si>
  <si>
    <t>TN29 9JR</t>
  </si>
  <si>
    <t>TN29 9NA</t>
  </si>
  <si>
    <t>TN29 9NB</t>
  </si>
  <si>
    <t>TN29 9ND</t>
  </si>
  <si>
    <t>TN29 9NE</t>
  </si>
  <si>
    <t>TN29 9PD</t>
  </si>
  <si>
    <t>TN29 9PN</t>
  </si>
  <si>
    <t>TN29 9PT</t>
  </si>
  <si>
    <t>TN31 7SG</t>
  </si>
  <si>
    <t>TN31 7SH</t>
  </si>
  <si>
    <t>TQ1 2BG</t>
  </si>
  <si>
    <t>TQ12 3QH</t>
  </si>
  <si>
    <t>TQ12 4RL</t>
  </si>
  <si>
    <t>TQ12 4RS</t>
  </si>
  <si>
    <t>TQ12 4RT</t>
  </si>
  <si>
    <t>TQ14 0DJ</t>
  </si>
  <si>
    <t>TQ14 0EX</t>
  </si>
  <si>
    <t>TQ14 0EY</t>
  </si>
  <si>
    <t>TQ14 8AA</t>
  </si>
  <si>
    <t>TQ14 8AB</t>
  </si>
  <si>
    <t>TQ14 8AE</t>
  </si>
  <si>
    <t>TQ14 8AF</t>
  </si>
  <si>
    <t>TQ14 8AG</t>
  </si>
  <si>
    <t>TQ14 8AJ</t>
  </si>
  <si>
    <t>TQ14 8AL</t>
  </si>
  <si>
    <t>TQ14 8AP</t>
  </si>
  <si>
    <t>TQ14 8AQ</t>
  </si>
  <si>
    <t>TQ14 8AS</t>
  </si>
  <si>
    <t>TQ14 8AU</t>
  </si>
  <si>
    <t>TQ14 8AY</t>
  </si>
  <si>
    <t>TQ14 8BB</t>
  </si>
  <si>
    <t>TQ14 8BD</t>
  </si>
  <si>
    <t>TQ14 8BE</t>
  </si>
  <si>
    <t>TQ14 8BG</t>
  </si>
  <si>
    <t>TQ14 8BJ</t>
  </si>
  <si>
    <t>TQ14 8BL</t>
  </si>
  <si>
    <t>TQ14 8BP</t>
  </si>
  <si>
    <t>TQ14 8BQ</t>
  </si>
  <si>
    <t>TQ14 8BR</t>
  </si>
  <si>
    <t>TQ14 8BS</t>
  </si>
  <si>
    <t>TQ14 8BT</t>
  </si>
  <si>
    <t>TQ14 8BU</t>
  </si>
  <si>
    <t>TQ14 8BW</t>
  </si>
  <si>
    <t>TQ14 8BX</t>
  </si>
  <si>
    <t>TQ14 8BY</t>
  </si>
  <si>
    <t>TQ14 8BZ</t>
  </si>
  <si>
    <t>TQ14 8DA</t>
  </si>
  <si>
    <t>TQ14 8DB</t>
  </si>
  <si>
    <t>TQ14 8DD</t>
  </si>
  <si>
    <t>TQ14 8DE</t>
  </si>
  <si>
    <t>TQ14 8DJ</t>
  </si>
  <si>
    <t>TQ14 8DL</t>
  </si>
  <si>
    <t>TQ14 8DN</t>
  </si>
  <si>
    <t>TQ14 8DP</t>
  </si>
  <si>
    <t>TQ14 8DT</t>
  </si>
  <si>
    <t>TQ14 8DZ</t>
  </si>
  <si>
    <t>TQ14 8EA</t>
  </si>
  <si>
    <t>TQ14 8ED</t>
  </si>
  <si>
    <t>TQ14 8EE</t>
  </si>
  <si>
    <t>TQ14 8EG</t>
  </si>
  <si>
    <t>TQ14 8EL</t>
  </si>
  <si>
    <t>TQ14 8EN</t>
  </si>
  <si>
    <t>TQ14 8ES</t>
  </si>
  <si>
    <t>TQ14 8FG</t>
  </si>
  <si>
    <t>TQ14 8HH</t>
  </si>
  <si>
    <t>TQ14 8HR</t>
  </si>
  <si>
    <t>TQ14 8HT</t>
  </si>
  <si>
    <t>TQ14 8HW</t>
  </si>
  <si>
    <t>TQ14 8PE</t>
  </si>
  <si>
    <t>TQ14 8SJ</t>
  </si>
  <si>
    <t>TQ14 8SL</t>
  </si>
  <si>
    <t>TQ14 8SP</t>
  </si>
  <si>
    <t>TQ14 8SR</t>
  </si>
  <si>
    <t>TQ14 8ST</t>
  </si>
  <si>
    <t>TQ14 8SW</t>
  </si>
  <si>
    <t>TQ14 8SY</t>
  </si>
  <si>
    <t>TQ14 8SZ</t>
  </si>
  <si>
    <t>TQ14 8TB</t>
  </si>
  <si>
    <t>TQ14 9DQ</t>
  </si>
  <si>
    <t>TQ14 9PW</t>
  </si>
  <si>
    <t>TQ2 5DG</t>
  </si>
  <si>
    <t>TQ2 5EH</t>
  </si>
  <si>
    <t>TQ2 6NX</t>
  </si>
  <si>
    <t>TQ2 6QG</t>
  </si>
  <si>
    <t>TQ3 2BA</t>
  </si>
  <si>
    <t>TQ3 2BD</t>
  </si>
  <si>
    <t>TQ3 2BE</t>
  </si>
  <si>
    <t>TQ3 2BQ</t>
  </si>
  <si>
    <t>TQ3 2NJ</t>
  </si>
  <si>
    <t>TQ3 2UA</t>
  </si>
  <si>
    <t>TQ3 3DT</t>
  </si>
  <si>
    <t>TQ4 5AB</t>
  </si>
  <si>
    <t>TQ4 5AD</t>
  </si>
  <si>
    <t>TQ4 5AE</t>
  </si>
  <si>
    <t>TQ4 5AG</t>
  </si>
  <si>
    <t>TQ4 5AH</t>
  </si>
  <si>
    <t>TQ4 5AQ</t>
  </si>
  <si>
    <t>TQ4 5AS</t>
  </si>
  <si>
    <t>TQ4 5BA</t>
  </si>
  <si>
    <t>TQ4 5BD</t>
  </si>
  <si>
    <t>TQ4 5BH</t>
  </si>
  <si>
    <t>TQ4 5BP</t>
  </si>
  <si>
    <t>TQ4 5BT</t>
  </si>
  <si>
    <t>TQ4 5BW</t>
  </si>
  <si>
    <t>TQ4 5DS</t>
  </si>
  <si>
    <t>TQ4 5DY</t>
  </si>
  <si>
    <t>TQ4 5EB</t>
  </si>
  <si>
    <t>TQ4 5EE</t>
  </si>
  <si>
    <t>TQ4 5EF</t>
  </si>
  <si>
    <t>TQ4 5HS</t>
  </si>
  <si>
    <t>TQ4 5JX</t>
  </si>
  <si>
    <t>TQ4 6AA</t>
  </si>
  <si>
    <t>TQ4 6AE</t>
  </si>
  <si>
    <t>TQ4 6AF</t>
  </si>
  <si>
    <t>TQ4 6AG</t>
  </si>
  <si>
    <t>TQ4 6AH</t>
  </si>
  <si>
    <t>TQ4 6AJ</t>
  </si>
  <si>
    <t>TQ4 6AL</t>
  </si>
  <si>
    <t>TQ4 6AP</t>
  </si>
  <si>
    <t>TQ4 6AR</t>
  </si>
  <si>
    <t>TQ4 6AS</t>
  </si>
  <si>
    <t>TQ4 6AT</t>
  </si>
  <si>
    <t>TQ4 6AU</t>
  </si>
  <si>
    <t>TQ4 6AW</t>
  </si>
  <si>
    <t>TQ4 6AX</t>
  </si>
  <si>
    <t>TQ4 6AY</t>
  </si>
  <si>
    <t>TQ4 6AZ</t>
  </si>
  <si>
    <t>TQ4 6BA</t>
  </si>
  <si>
    <t>TQ4 6BE</t>
  </si>
  <si>
    <t>TQ4 6BG</t>
  </si>
  <si>
    <t>TQ4 6BJ</t>
  </si>
  <si>
    <t>TQ4 6BL</t>
  </si>
  <si>
    <t>TQ4 6BU</t>
  </si>
  <si>
    <t>TQ4 6BW</t>
  </si>
  <si>
    <t>TQ4 6DZ</t>
  </si>
  <si>
    <t>TQ4 6EB</t>
  </si>
  <si>
    <t>TQ4 6ED</t>
  </si>
  <si>
    <t>TQ4 6EE</t>
  </si>
  <si>
    <t>TQ4 6EG</t>
  </si>
  <si>
    <t>TQ4 6EH</t>
  </si>
  <si>
    <t>TQ4 6EU</t>
  </si>
  <si>
    <t>TQ4 6EX</t>
  </si>
  <si>
    <t>TQ4 6HA</t>
  </si>
  <si>
    <t>TQ4 6HB</t>
  </si>
  <si>
    <t>TQ4 6HL</t>
  </si>
  <si>
    <t>TQ4 6LP</t>
  </si>
  <si>
    <t>TQ4 6PE</t>
  </si>
  <si>
    <t>TQ5 0EH</t>
  </si>
  <si>
    <t>TQ5 0ES</t>
  </si>
  <si>
    <t>TQ5 0ET</t>
  </si>
  <si>
    <t>TQ5 8AW</t>
  </si>
  <si>
    <t>TQ5 8ED</t>
  </si>
  <si>
    <t>TQ5 8EH</t>
  </si>
  <si>
    <t>TQ5 9AF</t>
  </si>
  <si>
    <t>TQ5 9AW</t>
  </si>
  <si>
    <t>TQ6 0AA</t>
  </si>
  <si>
    <t>TQ6 0AB</t>
  </si>
  <si>
    <t>TQ6 0AZ</t>
  </si>
  <si>
    <t>TQ6 0BS</t>
  </si>
  <si>
    <t>TQ6 0DX</t>
  </si>
  <si>
    <t>TQ6 0EA</t>
  </si>
  <si>
    <t>TQ6 0HL</t>
  </si>
  <si>
    <t>TQ6 0HN</t>
  </si>
  <si>
    <t>TQ6 0HS</t>
  </si>
  <si>
    <t>TQ6 0HZ</t>
  </si>
  <si>
    <t>TQ6 0JN</t>
  </si>
  <si>
    <t>TQ6 9BB</t>
  </si>
  <si>
    <t>TQ6 9PH</t>
  </si>
  <si>
    <t>TQ6 9QP</t>
  </si>
  <si>
    <t>TQ7 1BQ</t>
  </si>
  <si>
    <t>TQ7 1DX</t>
  </si>
  <si>
    <t>TQ7 1DY</t>
  </si>
  <si>
    <t>TQ7 1DZ</t>
  </si>
  <si>
    <t>TQ7 1EB</t>
  </si>
  <si>
    <t>TQ7 1ED</t>
  </si>
  <si>
    <t>TQ7 1FD</t>
  </si>
  <si>
    <t>TQ7 1GB</t>
  </si>
  <si>
    <t>TQ7 1HU</t>
  </si>
  <si>
    <t>TQ7 1HZ</t>
  </si>
  <si>
    <t>TQ7 1JF</t>
  </si>
  <si>
    <t>TQ7 1JJ</t>
  </si>
  <si>
    <t>TQ7 1JX</t>
  </si>
  <si>
    <t>TQ7 1PG</t>
  </si>
  <si>
    <t>TQ7 1SP</t>
  </si>
  <si>
    <t>TQ7 2DH</t>
  </si>
  <si>
    <t>TQ7 2NR</t>
  </si>
  <si>
    <t>TQ7 2NU</t>
  </si>
  <si>
    <t>TQ7 2PG</t>
  </si>
  <si>
    <t>TQ7 2RS</t>
  </si>
  <si>
    <t>TQ7 2RU</t>
  </si>
  <si>
    <t>TQ7 2RX</t>
  </si>
  <si>
    <t>TQ7 2TQ</t>
  </si>
  <si>
    <t>TQ7 3AN</t>
  </si>
  <si>
    <t>TQ7 3HP</t>
  </si>
  <si>
    <t>TQ7 4JB</t>
  </si>
  <si>
    <t>TQ7 4JN</t>
  </si>
  <si>
    <t>TQ7 4LH</t>
  </si>
  <si>
    <t>TQ8 8BS</t>
  </si>
  <si>
    <t>TQ8 8BU</t>
  </si>
  <si>
    <t>TQ8 8BX</t>
  </si>
  <si>
    <t>TQ8 8BY</t>
  </si>
  <si>
    <t>TQ8 8DA</t>
  </si>
  <si>
    <t>TQ8 8DB</t>
  </si>
  <si>
    <t>TQ8 8DD</t>
  </si>
  <si>
    <t>TQ8 8DH</t>
  </si>
  <si>
    <t>TQ8 8DN</t>
  </si>
  <si>
    <t>TQ8 8DP</t>
  </si>
  <si>
    <t>TQ8 8DU</t>
  </si>
  <si>
    <t>TQ8 8DW</t>
  </si>
  <si>
    <t>TQ8 8ET</t>
  </si>
  <si>
    <t>TQ8 8GY</t>
  </si>
  <si>
    <t>TQ8 8LL</t>
  </si>
  <si>
    <t>TQ8 8NQ</t>
  </si>
  <si>
    <t>TQ8 8PA</t>
  </si>
  <si>
    <t>TQ8 8PU</t>
  </si>
  <si>
    <t>TQ8 8QD</t>
  </si>
  <si>
    <t>TQ9 5AL</t>
  </si>
  <si>
    <t>TQ9 5DD</t>
  </si>
  <si>
    <t>TQ9 5DL</t>
  </si>
  <si>
    <t>TQ9 6PP</t>
  </si>
  <si>
    <t>TQ9 6QY</t>
  </si>
  <si>
    <t>TQ9 6RD</t>
  </si>
  <si>
    <t>TQ9 7EQ</t>
  </si>
  <si>
    <t>TR1 1SG</t>
  </si>
  <si>
    <t>TR1 1SQ</t>
  </si>
  <si>
    <t>TR1 1SS</t>
  </si>
  <si>
    <t>TR1 1ST</t>
  </si>
  <si>
    <t>TR10 8AD</t>
  </si>
  <si>
    <t>TR10 8AE</t>
  </si>
  <si>
    <t>TR10 8AH</t>
  </si>
  <si>
    <t>TR10 8AQ</t>
  </si>
  <si>
    <t>TR10 8AT</t>
  </si>
  <si>
    <t>TR10 8FG</t>
  </si>
  <si>
    <t>TR10 8GE</t>
  </si>
  <si>
    <t>TR10 8GZ</t>
  </si>
  <si>
    <t>TR10 8LS</t>
  </si>
  <si>
    <t>TR11 2AF</t>
  </si>
  <si>
    <t>TR11 2TF</t>
  </si>
  <si>
    <t>TR11 2UA</t>
  </si>
  <si>
    <t>TR11 2UD</t>
  </si>
  <si>
    <t>TR11 2UJ</t>
  </si>
  <si>
    <t>TR11 3AA</t>
  </si>
  <si>
    <t>TR11 3DB</t>
  </si>
  <si>
    <t>TR11 3DQ</t>
  </si>
  <si>
    <t>TR11 3HG</t>
  </si>
  <si>
    <t>TR11 3HH</t>
  </si>
  <si>
    <t>TR11 3HQ</t>
  </si>
  <si>
    <t>TR11 3JT</t>
  </si>
  <si>
    <t>TR11 3QY</t>
  </si>
  <si>
    <t>TR11 4NR</t>
  </si>
  <si>
    <t>TR11 5LF</t>
  </si>
  <si>
    <t>TR11 5LH</t>
  </si>
  <si>
    <t>TR11 5LQ</t>
  </si>
  <si>
    <t>TR11 5NE</t>
  </si>
  <si>
    <t>TR11 5RY</t>
  </si>
  <si>
    <t>TR11 5SR</t>
  </si>
  <si>
    <t>TR11 5ST</t>
  </si>
  <si>
    <t>TR11 5TJ</t>
  </si>
  <si>
    <t>TR11 5TP</t>
  </si>
  <si>
    <t>TR11 5TX</t>
  </si>
  <si>
    <t>TR11 5TY</t>
  </si>
  <si>
    <t>TR11 5TZ</t>
  </si>
  <si>
    <t>TR11 5UA</t>
  </si>
  <si>
    <t>TR11 5UF</t>
  </si>
  <si>
    <t>TR12 6DF</t>
  </si>
  <si>
    <t>TR12 6HB</t>
  </si>
  <si>
    <t>TR12 6HF</t>
  </si>
  <si>
    <t>TR12 6HL</t>
  </si>
  <si>
    <t>TR12 6JY</t>
  </si>
  <si>
    <t>TR12 6SX</t>
  </si>
  <si>
    <t>TR12 6UA</t>
  </si>
  <si>
    <t>TR12 6UD</t>
  </si>
  <si>
    <t>TR12 6UF</t>
  </si>
  <si>
    <t>TR12 6UG</t>
  </si>
  <si>
    <t>TR13 9EY</t>
  </si>
  <si>
    <t>TR13 9JS</t>
  </si>
  <si>
    <t>TR17 0AQ</t>
  </si>
  <si>
    <t>TR17 0DY</t>
  </si>
  <si>
    <t>TR17 0EG</t>
  </si>
  <si>
    <t>TR17 0EN</t>
  </si>
  <si>
    <t>TR17 0EQ</t>
  </si>
  <si>
    <t>TR17 0HS</t>
  </si>
  <si>
    <t>TR17 0HT</t>
  </si>
  <si>
    <t>TR18 2LL</t>
  </si>
  <si>
    <t>TR18 3AS</t>
  </si>
  <si>
    <t>TR18 3DP</t>
  </si>
  <si>
    <t>TR18 3FA</t>
  </si>
  <si>
    <t>TR18 3FH</t>
  </si>
  <si>
    <t>TR18 3RF</t>
  </si>
  <si>
    <t>TR18 3RG</t>
  </si>
  <si>
    <t>TR18 4AA</t>
  </si>
  <si>
    <t>TR18 4AB</t>
  </si>
  <si>
    <t>TR18 4BA</t>
  </si>
  <si>
    <t>TR18 4NP</t>
  </si>
  <si>
    <t>TR18 4NQ</t>
  </si>
  <si>
    <t>TR18 4NW</t>
  </si>
  <si>
    <t>TR18 5JB</t>
  </si>
  <si>
    <t>TR18 5JZ</t>
  </si>
  <si>
    <t>TR18 5PR</t>
  </si>
  <si>
    <t>TR18 5PW</t>
  </si>
  <si>
    <t>TR18 5PZ</t>
  </si>
  <si>
    <t>TR19 6QT</t>
  </si>
  <si>
    <t>TR2 4AH</t>
  </si>
  <si>
    <t>TR2 4AN</t>
  </si>
  <si>
    <t>TR2 4AU</t>
  </si>
  <si>
    <t>TR2 4BA</t>
  </si>
  <si>
    <t>TR2 5AN</t>
  </si>
  <si>
    <t>TR2 5AW</t>
  </si>
  <si>
    <t>TR2 5DG</t>
  </si>
  <si>
    <t>TR2 5DJ</t>
  </si>
  <si>
    <t>TR2 5ES</t>
  </si>
  <si>
    <t>TR2 5HE</t>
  </si>
  <si>
    <t>TR2 5JB</t>
  </si>
  <si>
    <t>TR2 5NZ</t>
  </si>
  <si>
    <t>TR20 8HW</t>
  </si>
  <si>
    <t>TR20 8HX</t>
  </si>
  <si>
    <t>TR21 0HY</t>
  </si>
  <si>
    <t>TR21 0JX</t>
  </si>
  <si>
    <t>TR21 0JY</t>
  </si>
  <si>
    <t>TR21 0LN</t>
  </si>
  <si>
    <t>TR22 0PL</t>
  </si>
  <si>
    <t>TR23 0PR</t>
  </si>
  <si>
    <t>TR24 0PW</t>
  </si>
  <si>
    <t>TR24 0QE</t>
  </si>
  <si>
    <t>TR24 0QQ</t>
  </si>
  <si>
    <t>TR25 0QL</t>
  </si>
  <si>
    <t>TR26 1LF</t>
  </si>
  <si>
    <t>TR26 1PS</t>
  </si>
  <si>
    <t>TR26 2EA</t>
  </si>
  <si>
    <t>TR27 4BJ</t>
  </si>
  <si>
    <t>TR27 6JE</t>
  </si>
  <si>
    <t>TR27 6JG</t>
  </si>
  <si>
    <t>TR3 6AS</t>
  </si>
  <si>
    <t>TR3 6AT</t>
  </si>
  <si>
    <t>TR3 6NN</t>
  </si>
  <si>
    <t>TR3 6NQ</t>
  </si>
  <si>
    <t>TR3 6PJ</t>
  </si>
  <si>
    <t>TR3 6PQ</t>
  </si>
  <si>
    <t>TR3 6RB</t>
  </si>
  <si>
    <t>TR3 6SE</t>
  </si>
  <si>
    <t>TR3 7NR</t>
  </si>
  <si>
    <t>TR6 0ER</t>
  </si>
  <si>
    <t>TR7 1EA</t>
  </si>
  <si>
    <t>TR7 3NB</t>
  </si>
  <si>
    <t>TR8 4AA</t>
  </si>
  <si>
    <t>TS10 5JU</t>
  </si>
  <si>
    <t>TS10 5NX</t>
  </si>
  <si>
    <t>TS17 6BN</t>
  </si>
  <si>
    <t>TS17 6PY</t>
  </si>
  <si>
    <t>TS17 7BD</t>
  </si>
  <si>
    <t>TS17 7BN</t>
  </si>
  <si>
    <t>TS17 7BP</t>
  </si>
  <si>
    <t>TS17 7BS</t>
  </si>
  <si>
    <t>TS17 7BT</t>
  </si>
  <si>
    <t>TS17 7BU</t>
  </si>
  <si>
    <t>TS17 7BW</t>
  </si>
  <si>
    <t>TS17 7JS</t>
  </si>
  <si>
    <t>TS17 7JU</t>
  </si>
  <si>
    <t>TS18 2AD</t>
  </si>
  <si>
    <t>TS18 2NH</t>
  </si>
  <si>
    <t>TS18 2PH</t>
  </si>
  <si>
    <t>TS18 2PS</t>
  </si>
  <si>
    <t>TS18 2QA</t>
  </si>
  <si>
    <t>TS18 2QQ</t>
  </si>
  <si>
    <t>TS18 2QW</t>
  </si>
  <si>
    <t>TS18 2RB</t>
  </si>
  <si>
    <t>TS18 2RD</t>
  </si>
  <si>
    <t>TS18 2RF</t>
  </si>
  <si>
    <t>TS18 2RJ</t>
  </si>
  <si>
    <t>TS18 2RR</t>
  </si>
  <si>
    <t>TS18 2RS</t>
  </si>
  <si>
    <t>TS18 2RT</t>
  </si>
  <si>
    <t>TS18 2SA</t>
  </si>
  <si>
    <t>TS18 2SB</t>
  </si>
  <si>
    <t>TS18 2SP</t>
  </si>
  <si>
    <t>TS18 2TA</t>
  </si>
  <si>
    <t>TS18 3AW</t>
  </si>
  <si>
    <t>TS18 3AX</t>
  </si>
  <si>
    <t>TS18 3DG</t>
  </si>
  <si>
    <t>TS2 1AD</t>
  </si>
  <si>
    <t>TS2 1AX</t>
  </si>
  <si>
    <t>TS2 1RT</t>
  </si>
  <si>
    <t>TS2 1RZ</t>
  </si>
  <si>
    <t>TS2 1SB</t>
  </si>
  <si>
    <t>TS2 1SE</t>
  </si>
  <si>
    <t>TS2 1SF</t>
  </si>
  <si>
    <t>TS2 1SH</t>
  </si>
  <si>
    <t>TS2 1SL</t>
  </si>
  <si>
    <t>TS2 1SQ</t>
  </si>
  <si>
    <t>TS2 1SR</t>
  </si>
  <si>
    <t>TS2 1SS</t>
  </si>
  <si>
    <t>TS2 1SU</t>
  </si>
  <si>
    <t>TS2 1SX</t>
  </si>
  <si>
    <t>TS2 1SY</t>
  </si>
  <si>
    <t>TS2 1SZ</t>
  </si>
  <si>
    <t>TS2 1TA</t>
  </si>
  <si>
    <t>TS2 1TD</t>
  </si>
  <si>
    <t>TS2 1TF</t>
  </si>
  <si>
    <t>TS2 1TG</t>
  </si>
  <si>
    <t>TS2 1TH</t>
  </si>
  <si>
    <t>TS2 1TJ</t>
  </si>
  <si>
    <t>TS2 1TL</t>
  </si>
  <si>
    <t>TS2 1TN</t>
  </si>
  <si>
    <t>TS2 1TP</t>
  </si>
  <si>
    <t>TS2 1TQ</t>
  </si>
  <si>
    <t>TS2 1TT</t>
  </si>
  <si>
    <t>TS2 1UB</t>
  </si>
  <si>
    <t>TS23 1PX</t>
  </si>
  <si>
    <t>TS23 4EX</t>
  </si>
  <si>
    <t>TS23 4HE</t>
  </si>
  <si>
    <t>TS24 0JJ</t>
  </si>
  <si>
    <t>TS24 0JQ</t>
  </si>
  <si>
    <t>TS24 0XJ</t>
  </si>
  <si>
    <t>TS24 0XL</t>
  </si>
  <si>
    <t>TS24 0XT</t>
  </si>
  <si>
    <t>TS24 0YF</t>
  </si>
  <si>
    <t>TS24 0YG</t>
  </si>
  <si>
    <t>TS24 7AQ</t>
  </si>
  <si>
    <t>TS25 1DE</t>
  </si>
  <si>
    <t>TS25 1XD</t>
  </si>
  <si>
    <t>TS25 1XF</t>
  </si>
  <si>
    <t>TS25 2DB</t>
  </si>
  <si>
    <t>TS25 2DD</t>
  </si>
  <si>
    <t>TS25 2DF</t>
  </si>
  <si>
    <t>TS25 2DT</t>
  </si>
  <si>
    <t>TS25 2HB</t>
  </si>
  <si>
    <t>TS3 6AF</t>
  </si>
  <si>
    <t>TS3 6AR</t>
  </si>
  <si>
    <t>TS3 6AT</t>
  </si>
  <si>
    <t>TS4 2AH</t>
  </si>
  <si>
    <t>TS4 2BZ</t>
  </si>
  <si>
    <t>TS4 2FD</t>
  </si>
  <si>
    <t>TS4 2FQ</t>
  </si>
  <si>
    <t>TS6 6UG</t>
  </si>
  <si>
    <t>TS6 6UZ</t>
  </si>
  <si>
    <t>WA8 8LT</t>
  </si>
  <si>
    <t>YO11 1PH</t>
  </si>
  <si>
    <t>YO12 6RP</t>
  </si>
  <si>
    <t>YO21 1BB</t>
  </si>
  <si>
    <t>YO21 1BH</t>
  </si>
  <si>
    <t>YO21 1DH</t>
  </si>
  <si>
    <t>YO21 1DL</t>
  </si>
  <si>
    <t>YO21 1DN</t>
  </si>
  <si>
    <t>YO21 1YL</t>
  </si>
  <si>
    <t>YO21 3PX</t>
  </si>
  <si>
    <t>YO22 4AE</t>
  </si>
  <si>
    <t>YO22 4EF</t>
  </si>
  <si>
    <t>YO22 4EW</t>
  </si>
  <si>
    <t>YO22 4FD</t>
  </si>
  <si>
    <t>YO22 5HL</t>
  </si>
  <si>
    <t>ZE1 0AB</t>
  </si>
  <si>
    <t>ZE1 0AN</t>
  </si>
  <si>
    <t>ZE1 0BB</t>
  </si>
  <si>
    <t>ZE1 0BG</t>
  </si>
  <si>
    <t>ZE1 0LL</t>
  </si>
  <si>
    <t>ZE1 0LX</t>
  </si>
  <si>
    <t>ZE1 0LZ</t>
  </si>
  <si>
    <t>ZE1 0NH</t>
  </si>
  <si>
    <t>ZE1 0NT</t>
  </si>
  <si>
    <t>ZE1 0NY</t>
  </si>
  <si>
    <t>ZE1 0PQ</t>
  </si>
  <si>
    <t>ZE1 0PS</t>
  </si>
  <si>
    <t>ZE1 0PW</t>
  </si>
  <si>
    <t>ZE1 0PX</t>
  </si>
  <si>
    <t>ZE1 0PY</t>
  </si>
  <si>
    <t>ZE1 0RD</t>
  </si>
  <si>
    <t>ZE1 0RN</t>
  </si>
  <si>
    <t>ZE1 0TA</t>
  </si>
  <si>
    <t>ZE1 0TQ</t>
  </si>
  <si>
    <t>ZE1 0TR</t>
  </si>
  <si>
    <t>ZE1 0UN</t>
  </si>
  <si>
    <t>ZE1 0WQ</t>
  </si>
  <si>
    <t>ZE1 0WX</t>
  </si>
  <si>
    <t>ZE1 0XG</t>
  </si>
  <si>
    <t>ZE1 0XJ</t>
  </si>
  <si>
    <t>ZE1 0YB</t>
  </si>
  <si>
    <t>ZE1 0ZJ</t>
  </si>
  <si>
    <t>ZE2 9AA</t>
  </si>
  <si>
    <t>ZE2 9AL</t>
  </si>
  <si>
    <t>ZE2 9AN</t>
  </si>
  <si>
    <t>ZE2 9AY</t>
  </si>
  <si>
    <t>ZE2 9BA</t>
  </si>
  <si>
    <t>ZE2 9BD</t>
  </si>
  <si>
    <t>ZE2 9BH</t>
  </si>
  <si>
    <t>ZE2 9BT</t>
  </si>
  <si>
    <t>ZE2 9DA</t>
  </si>
  <si>
    <t>ZE2 9DB</t>
  </si>
  <si>
    <t>ZE2 9DD</t>
  </si>
  <si>
    <t>ZE2 9DF</t>
  </si>
  <si>
    <t>ZE2 9DG</t>
  </si>
  <si>
    <t>ZE2 9DJ</t>
  </si>
  <si>
    <t>ZE2 9DL</t>
  </si>
  <si>
    <t>ZE2 9DP</t>
  </si>
  <si>
    <t>ZE2 9DS</t>
  </si>
  <si>
    <t>ZE2 9DT</t>
  </si>
  <si>
    <t>ZE2 9DW</t>
  </si>
  <si>
    <t>ZE2 9EL</t>
  </si>
  <si>
    <t>ZE2 9ER</t>
  </si>
  <si>
    <t>ZE2 9ES</t>
  </si>
  <si>
    <t>ZE2 9EW</t>
  </si>
  <si>
    <t>ZE2 9GJ</t>
  </si>
  <si>
    <t>ZE2 9GL</t>
  </si>
  <si>
    <t>ZE2 9HG</t>
  </si>
  <si>
    <t>ZE2 9HP</t>
  </si>
  <si>
    <t>ZE2 9JE</t>
  </si>
  <si>
    <t>ZE2 9JU</t>
  </si>
  <si>
    <t>ZE2 9LB</t>
  </si>
  <si>
    <t>ZE2 9LE</t>
  </si>
  <si>
    <t>ZE2 9LJ</t>
  </si>
  <si>
    <t>ZE2 9LL</t>
  </si>
  <si>
    <t>ZE2 9LQ</t>
  </si>
  <si>
    <t>ZE2 9LU</t>
  </si>
  <si>
    <t>ZE2 9NA</t>
  </si>
  <si>
    <t>ZE2 9NB</t>
  </si>
  <si>
    <t>ZE2 9NG</t>
  </si>
  <si>
    <t>ZE2 9NJ</t>
  </si>
  <si>
    <t>ZE2 9NL</t>
  </si>
  <si>
    <t>ZE2 9NP</t>
  </si>
  <si>
    <t>ZE2 9NS</t>
  </si>
  <si>
    <t>ZE2 9NT</t>
  </si>
  <si>
    <t>ZE2 9NX</t>
  </si>
  <si>
    <t>ZE2 9NY</t>
  </si>
  <si>
    <t>ZE2 9PA</t>
  </si>
  <si>
    <t>ZE2 9PB</t>
  </si>
  <si>
    <t>ZE2 9PD</t>
  </si>
  <si>
    <t>ZE2 9PF</t>
  </si>
  <si>
    <t>ZE2 9PG</t>
  </si>
  <si>
    <t>ZE2 9PH</t>
  </si>
  <si>
    <t>ZE2 9PP</t>
  </si>
  <si>
    <t>ZE2 9PQ</t>
  </si>
  <si>
    <t>ZE2 9PS</t>
  </si>
  <si>
    <t>ZE2 9PX</t>
  </si>
  <si>
    <t>ZE2 9QB</t>
  </si>
  <si>
    <t>ZE2 9QF</t>
  </si>
  <si>
    <t>ZE2 9QG</t>
  </si>
  <si>
    <t>ZE2 9QN</t>
  </si>
  <si>
    <t>ZE2 9QR</t>
  </si>
  <si>
    <t>ZE2 9QS</t>
  </si>
  <si>
    <t>ZE2 9QT</t>
  </si>
  <si>
    <t>ZE2 9QW</t>
  </si>
  <si>
    <t>ZE2 9RB</t>
  </si>
  <si>
    <t>ZE2 9RD</t>
  </si>
  <si>
    <t>ZE2 9RG</t>
  </si>
  <si>
    <t>ZE2 9RL</t>
  </si>
  <si>
    <t>ZE2 9RU</t>
  </si>
  <si>
    <t>ZE2 9RW</t>
  </si>
  <si>
    <t>ZE2 9RX</t>
  </si>
  <si>
    <t>ZE2 9RY</t>
  </si>
  <si>
    <t>ZE2 9RZ</t>
  </si>
  <si>
    <t>ZE2 9SE</t>
  </si>
  <si>
    <t>ZE2 9SF</t>
  </si>
  <si>
    <t>ZE2 9SG</t>
  </si>
  <si>
    <t>ZE2 9SQ</t>
  </si>
  <si>
    <t>ZE2 9TT</t>
  </si>
  <si>
    <t>ZE2 9XU</t>
  </si>
  <si>
    <t>ZE3 9JP</t>
  </si>
  <si>
    <t>ZE3 9JS</t>
  </si>
  <si>
    <t>Sum of Exposed Limit</t>
  </si>
  <si>
    <t>Cat XL</t>
  </si>
  <si>
    <t>Pro Rata</t>
  </si>
  <si>
    <t>Risk XL</t>
  </si>
  <si>
    <t>Modelled %</t>
  </si>
  <si>
    <t>A1 Event 3 Sum of Exposed Limit (Treaty)</t>
  </si>
  <si>
    <t>Non-modelled %</t>
  </si>
  <si>
    <t>*Losses for 3rd hurricane event should be calculated and reported in the 'A1 Event 3 Loss Reporting' tab</t>
  </si>
  <si>
    <t>Sum of amount insured for all policies in-force</t>
  </si>
  <si>
    <t>Please provide the sum of exposed limit and % of sum of exposed limit that is modelled</t>
  </si>
  <si>
    <t>Please provide the sum of exposed limit and % of sum of exposed limit that is non-modelled</t>
  </si>
  <si>
    <r>
      <t>Utilising the hazard data provided in tab 'A1 Event 3 Hazard Information', please provide gross total insured losses for</t>
    </r>
    <r>
      <rPr>
        <i/>
        <u/>
        <sz val="10"/>
        <color theme="1"/>
        <rFont val="Calibri"/>
        <family val="2"/>
        <scheme val="minor"/>
      </rPr>
      <t>non</t>
    </r>
    <r>
      <rPr>
        <i/>
        <sz val="10"/>
        <color theme="1"/>
        <rFont val="Calibri"/>
        <family val="2"/>
        <scheme val="minor"/>
      </rPr>
      <t>-modelled states by line of business</t>
    </r>
  </si>
  <si>
    <t>Either using your catastrophe model, or utilising the hazard data provided in tab 'A3 Event 2 Hazard Information', please report gross total storm surge losses by line of business</t>
  </si>
  <si>
    <t>*Losses for 2nd Windstorm event should be calculated and reported in the 'A3 Event 2 Loss Reporting' tab</t>
  </si>
  <si>
    <t xml:space="preserve">This tab should be used to provide estimated wind and storm surge losses for A3 event 2. </t>
  </si>
  <si>
    <t>TSI for storm surge for UKWS event 2</t>
  </si>
  <si>
    <t>TSI for storm surge for the UK (direct book)</t>
  </si>
  <si>
    <r>
      <t xml:space="preserve">This tab contains hazard information for </t>
    </r>
    <r>
      <rPr>
        <i/>
        <u/>
        <sz val="10"/>
        <color theme="1"/>
        <rFont val="Calibri"/>
        <family val="2"/>
        <scheme val="minor"/>
      </rPr>
      <t>all</t>
    </r>
    <r>
      <rPr>
        <i/>
        <sz val="10"/>
        <color theme="1"/>
        <rFont val="Calibri"/>
        <family val="2"/>
        <scheme val="minor"/>
      </rPr>
      <t xml:space="preserve"> affected full unit postcodes in A3 event 2. Where needed, this information should be used to aid loss estimation in 'A3 Event 2 Loss Reporting' tab.</t>
    </r>
  </si>
  <si>
    <t>Gross Insured Losses - Storm surge</t>
  </si>
  <si>
    <t>Gross Insured Losses - Wind</t>
  </si>
  <si>
    <t>Total Sum Insured (TSI)</t>
  </si>
  <si>
    <t>All inflows and gains and amounts which increase basic own funds should be positive</t>
  </si>
  <si>
    <t>All outflows and losses and amounts which reduce basic own funds should be negative</t>
  </si>
  <si>
    <t>Return period of each event (from OEP) (first three columns) and scenario (from AEP) (final column), as estimated by firm in years.</t>
  </si>
  <si>
    <t>Other secondary perils</t>
  </si>
  <si>
    <t xml:space="preserve">Losses due to BI from commercial lines and ALE from residential lines. If ALE is captured in Residential losses in R0050, please specify it in RBP report. </t>
  </si>
  <si>
    <t>Total Sum Insured - Modelled</t>
  </si>
  <si>
    <t>Gross Insured Losses - Modelled</t>
  </si>
  <si>
    <t xml:space="preserve">Please provide the gross total sum insured for all impacted states covered by your catastrophe model. </t>
  </si>
  <si>
    <t xml:space="preserve">Firms are expected to expand the hazard informatio (i.e. average wind speed) to other metrics (e.g. peak gust wind) to aid their loss estimation and specify their approach and assumptions in the RBP report. </t>
  </si>
  <si>
    <t>C0020_FRN</t>
  </si>
  <si>
    <t>C0030_GroupName</t>
  </si>
  <si>
    <t>C0040_SubmissionNo</t>
  </si>
  <si>
    <t>C0050_Currency</t>
  </si>
  <si>
    <t>C0060_ReportingDate</t>
  </si>
  <si>
    <t>C0070_EntityType</t>
  </si>
  <si>
    <t>C0080_SCR_Method</t>
  </si>
  <si>
    <t>C0090_Resources</t>
  </si>
  <si>
    <t>C0090_GBP_USD</t>
  </si>
  <si>
    <t>C0090_GBP_EUR</t>
  </si>
  <si>
    <t>SCR_Post_Stress</t>
  </si>
  <si>
    <t>ECA_Post_Stress</t>
  </si>
  <si>
    <t>Capital_Req_Post_Stress</t>
  </si>
  <si>
    <t>Balance</t>
  </si>
  <si>
    <t>Inwards_reinst_premiums</t>
  </si>
  <si>
    <t>Gross</t>
  </si>
  <si>
    <t>Net</t>
  </si>
  <si>
    <t>Return_Period</t>
  </si>
  <si>
    <t>InForceRisks</t>
  </si>
  <si>
    <t>NoOfRisksImpacted</t>
  </si>
  <si>
    <t>InForceGrossTSI</t>
  </si>
  <si>
    <t>Groundshaking</t>
  </si>
  <si>
    <t>ModelUncertaintyAssessment</t>
  </si>
  <si>
    <t>Post_Loss_Amplification</t>
  </si>
  <si>
    <t>Marine_and_energy</t>
  </si>
  <si>
    <t>Contingent_business_interruption</t>
  </si>
  <si>
    <t>BI_ALE</t>
  </si>
  <si>
    <t>Secondary_uncertainty</t>
  </si>
  <si>
    <t>Storm_surge</t>
  </si>
  <si>
    <t>Inland_flood</t>
  </si>
  <si>
    <t>Other_secondary_perils</t>
  </si>
  <si>
    <t>Please notify the PRA if your reporting currency is other than GBP, EUR or USD</t>
  </si>
  <si>
    <t>Syndicate</t>
  </si>
  <si>
    <t>Key for Type of Collateral</t>
  </si>
  <si>
    <t>Ownership</t>
  </si>
  <si>
    <t>Security</t>
  </si>
  <si>
    <t>Article 26(a)   (transfer full ownership of the collateral to the collateral taker for the purposes of securing or otherwise covering the performance of a relevant obligation)</t>
  </si>
  <si>
    <t>Article 26(b)  (provide collateral by way of security in favour of, or to, a collateral taker, and the legal ownership of the collateral remains with the collateral provider or a custodian when the security right is established)</t>
  </si>
  <si>
    <t xml:space="preserve">Arrangements other than those described in DR Art 26. </t>
  </si>
  <si>
    <t>Summary of loss (undiscounted)</t>
  </si>
  <si>
    <t>Analysis of losses</t>
  </si>
  <si>
    <t>Gross losses by line of business and coverage</t>
  </si>
  <si>
    <t>Combined gross loss from all three hurricanes</t>
  </si>
  <si>
    <t>Additional premiums receivable to reinstate insureds' cover following the three hurricanes</t>
  </si>
  <si>
    <t>Reinsurers' share of gross aggregate loss, of inwards reinstatement premiums, together with cost of management actions to purchase additional protection.</t>
  </si>
  <si>
    <t>Gross losses by line of business and coverage (R0050 - R0120) comprise  amounts which are included in "Scenario A1" C0020 (Direct stress) R0050 (Claims incurred) and R0060 (Expenses) and which are not attributable to post loss amplification or secondary uncertainty</t>
  </si>
  <si>
    <t xml:space="preserve">Losses due to contingent BI from all lines of business. </t>
  </si>
  <si>
    <t xml:space="preserve">Losses from liability lines. </t>
  </si>
  <si>
    <t>Total of gross claims and expenses</t>
  </si>
  <si>
    <t>Total gross loss including post loss amplification &amp; secondary uncertainty</t>
  </si>
  <si>
    <t>Net loss</t>
  </si>
  <si>
    <t>Sum of R0010, R0015 and R0020</t>
  </si>
  <si>
    <t>Return period for the scenario (from AEP) as estimated by firm in years</t>
  </si>
  <si>
    <t>Gross losses by line of business and coverage (R0050 - R0120) comprise  amounts which are included in "Scenario A2" C0020 (Direct stress) R0050 (Claims incurred) and R0060 (Expenses) and which are not attributable to post loss amplification or secondary uncertainty</t>
  </si>
  <si>
    <t>Gross losses by line of business and coverage (R0050 - R0120) comprise  amounts which are included in "Scenario A3" C0020 (Direct stress) R0050 (Claims incurred) and R0060 (Expenses) and which are not attributable to post loss amplification or secondary uncertainty</t>
  </si>
  <si>
    <t>Additional premiums receivable to reinstate insureds' cover following the two earthquakes</t>
  </si>
  <si>
    <t>Additional premiums receivable to reinstate insureds' cover following the windstorms and floods</t>
  </si>
  <si>
    <t>Additional premiums receivable to reinstate insureds' cover following the cloud outage</t>
  </si>
  <si>
    <t>Return period for the scenario of market loss in years</t>
  </si>
  <si>
    <t>Additional premiums receivable to reinstate insureds' cover following the data exfiltration</t>
  </si>
  <si>
    <t>Additional premiums receivable to reinstate insureds' cover following the ransomware</t>
  </si>
  <si>
    <t>Additional premiums receivable to reinstate insureds' cover following the defined event</t>
  </si>
  <si>
    <t>Markel International Insurance Company Limited</t>
  </si>
  <si>
    <t>Solvency Capital Requirement   S.23.01.01 C0010 R0580</t>
  </si>
  <si>
    <t>from S.23.01.01</t>
  </si>
  <si>
    <t>Total eligible own funds to meet the SCR</t>
  </si>
  <si>
    <t>Additional description [Note: DR = Solvency II Delegated Regulation]</t>
  </si>
  <si>
    <t>Expenses incurred during the year manifesting as cash flows described in DR Art 28 (c) and (e) and DR Art 31 1.(a), (b), and (d). Acquisition expenses should be included under this heading.</t>
  </si>
  <si>
    <t>All inflows and gains and amounts which increase basic own funds should be positive; All outflows and losses and amounts which reduce basic own funds should be negative [Exposures should be entered as positive]</t>
  </si>
  <si>
    <t>Reinsurance Collateral</t>
  </si>
  <si>
    <t>Combined gross loss from all earthquakes</t>
  </si>
  <si>
    <t>Combined gross loss from all three events</t>
  </si>
  <si>
    <t>American International Group UK Limited</t>
  </si>
  <si>
    <t>Ascot Underwriting Limited 1414</t>
  </si>
  <si>
    <t>Aspen Managing Agency Limited 4711</t>
  </si>
  <si>
    <t>AXIS Managing Agency Limited 1686</t>
  </si>
  <si>
    <t>Beazley Furlonge Limited 2623</t>
  </si>
  <si>
    <t>Chaucer Syndicates Limited 1084</t>
  </si>
  <si>
    <t>Faraday Underwriting Limited 0435</t>
  </si>
  <si>
    <t>Hiscox Syndicates Limited 0033</t>
  </si>
  <si>
    <t>Hiscox Syndicates Limited 3624</t>
  </si>
  <si>
    <t>QBE Underwriting Limited 2999</t>
  </si>
  <si>
    <t>Tokio Marine Kiln Syndicates Limited 0510</t>
  </si>
  <si>
    <t>Catlin Underwriting Agencies Limited 2003</t>
  </si>
  <si>
    <t>FRN</t>
  </si>
  <si>
    <t>Helper Looktable Table for FRN Number (for Submission_header)</t>
  </si>
  <si>
    <t>INCREASE (DECREASE) IN BASIC OWN FUNDS</t>
  </si>
  <si>
    <t>B4</t>
  </si>
  <si>
    <t>Scenario B4: Specific data items (direct stress only)</t>
  </si>
  <si>
    <t>p</t>
  </si>
  <si>
    <t>Admiral (Group)</t>
  </si>
  <si>
    <t>Medium enterprises [revenues between US$50m - US$1billion]</t>
  </si>
  <si>
    <t>Large enterprises [revenues exceeding US$1billion]</t>
  </si>
  <si>
    <t>All enterprises with revenues of at least US$10m</t>
  </si>
  <si>
    <t>Total where available</t>
  </si>
  <si>
    <t>A2</t>
  </si>
  <si>
    <t>In-force GWP</t>
  </si>
  <si>
    <t xml:space="preserve">Reinsurers' share of gross aggregate loss, net of reinstatement premiums, excluding the cost of management actions to purchase new reinsurance </t>
  </si>
  <si>
    <t>Gross loss (R0150) less reinsurers' share, after allowing for inwards and outwards reinstatement premiums excluding the cost of management actions to purchase new reinsurance.</t>
  </si>
  <si>
    <t>In-force number of risks as at time of event</t>
  </si>
  <si>
    <t>In-force Gross Total Sum Insured as at time of event</t>
  </si>
  <si>
    <t>Forecast GWP for y/e 2022</t>
  </si>
  <si>
    <t>Small enterprises [revenues between US$10m - US$S50m]</t>
  </si>
  <si>
    <t>Gross Insured Losses - Non-Modelled</t>
  </si>
  <si>
    <t>Total Sum Insured - Non-Modelled (Direct &amp; Fac)</t>
  </si>
  <si>
    <t>Cloud down</t>
  </si>
  <si>
    <t>General Insurance IST2022 Template (V2 Jul 2022 tracked changes against V1 May 2022)</t>
  </si>
  <si>
    <t xml:space="preserve">Last update: </t>
  </si>
  <si>
    <t>Change GI_ID</t>
  </si>
  <si>
    <t>TAB</t>
  </si>
  <si>
    <t>TAB ID</t>
  </si>
  <si>
    <t>Template cell</t>
  </si>
  <si>
    <t>Change</t>
  </si>
  <si>
    <t>Version Change</t>
  </si>
  <si>
    <t>B10:G11</t>
  </si>
  <si>
    <t>Centre justify</t>
  </si>
  <si>
    <t>V1.0 to V2.0</t>
  </si>
  <si>
    <t>Scenario A2</t>
  </si>
  <si>
    <t>O16:P19</t>
  </si>
  <si>
    <t>Copy key for types of collateral from A1</t>
  </si>
  <si>
    <t>Scenario A3</t>
  </si>
  <si>
    <t>A1 specific data</t>
  </si>
  <si>
    <t>A1SD</t>
  </si>
  <si>
    <t>M7</t>
  </si>
  <si>
    <t>Replace existing text with "Reinsurers' share of gross aggregate loss, net of reinstatement premiums, excluding the cost of management actions to purchase new reinsurance"  as per Q&amp;A log of 26 May</t>
  </si>
  <si>
    <t>M24</t>
  </si>
  <si>
    <t>Replace "Gross loss (R0150) less reinsurers' share, after allowing for adjustments to inwards and outwards premium to reinstate or purchase additional protection." with "Gross loss (R0150) less reinsurers' share, after allowing for inwards and outwards reinstatement premiums excluding the cost of management actions to purchase new reinsurance. "</t>
  </si>
  <si>
    <t>A2 specific data</t>
  </si>
  <si>
    <t>A2SD</t>
  </si>
  <si>
    <t>A3 specific data</t>
  </si>
  <si>
    <t>A3SD</t>
  </si>
  <si>
    <t>B39</t>
  </si>
  <si>
    <t>Replace "In-force number of risks as at 01.01.22" with "In-force number of risks as at time of event"</t>
  </si>
  <si>
    <t>B41</t>
  </si>
  <si>
    <t>Replace "In-force Total Sum Insured as at 01.01.22" with "In-force Gross Total Sum Insured as at time of event"</t>
  </si>
  <si>
    <t>A1 Event 3 Loss Reporting</t>
  </si>
  <si>
    <t>A1E3LR</t>
  </si>
  <si>
    <t>B36</t>
  </si>
  <si>
    <t>Change to % format (so that formula in B76 works as intended)</t>
  </si>
  <si>
    <t>C36</t>
  </si>
  <si>
    <t>Change to % format (so that formula in C76 works as intended)</t>
  </si>
  <si>
    <t>D36</t>
  </si>
  <si>
    <t>Change to % format (so that formula in D76 works as intended)</t>
  </si>
  <si>
    <t>B82:J82</t>
  </si>
  <si>
    <t>Removed  "()" in caption  "….. Non-Modelled ()"</t>
  </si>
  <si>
    <t>Various</t>
  </si>
  <si>
    <t>Change number formats to brackets for -ve amounts and add commas.</t>
  </si>
  <si>
    <t>A3E2LR</t>
  </si>
  <si>
    <t>Col J</t>
  </si>
  <si>
    <t>B50:J50</t>
  </si>
  <si>
    <t>Caption changed to "Total Sum Insured - Non-Modelled (Direct &amp; Fac)"</t>
  </si>
  <si>
    <t>Cyber Exposures</t>
  </si>
  <si>
    <t>CE</t>
  </si>
  <si>
    <t>I7</t>
  </si>
  <si>
    <t>Replace "Forecast 2022 GPW" with "Forecast GWP for y/e 2022" (to distinguish it from in-force as at 2022)</t>
  </si>
  <si>
    <t>E27:G27</t>
  </si>
  <si>
    <t>Replace $US50 with US$50</t>
  </si>
  <si>
    <t>Centre justify column refs and captions for consistency with other tabs</t>
  </si>
  <si>
    <t>G7</t>
  </si>
  <si>
    <t>Change GPW to GWP for consistency with instructions</t>
  </si>
  <si>
    <t>G28</t>
  </si>
  <si>
    <t>J28</t>
  </si>
  <si>
    <t>M28</t>
  </si>
  <si>
    <t>P28</t>
  </si>
  <si>
    <t>Scenario B1</t>
  </si>
  <si>
    <t>B8:C8</t>
  </si>
  <si>
    <t>Caption "Cloud Outage" changed to "Cloud down".</t>
  </si>
  <si>
    <t>Q4</t>
  </si>
  <si>
    <t>Remove "Y"</t>
  </si>
  <si>
    <t>Q5</t>
  </si>
  <si>
    <t>Remove "N"</t>
  </si>
  <si>
    <t>Scenario B2</t>
  </si>
  <si>
    <t>Scenario B3</t>
  </si>
  <si>
    <t>Scenario B4</t>
  </si>
  <si>
    <t>Scenario B1 Specific</t>
  </si>
  <si>
    <t>B1SD</t>
  </si>
  <si>
    <t>F54</t>
  </si>
  <si>
    <t>F72</t>
  </si>
  <si>
    <t>Scenario B2 Specific</t>
  </si>
  <si>
    <t>B2SD</t>
  </si>
  <si>
    <t>Scenario B3 Specific</t>
  </si>
  <si>
    <t>B3SD</t>
  </si>
  <si>
    <t>Scenario B4 Specific</t>
  </si>
  <si>
    <t>B4SD</t>
  </si>
  <si>
    <t>G74:G93</t>
  </si>
  <si>
    <t>Change heading justifications to be consistent with rest of template</t>
  </si>
  <si>
    <t>G66</t>
  </si>
  <si>
    <t>Formula changed from "=I48" to "=I46"</t>
  </si>
  <si>
    <t>G67</t>
  </si>
  <si>
    <t>Formula changed from "=I49" to "=I47"</t>
  </si>
  <si>
    <t>All Scenario Specific data tabs</t>
  </si>
  <si>
    <t>All SD</t>
  </si>
  <si>
    <t>Changed justifications in Rows of "Additional description" for consistency with rest of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</si>
</sst>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0;[Red]\-\(#,##0\)"/>
    <numFmt numFmtId="167" formatCode="#,##0.0%;\(#,##0.0%\)"/>
    <numFmt numFmtId="168" formatCode="_-* #,##0_-;\-* #,##0_-;_-* &quot;-&quot;??_-;_-@_-"/>
    <numFmt numFmtId="169" formatCode="_(* #,##0_);_(* \(#,##0\);_(* &quot;-&quot;??_);_(@_)"/>
    <numFmt numFmtId="170" formatCode="yyyymmdd"/>
    <numFmt numFmtId="171" formatCode="_(* #,##0.0_);_(* \(#,##0.0\);_(* &quot;-&quot;??_);_(@_)"/>
    <numFmt numFmtId="172" formatCode="#,##0.00%;\(#,##0.00%\)"/>
  </numFmts>
  <fonts count="49"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8"/>
      <color theme="1"/>
      <name val="Calibri"/>
      <family val="2"/>
      <scheme val="minor"/>
    </font>
    <font>
      <b/>
      <sz val="16"/>
      <color theme="1"/>
      <name val="Calibri"/>
      <family val="2"/>
      <scheme val="minor"/>
    </font>
    <font>
      <b/>
      <sz val="11"/>
      <color indexed="8"/>
      <name val="Calibri"/>
      <family val="2"/>
      <scheme val="minor"/>
    </font>
    <font>
      <sz val="11"/>
      <name val="Calibri"/>
      <family val="2"/>
      <scheme val="minor"/>
    </font>
    <font>
      <sz val="16"/>
      <color theme="1"/>
      <name val="Calibri"/>
      <family val="2"/>
      <scheme val="minor"/>
    </font>
    <font>
      <b/>
      <sz val="16"/>
      <color rgb="FFFF0000"/>
      <name val="Calibri"/>
      <family val="2"/>
      <scheme val="minor"/>
    </font>
    <font>
      <i/>
      <sz val="9"/>
      <color theme="1"/>
      <name val="Calibri"/>
      <family val="2"/>
      <scheme val="minor"/>
    </font>
    <font>
      <b/>
      <sz val="11"/>
      <name val="Calibri"/>
      <family val="2"/>
      <charset val="238"/>
      <scheme val="minor"/>
    </font>
    <font>
      <sz val="11"/>
      <name val="Calibri"/>
      <family val="2"/>
      <charset val="238"/>
      <scheme val="minor"/>
    </font>
    <font>
      <b/>
      <sz val="11"/>
      <name val="Calibri"/>
      <family val="2"/>
      <scheme val="minor"/>
    </font>
    <font>
      <sz val="9"/>
      <name val="Arial"/>
      <family val="2"/>
    </font>
    <font>
      <b/>
      <sz val="12"/>
      <color rgb="FFFFFFFF"/>
      <name val="Calibri"/>
      <family val="2"/>
      <scheme val="minor"/>
    </font>
    <font>
      <b/>
      <i/>
      <sz val="11"/>
      <color theme="1"/>
      <name val="Calibri"/>
      <family val="2"/>
      <scheme val="minor"/>
    </font>
    <font>
      <sz val="16"/>
      <color rgb="FFFF0000"/>
      <name val="Calibri"/>
      <family val="2"/>
      <scheme val="minor"/>
    </font>
    <font>
      <sz val="11"/>
      <color indexed="8"/>
      <name val="Calibri"/>
      <family val="2"/>
      <scheme val="minor"/>
    </font>
    <font>
      <i/>
      <sz val="11"/>
      <color theme="1"/>
      <name val="Calibri"/>
      <family val="2"/>
      <scheme val="minor"/>
    </font>
    <font>
      <b/>
      <sz val="11"/>
      <color rgb="FFFF0000"/>
      <name val="Calibri"/>
      <family val="2"/>
      <scheme val="minor"/>
    </font>
    <font>
      <i/>
      <sz val="9"/>
      <name val="Calibri"/>
      <family val="2"/>
      <scheme val="minor"/>
    </font>
    <font>
      <b/>
      <i/>
      <sz val="11"/>
      <name val="Calibri"/>
      <family val="2"/>
      <scheme val="minor"/>
    </font>
    <font>
      <i/>
      <sz val="8"/>
      <color indexed="8"/>
      <name val="Calibri"/>
      <family val="2"/>
      <scheme val="minor"/>
    </font>
    <font>
      <sz val="11"/>
      <color rgb="FFC00000"/>
      <name val="Calibri"/>
      <family val="2"/>
      <scheme val="minor"/>
    </font>
    <font>
      <b/>
      <i/>
      <sz val="11"/>
      <color rgb="FFFF0000"/>
      <name val="Calibri"/>
      <family val="2"/>
      <scheme val="minor"/>
    </font>
    <font>
      <b/>
      <sz val="18"/>
      <color rgb="FFC00000"/>
      <name val="Calibri"/>
      <family val="2"/>
      <scheme val="minor"/>
    </font>
    <font>
      <b/>
      <sz val="16"/>
      <name val="Calibri"/>
      <family val="2"/>
      <scheme val="minor"/>
    </font>
    <font>
      <b/>
      <sz val="16"/>
      <color rgb="FFC00000"/>
      <name val="Calibri"/>
      <family val="2"/>
      <scheme val="minor"/>
    </font>
    <font>
      <i/>
      <sz val="10"/>
      <color theme="1"/>
      <name val="Calibri"/>
      <family val="2"/>
      <scheme val="minor"/>
    </font>
    <font>
      <i/>
      <u/>
      <sz val="10"/>
      <color theme="1"/>
      <name val="Calibri"/>
      <family val="2"/>
      <scheme val="minor"/>
    </font>
    <font>
      <b/>
      <i/>
      <sz val="10"/>
      <color theme="1"/>
      <name val="Calibri"/>
      <family val="2"/>
      <scheme val="minor"/>
    </font>
    <font>
      <i/>
      <sz val="9"/>
      <color rgb="FFC00000"/>
      <name val="Calibri"/>
      <family val="2"/>
      <scheme val="minor"/>
    </font>
    <font>
      <b/>
      <sz val="11"/>
      <color rgb="FFC00000"/>
      <name val="Calibri"/>
      <family val="2"/>
      <scheme val="minor"/>
    </font>
    <font>
      <sz val="8"/>
      <color theme="1"/>
      <name val="Calibri"/>
      <family val="2"/>
      <scheme val="minor"/>
    </font>
    <font>
      <sz val="8"/>
      <color indexed="8"/>
      <name val="Calibri"/>
      <family val="2"/>
      <scheme val="minor"/>
    </font>
    <font>
      <sz val="10"/>
      <name val="Calibri"/>
      <family val="2"/>
      <charset val="238"/>
      <scheme val="minor"/>
    </font>
    <font>
      <b/>
      <sz val="14"/>
      <color theme="1"/>
      <name val="Calibri"/>
      <family val="2"/>
      <scheme val="minor"/>
    </font>
    <font>
      <b/>
      <sz val="14"/>
      <name val="Calibri"/>
      <family val="2"/>
      <scheme val="minor"/>
    </font>
    <font>
      <b/>
      <strike/>
      <sz val="18"/>
      <color rgb="FFFF0000"/>
      <name val="Calibri"/>
      <family val="2"/>
      <scheme val="minor"/>
    </font>
    <font>
      <sz val="9"/>
      <color indexed="81"/>
      <name val="Tahoma"/>
      <family val="2"/>
    </font>
    <font>
      <b/>
      <sz val="9"/>
      <color indexed="81"/>
      <name val="Tahoma"/>
      <family val="2"/>
    </font>
    <font>
      <sz val="11"/>
      <color theme="2" tint="-0.249977111117893"/>
      <name val="Calibri"/>
      <family val="2"/>
      <scheme val="minor"/>
    </font>
    <font>
      <sz val="9"/>
      <color theme="1"/>
      <name val="Calibri"/>
      <family val="2"/>
      <scheme val="minor"/>
    </font>
    <font>
      <b/>
      <i/>
      <sz val="9"/>
      <color rgb="FFFF0000"/>
      <name val="Calibri"/>
      <family val="2"/>
      <scheme val="minor"/>
    </font>
    <font>
      <sz val="10"/>
      <color theme="1"/>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rgb="FFFFFFCC"/>
        <bgColor indexed="64"/>
      </patternFill>
    </fill>
    <fill>
      <patternFill patternType="solid">
        <fgColor theme="4" tint="-0.249977111117893"/>
        <bgColor indexed="64"/>
      </patternFill>
    </fill>
    <fill>
      <patternFill patternType="solid">
        <fgColor rgb="FFCCECFF"/>
        <bgColor indexed="64"/>
      </patternFill>
    </fill>
    <fill>
      <patternFill patternType="lightUp">
        <bgColor rgb="FFFFFFCC"/>
      </patternFill>
    </fill>
    <fill>
      <patternFill patternType="solid">
        <fgColor rgb="FF000000"/>
        <bgColor indexed="64"/>
      </patternFill>
    </fill>
    <fill>
      <patternFill patternType="solid">
        <fgColor rgb="FFFF0000"/>
        <bgColor indexed="64"/>
      </patternFill>
    </fill>
    <fill>
      <patternFill patternType="solid">
        <fgColor rgb="FF92D050"/>
        <bgColor indexed="64"/>
      </patternFill>
    </fill>
    <fill>
      <patternFill patternType="lightUp">
        <bgColor theme="0" tint="-0.14996795556505021"/>
      </patternFill>
    </fill>
    <fill>
      <patternFill patternType="solid">
        <fgColor theme="3"/>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s>
  <borders count="19">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1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cellStyleXfs>
  <cellXfs count="501">
    <xf numFmtId="0" fontId="0" fillId="0" borderId="0" xfId="0"/>
    <xf numFmtId="0" fontId="6" fillId="0" borderId="0" xfId="0" applyFont="1" applyBorder="1" applyProtection="1"/>
    <xf numFmtId="0" fontId="7" fillId="0" borderId="0" xfId="0" applyFont="1" applyBorder="1" applyAlignment="1" applyProtection="1">
      <alignment vertical="center"/>
    </xf>
    <xf numFmtId="0" fontId="8" fillId="0" borderId="0" xfId="0" applyFont="1" applyBorder="1" applyProtection="1"/>
    <xf numFmtId="0" fontId="4" fillId="2" borderId="1" xfId="0" applyFont="1" applyFill="1" applyBorder="1" applyAlignment="1" applyProtection="1">
      <alignment horizontal="center" vertical="center"/>
    </xf>
    <xf numFmtId="0" fontId="0" fillId="0" borderId="0" xfId="0" applyBorder="1" applyProtection="1"/>
    <xf numFmtId="0" fontId="0" fillId="3" borderId="1" xfId="0" applyFill="1" applyBorder="1" applyAlignment="1" applyProtection="1">
      <alignment horizontal="center" vertical="center"/>
    </xf>
    <xf numFmtId="0" fontId="0" fillId="2" borderId="1" xfId="0" applyFont="1" applyFill="1" applyBorder="1" applyProtection="1"/>
    <xf numFmtId="0" fontId="0" fillId="3" borderId="1" xfId="0" applyNumberFormat="1" applyFill="1" applyBorder="1" applyAlignment="1" applyProtection="1">
      <alignment horizontal="left" vertical="center"/>
      <protection locked="0"/>
    </xf>
    <xf numFmtId="0" fontId="10" fillId="3" borderId="1" xfId="0" applyNumberFormat="1" applyFont="1" applyFill="1" applyBorder="1" applyAlignment="1" applyProtection="1">
      <alignment horizontal="left" vertical="center"/>
      <protection locked="0"/>
    </xf>
    <xf numFmtId="0" fontId="0" fillId="0" borderId="0" xfId="0" applyFont="1" applyBorder="1" applyProtection="1"/>
    <xf numFmtId="0" fontId="0" fillId="0" borderId="0" xfId="0" applyBorder="1" applyAlignment="1" applyProtection="1">
      <alignment vertical="center"/>
    </xf>
    <xf numFmtId="0" fontId="0" fillId="0" borderId="0" xfId="0" applyAlignment="1" applyProtection="1">
      <alignment vertical="center"/>
    </xf>
    <xf numFmtId="0" fontId="0" fillId="0" borderId="0" xfId="0" applyFill="1" applyAlignment="1" applyProtection="1">
      <alignment vertical="center"/>
    </xf>
    <xf numFmtId="0" fontId="0" fillId="0" borderId="0" xfId="0" applyProtection="1"/>
    <xf numFmtId="0" fontId="0" fillId="0" borderId="0" xfId="0" applyFill="1" applyBorder="1" applyAlignment="1" applyProtection="1">
      <alignment vertical="center"/>
    </xf>
    <xf numFmtId="0" fontId="0" fillId="0" borderId="0" xfId="0" applyFill="1" applyBorder="1" applyProtection="1"/>
    <xf numFmtId="0" fontId="11" fillId="0" borderId="0" xfId="0" applyFont="1" applyProtection="1"/>
    <xf numFmtId="0" fontId="4" fillId="0" borderId="0" xfId="0" applyFont="1" applyFill="1" applyBorder="1" applyAlignment="1" applyProtection="1">
      <alignment horizontal="center" vertical="center"/>
    </xf>
    <xf numFmtId="0" fontId="0" fillId="0" borderId="0" xfId="0" applyAlignment="1" applyProtection="1">
      <alignment vertical="center" wrapText="1"/>
    </xf>
    <xf numFmtId="0" fontId="0" fillId="0" borderId="0" xfId="0" applyFill="1" applyBorder="1" applyAlignment="1" applyProtection="1">
      <alignment horizontal="center" vertical="center"/>
    </xf>
    <xf numFmtId="0" fontId="0" fillId="5" borderId="1" xfId="0" applyFill="1" applyBorder="1" applyAlignment="1" applyProtection="1">
      <alignment horizontal="center" vertical="center"/>
    </xf>
    <xf numFmtId="0" fontId="0" fillId="0" borderId="2" xfId="0" applyFill="1" applyBorder="1" applyAlignment="1" applyProtection="1">
      <alignment horizontal="center" vertical="center"/>
    </xf>
    <xf numFmtId="0" fontId="0" fillId="2" borderId="3" xfId="0" applyFont="1" applyFill="1" applyBorder="1" applyAlignment="1" applyProtection="1"/>
    <xf numFmtId="0" fontId="0" fillId="0" borderId="0" xfId="0" applyFont="1" applyFill="1" applyBorder="1" applyProtection="1"/>
    <xf numFmtId="14" fontId="0" fillId="0" borderId="0" xfId="0" applyNumberFormat="1" applyFill="1" applyBorder="1" applyAlignment="1" applyProtection="1">
      <alignment horizontal="left" vertical="center"/>
    </xf>
    <xf numFmtId="0" fontId="0" fillId="0" borderId="0" xfId="0" applyFont="1" applyFill="1" applyBorder="1" applyAlignment="1" applyProtection="1">
      <alignment vertical="center" wrapText="1"/>
    </xf>
    <xf numFmtId="14" fontId="0" fillId="0" borderId="0" xfId="0" applyNumberFormat="1" applyFill="1" applyBorder="1" applyAlignment="1" applyProtection="1">
      <alignment horizontal="left" vertical="center"/>
    </xf>
    <xf numFmtId="0" fontId="12" fillId="0" borderId="0" xfId="0" applyFont="1" applyAlignment="1" applyProtection="1">
      <alignment vertical="center"/>
    </xf>
    <xf numFmtId="0" fontId="8" fillId="0" borderId="0" xfId="0" applyFont="1" applyFill="1" applyBorder="1" applyAlignment="1" applyProtection="1">
      <alignment vertical="center"/>
    </xf>
    <xf numFmtId="0" fontId="8" fillId="0" borderId="0" xfId="0" applyFont="1" applyAlignment="1" applyProtection="1">
      <alignment vertical="center"/>
    </xf>
    <xf numFmtId="0" fontId="0" fillId="0" borderId="0" xfId="0" applyAlignment="1" applyProtection="1">
      <alignment horizontal="right" vertical="center"/>
    </xf>
    <xf numFmtId="0" fontId="13" fillId="0" borderId="0" xfId="0" applyFont="1" applyAlignment="1" applyProtection="1">
      <alignment vertical="center"/>
    </xf>
    <xf numFmtId="0" fontId="14" fillId="0" borderId="0" xfId="0" applyFont="1" applyFill="1" applyAlignment="1" applyProtection="1">
      <alignment horizontal="left"/>
    </xf>
    <xf numFmtId="0" fontId="5" fillId="4" borderId="1" xfId="0" applyFont="1" applyFill="1" applyBorder="1" applyAlignment="1" applyProtection="1">
      <alignment horizontal="center" vertical="center" wrapText="1"/>
    </xf>
    <xf numFmtId="0" fontId="15" fillId="0" borderId="0" xfId="0" applyFont="1" applyFill="1" applyBorder="1" applyAlignment="1" applyProtection="1">
      <alignment horizontal="center" vertical="top" wrapText="1"/>
    </xf>
    <xf numFmtId="0" fontId="16" fillId="0" borderId="0" xfId="0" quotePrefix="1" applyFont="1" applyFill="1" applyBorder="1" applyAlignment="1" applyProtection="1">
      <alignment horizontal="center" vertical="center"/>
    </xf>
    <xf numFmtId="0" fontId="4" fillId="0" borderId="0" xfId="0" applyFont="1" applyFill="1" applyBorder="1" applyAlignment="1" applyProtection="1">
      <alignment horizontal="center" vertical="center" wrapText="1"/>
    </xf>
    <xf numFmtId="0" fontId="5" fillId="4" borderId="1" xfId="0" applyFont="1" applyFill="1" applyBorder="1" applyAlignment="1" applyProtection="1">
      <alignment vertical="top" wrapText="1"/>
    </xf>
    <xf numFmtId="0" fontId="5" fillId="4" borderId="1" xfId="0" applyFont="1" applyFill="1" applyBorder="1" applyAlignment="1" applyProtection="1">
      <alignment horizontal="center" vertical="top" wrapText="1"/>
    </xf>
    <xf numFmtId="1" fontId="15" fillId="0" borderId="0" xfId="0" applyNumberFormat="1" applyFont="1" applyFill="1" applyBorder="1" applyAlignment="1" applyProtection="1">
      <alignment horizontal="center" vertical="top" wrapText="1"/>
    </xf>
    <xf numFmtId="165" fontId="0" fillId="5" borderId="1" xfId="0" applyNumberFormat="1" applyFill="1" applyBorder="1" applyAlignment="1" applyProtection="1">
      <alignment horizontal="right" vertical="center"/>
    </xf>
    <xf numFmtId="3" fontId="15" fillId="0" borderId="0" xfId="0" quotePrefix="1" applyNumberFormat="1" applyFont="1" applyFill="1" applyBorder="1" applyAlignment="1" applyProtection="1">
      <alignment horizontal="center" vertical="center" wrapText="1"/>
    </xf>
    <xf numFmtId="0" fontId="0" fillId="2" borderId="3" xfId="0" applyFont="1" applyFill="1" applyBorder="1" applyAlignment="1" applyProtection="1">
      <alignment horizontal="center" vertical="center"/>
    </xf>
    <xf numFmtId="165" fontId="15" fillId="6" borderId="1" xfId="0" applyNumberFormat="1" applyFont="1" applyFill="1" applyBorder="1" applyAlignment="1" applyProtection="1">
      <alignment horizontal="right"/>
    </xf>
    <xf numFmtId="0" fontId="15" fillId="0" borderId="0" xfId="0" applyFont="1" applyFill="1" applyBorder="1" applyAlignment="1" applyProtection="1">
      <alignment horizontal="center"/>
    </xf>
    <xf numFmtId="165" fontId="0" fillId="3" borderId="1" xfId="0" applyNumberFormat="1" applyFill="1" applyBorder="1" applyAlignment="1" applyProtection="1">
      <alignment horizontal="right" vertical="center"/>
      <protection locked="0"/>
    </xf>
    <xf numFmtId="0" fontId="14" fillId="0" borderId="0" xfId="0" applyFont="1" applyFill="1" applyBorder="1" applyAlignment="1" applyProtection="1">
      <alignment horizontal="center" vertical="center" wrapText="1"/>
    </xf>
    <xf numFmtId="0" fontId="14" fillId="0" borderId="0" xfId="0" applyFont="1" applyFill="1" applyBorder="1" applyAlignment="1" applyProtection="1">
      <alignment vertical="center"/>
    </xf>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xf>
    <xf numFmtId="165" fontId="15" fillId="3" borderId="1" xfId="0" applyNumberFormat="1" applyFont="1" applyFill="1" applyBorder="1" applyAlignment="1" applyProtection="1">
      <alignment horizontal="right"/>
      <protection locked="0"/>
    </xf>
    <xf numFmtId="0" fontId="0" fillId="0" borderId="0" xfId="0" applyAlignment="1" applyProtection="1">
      <alignment horizontal="right"/>
    </xf>
    <xf numFmtId="0" fontId="15" fillId="0" borderId="0" xfId="0" applyFont="1" applyFill="1" applyBorder="1" applyAlignment="1" applyProtection="1">
      <alignment horizontal="center" vertical="center"/>
    </xf>
    <xf numFmtId="0" fontId="15" fillId="0" borderId="0" xfId="0" applyFont="1" applyFill="1" applyBorder="1" applyAlignment="1" applyProtection="1">
      <alignment vertical="center"/>
    </xf>
    <xf numFmtId="0" fontId="0" fillId="2" borderId="3" xfId="0" applyFont="1" applyFill="1" applyBorder="1" applyAlignment="1" applyProtection="1">
      <alignment wrapText="1"/>
    </xf>
    <xf numFmtId="0" fontId="4" fillId="0" borderId="0" xfId="0" applyFont="1" applyFill="1" applyProtection="1"/>
    <xf numFmtId="0" fontId="0" fillId="0" borderId="0" xfId="0" applyFill="1" applyProtection="1"/>
    <xf numFmtId="0" fontId="5" fillId="4" borderId="1" xfId="0" applyFont="1" applyFill="1" applyBorder="1" applyAlignment="1" applyProtection="1">
      <alignment horizontal="center" vertical="center"/>
    </xf>
    <xf numFmtId="166" fontId="0" fillId="0" borderId="0" xfId="0" applyNumberFormat="1" applyFill="1" applyBorder="1" applyProtection="1"/>
    <xf numFmtId="0" fontId="15" fillId="0" borderId="0" xfId="0" quotePrefix="1" applyFont="1" applyFill="1" applyBorder="1" applyAlignment="1" applyProtection="1">
      <alignment horizontal="center" wrapText="1"/>
    </xf>
    <xf numFmtId="0" fontId="13" fillId="0" borderId="0" xfId="0" applyFont="1" applyFill="1" applyBorder="1" applyAlignment="1" applyProtection="1">
      <alignment vertical="center"/>
    </xf>
    <xf numFmtId="0" fontId="0" fillId="0" borderId="0" xfId="0" applyFill="1" applyBorder="1" applyAlignment="1" applyProtection="1">
      <alignment horizontal="right" vertical="center"/>
    </xf>
    <xf numFmtId="0" fontId="14" fillId="0" borderId="0" xfId="0" applyFont="1" applyFill="1" applyBorder="1" applyAlignment="1" applyProtection="1">
      <alignment horizontal="left" vertical="center"/>
    </xf>
    <xf numFmtId="0" fontId="15" fillId="0" borderId="0" xfId="0" applyFont="1" applyFill="1" applyBorder="1" applyAlignment="1" applyProtection="1">
      <alignment horizontal="left" vertical="center" indent="1"/>
    </xf>
    <xf numFmtId="0" fontId="15" fillId="0" borderId="0" xfId="0" applyFont="1" applyFill="1" applyBorder="1" applyAlignment="1" applyProtection="1">
      <alignment horizontal="left" vertical="center" wrapText="1" indent="1"/>
    </xf>
    <xf numFmtId="0" fontId="5" fillId="0" borderId="0" xfId="0" applyFont="1" applyProtection="1"/>
    <xf numFmtId="0" fontId="17" fillId="0" borderId="0" xfId="0" applyFont="1" applyFill="1" applyBorder="1" applyAlignment="1" applyProtection="1">
      <alignment horizontal="left" indent="2"/>
    </xf>
    <xf numFmtId="0" fontId="17" fillId="0" borderId="0" xfId="0" quotePrefix="1" applyFont="1" applyFill="1" applyBorder="1" applyAlignment="1" applyProtection="1">
      <alignment horizontal="center"/>
    </xf>
    <xf numFmtId="3" fontId="17" fillId="0" borderId="0" xfId="0" applyNumberFormat="1" applyFont="1" applyFill="1" applyBorder="1" applyAlignment="1" applyProtection="1">
      <alignment horizontal="right" wrapText="1" indent="2"/>
    </xf>
    <xf numFmtId="0" fontId="17" fillId="0" borderId="0" xfId="0" applyFont="1" applyFill="1" applyBorder="1" applyAlignment="1" applyProtection="1"/>
    <xf numFmtId="166" fontId="15" fillId="5" borderId="1" xfId="0" applyNumberFormat="1" applyFont="1" applyFill="1" applyBorder="1" applyAlignment="1" applyProtection="1">
      <alignment horizontal="right"/>
    </xf>
    <xf numFmtId="166" fontId="5" fillId="4" borderId="1" xfId="0" applyNumberFormat="1" applyFont="1" applyFill="1" applyBorder="1" applyAlignment="1" applyProtection="1">
      <alignment vertical="top" wrapText="1"/>
    </xf>
    <xf numFmtId="0" fontId="15" fillId="0" borderId="0" xfId="0" applyFont="1" applyFill="1" applyBorder="1" applyProtection="1"/>
    <xf numFmtId="0" fontId="18" fillId="7" borderId="0" xfId="0" applyFont="1" applyFill="1"/>
    <xf numFmtId="0" fontId="18" fillId="8" borderId="0" xfId="0" applyFont="1" applyFill="1"/>
    <xf numFmtId="0" fontId="0" fillId="0" borderId="0" xfId="0" quotePrefix="1"/>
    <xf numFmtId="0" fontId="0" fillId="9" borderId="0" xfId="0" applyFont="1" applyFill="1"/>
    <xf numFmtId="0" fontId="0" fillId="9" borderId="0" xfId="0" applyFill="1"/>
    <xf numFmtId="0" fontId="19" fillId="0" borderId="0" xfId="0" applyFont="1"/>
    <xf numFmtId="0" fontId="20" fillId="0" borderId="0" xfId="0" applyFont="1" applyProtection="1"/>
    <xf numFmtId="0" fontId="0" fillId="2" borderId="3" xfId="0" applyFont="1" applyFill="1" applyBorder="1" applyProtection="1"/>
    <xf numFmtId="0" fontId="10" fillId="0" borderId="0" xfId="0" applyFont="1" applyFill="1" applyBorder="1" applyAlignment="1" applyProtection="1"/>
    <xf numFmtId="0" fontId="0" fillId="2" borderId="1" xfId="0" applyFont="1" applyFill="1" applyBorder="1" applyAlignment="1" applyProtection="1">
      <alignment vertical="center" wrapText="1"/>
    </xf>
    <xf numFmtId="0" fontId="0" fillId="2" borderId="3" xfId="0" applyFont="1" applyFill="1" applyBorder="1" applyAlignment="1" applyProtection="1">
      <alignment vertical="center" wrapText="1"/>
    </xf>
    <xf numFmtId="0" fontId="0" fillId="2" borderId="1" xfId="0" applyFont="1" applyFill="1" applyBorder="1" applyAlignment="1" applyProtection="1">
      <alignment horizontal="center"/>
    </xf>
    <xf numFmtId="0" fontId="0" fillId="2" borderId="1" xfId="0" applyFont="1" applyFill="1" applyBorder="1" applyAlignment="1" applyProtection="1">
      <alignment horizontal="center" wrapText="1"/>
    </xf>
    <xf numFmtId="0" fontId="0" fillId="2" borderId="1" xfId="0" applyFont="1" applyFill="1" applyBorder="1" applyAlignment="1" applyProtection="1">
      <alignment wrapText="1"/>
    </xf>
    <xf numFmtId="165" fontId="10" fillId="3" borderId="1" xfId="0" applyNumberFormat="1" applyFont="1" applyFill="1" applyBorder="1" applyAlignment="1" applyProtection="1">
      <alignment horizontal="right"/>
      <protection locked="0"/>
    </xf>
    <xf numFmtId="165" fontId="0" fillId="3" borderId="1" xfId="0" applyNumberFormat="1" applyFill="1" applyBorder="1" applyAlignment="1" applyProtection="1">
      <alignment horizontal="right"/>
      <protection locked="0"/>
    </xf>
    <xf numFmtId="0" fontId="2" fillId="4" borderId="1" xfId="0" applyFont="1" applyFill="1" applyBorder="1" applyAlignment="1" applyProtection="1">
      <alignment wrapText="1"/>
    </xf>
    <xf numFmtId="0" fontId="2" fillId="4" borderId="1" xfId="0" applyFont="1" applyFill="1" applyBorder="1" applyAlignment="1" applyProtection="1">
      <alignment horizontal="center" wrapText="1"/>
    </xf>
    <xf numFmtId="165" fontId="10" fillId="5" borderId="1" xfId="0" applyNumberFormat="1" applyFont="1" applyFill="1" applyBorder="1" applyAlignment="1" applyProtection="1">
      <alignment horizontal="right"/>
    </xf>
    <xf numFmtId="0" fontId="2" fillId="4" borderId="1" xfId="0" applyFont="1" applyFill="1" applyBorder="1" applyAlignment="1" applyProtection="1">
      <alignment vertical="center" wrapText="1"/>
    </xf>
    <xf numFmtId="0" fontId="2" fillId="4" borderId="1" xfId="0" applyFont="1" applyFill="1" applyBorder="1" applyAlignment="1" applyProtection="1">
      <alignment horizontal="center" vertical="center" wrapText="1"/>
    </xf>
    <xf numFmtId="165" fontId="10" fillId="5" borderId="1" xfId="0" applyNumberFormat="1" applyFont="1" applyFill="1" applyBorder="1" applyAlignment="1" applyProtection="1">
      <alignment horizontal="right" vertical="center"/>
    </xf>
    <xf numFmtId="0" fontId="0" fillId="0" borderId="0" xfId="0" applyAlignment="1" applyProtection="1">
      <alignment horizontal="center"/>
    </xf>
    <xf numFmtId="0" fontId="8" fillId="0" borderId="0" xfId="0" applyFont="1" applyAlignment="1" applyProtection="1">
      <alignment horizontal="center" vertical="center"/>
    </xf>
    <xf numFmtId="0" fontId="0" fillId="2" borderId="1" xfId="0" applyFont="1" applyFill="1" applyBorder="1" applyAlignment="1" applyProtection="1">
      <alignment horizontal="center" vertical="center" wrapText="1"/>
    </xf>
    <xf numFmtId="0" fontId="13" fillId="0" borderId="0" xfId="0" applyFont="1" applyAlignment="1" applyProtection="1">
      <alignment horizontal="center" vertical="center"/>
    </xf>
    <xf numFmtId="0" fontId="0" fillId="0" borderId="0" xfId="0" applyAlignment="1" applyProtection="1">
      <alignment horizontal="center" vertical="center" wrapText="1"/>
    </xf>
    <xf numFmtId="165" fontId="0" fillId="5" borderId="1" xfId="0" quotePrefix="1" applyNumberFormat="1" applyFill="1" applyBorder="1" applyAlignment="1" applyProtection="1">
      <alignment horizontal="right"/>
    </xf>
    <xf numFmtId="0" fontId="0" fillId="5" borderId="1" xfId="0" applyFill="1" applyBorder="1" applyAlignment="1" applyProtection="1">
      <alignment vertical="center" wrapText="1"/>
    </xf>
    <xf numFmtId="0" fontId="6" fillId="0" borderId="0" xfId="0" applyFont="1" applyProtection="1"/>
    <xf numFmtId="0" fontId="8" fillId="0" borderId="0" xfId="0" applyFont="1" applyProtection="1"/>
    <xf numFmtId="0" fontId="12" fillId="0" borderId="0" xfId="0" applyFont="1" applyProtection="1"/>
    <xf numFmtId="0" fontId="21" fillId="0" borderId="0" xfId="0" applyFont="1" applyProtection="1"/>
    <xf numFmtId="0" fontId="0" fillId="0" borderId="0" xfId="0" applyFont="1" applyProtection="1"/>
    <xf numFmtId="0" fontId="23" fillId="0" borderId="0" xfId="0" applyFont="1" applyProtection="1"/>
    <xf numFmtId="0" fontId="0" fillId="0" borderId="0" xfId="0" applyFont="1" applyFill="1" applyAlignment="1" applyProtection="1">
      <alignment horizontal="center"/>
    </xf>
    <xf numFmtId="0" fontId="0" fillId="0" borderId="1" xfId="0" quotePrefix="1" applyFill="1" applyBorder="1" applyAlignment="1" applyProtection="1">
      <alignment horizontal="center"/>
    </xf>
    <xf numFmtId="0" fontId="0" fillId="3" borderId="1" xfId="0" applyNumberFormat="1" applyFill="1" applyBorder="1" applyAlignment="1" applyProtection="1">
      <protection locked="0"/>
    </xf>
    <xf numFmtId="0" fontId="0" fillId="0" borderId="1" xfId="0" applyFill="1" applyBorder="1" applyAlignment="1" applyProtection="1">
      <alignment horizontal="center"/>
    </xf>
    <xf numFmtId="14" fontId="0" fillId="0" borderId="0" xfId="0" applyNumberFormat="1"/>
    <xf numFmtId="14" fontId="0" fillId="5" borderId="1" xfId="0" applyNumberFormat="1" applyFill="1" applyBorder="1" applyAlignment="1" applyProtection="1">
      <alignment horizontal="left" vertical="center"/>
    </xf>
    <xf numFmtId="0" fontId="13" fillId="0" borderId="0" xfId="0" applyFont="1" applyAlignment="1" applyProtection="1">
      <alignment vertical="center" wrapText="1"/>
    </xf>
    <xf numFmtId="0" fontId="4" fillId="0" borderId="0" xfId="0" applyFont="1" applyFill="1" applyBorder="1" applyProtection="1"/>
    <xf numFmtId="3" fontId="19" fillId="0" borderId="0" xfId="0" applyNumberFormat="1" applyFont="1" applyFill="1" applyBorder="1" applyAlignment="1" applyProtection="1">
      <alignment horizontal="center" vertical="center"/>
    </xf>
    <xf numFmtId="0" fontId="4" fillId="0" borderId="0" xfId="0" applyFont="1" applyAlignment="1" applyProtection="1">
      <alignment wrapText="1"/>
    </xf>
    <xf numFmtId="0" fontId="4" fillId="0" borderId="0" xfId="0" applyFont="1" applyAlignment="1" applyProtection="1">
      <alignment vertical="center" wrapText="1"/>
    </xf>
    <xf numFmtId="3" fontId="0" fillId="0" borderId="0" xfId="0" applyNumberFormat="1" applyAlignment="1" applyProtection="1">
      <alignment vertical="center"/>
    </xf>
    <xf numFmtId="0" fontId="0" fillId="2" borderId="3" xfId="0" applyFill="1" applyBorder="1" applyAlignment="1" applyProtection="1"/>
    <xf numFmtId="0" fontId="0" fillId="0" borderId="1" xfId="0" quotePrefix="1" applyFill="1" applyBorder="1" applyAlignment="1" applyProtection="1">
      <alignment horizontal="left" indent="2"/>
    </xf>
    <xf numFmtId="0" fontId="0" fillId="0" borderId="1" xfId="0" applyBorder="1" applyAlignment="1">
      <alignment wrapText="1"/>
    </xf>
    <xf numFmtId="0" fontId="0" fillId="0" borderId="1" xfId="0" applyBorder="1"/>
    <xf numFmtId="0" fontId="19" fillId="2" borderId="3" xfId="0" applyFont="1" applyFill="1" applyBorder="1" applyAlignment="1" applyProtection="1"/>
    <xf numFmtId="165" fontId="0" fillId="5" borderId="1" xfId="0" applyNumberFormat="1" applyFill="1" applyBorder="1" applyAlignment="1" applyProtection="1">
      <alignment horizontal="right"/>
    </xf>
    <xf numFmtId="0" fontId="4" fillId="2" borderId="3" xfId="0" applyFont="1" applyFill="1" applyBorder="1" applyAlignment="1" applyProtection="1"/>
    <xf numFmtId="165" fontId="0" fillId="0" borderId="0" xfId="0" applyNumberFormat="1" applyFill="1" applyBorder="1" applyAlignment="1" applyProtection="1">
      <alignment horizontal="right"/>
    </xf>
    <xf numFmtId="0" fontId="0" fillId="2" borderId="3" xfId="0" quotePrefix="1" applyFill="1" applyBorder="1" applyAlignment="1" applyProtection="1">
      <alignment horizontal="left" indent="2"/>
    </xf>
    <xf numFmtId="0" fontId="0" fillId="2" borderId="3" xfId="0" quotePrefix="1" applyFill="1" applyBorder="1" applyAlignment="1" applyProtection="1">
      <alignment horizontal="left" wrapText="1" indent="2"/>
    </xf>
    <xf numFmtId="0" fontId="0" fillId="0" borderId="0" xfId="0" applyAlignment="1" applyProtection="1"/>
    <xf numFmtId="0" fontId="0" fillId="0" borderId="0" xfId="0" applyFill="1" applyAlignment="1" applyProtection="1"/>
    <xf numFmtId="165" fontId="0" fillId="0" borderId="0" xfId="0" applyNumberFormat="1" applyAlignment="1" applyProtection="1">
      <alignment horizontal="right"/>
    </xf>
    <xf numFmtId="0" fontId="4" fillId="0" borderId="0" xfId="0" applyFont="1" applyAlignment="1" applyProtection="1"/>
    <xf numFmtId="0" fontId="4" fillId="0" borderId="0" xfId="0" applyFont="1" applyFill="1" applyAlignment="1" applyProtection="1"/>
    <xf numFmtId="0" fontId="0" fillId="0" borderId="0" xfId="0" applyFill="1"/>
    <xf numFmtId="0" fontId="0" fillId="2" borderId="3" xfId="0" quotePrefix="1" applyFill="1" applyBorder="1" applyAlignment="1" applyProtection="1">
      <alignment horizontal="left"/>
    </xf>
    <xf numFmtId="0" fontId="19" fillId="2" borderId="3" xfId="0" quotePrefix="1" applyFont="1" applyFill="1" applyBorder="1" applyAlignment="1" applyProtection="1"/>
    <xf numFmtId="0" fontId="0" fillId="2" borderId="3" xfId="0" quotePrefix="1" applyFill="1" applyBorder="1" applyAlignment="1" applyProtection="1"/>
    <xf numFmtId="0" fontId="0" fillId="0" borderId="1" xfId="0" applyFill="1" applyBorder="1"/>
    <xf numFmtId="0" fontId="10" fillId="2" borderId="3" xfId="0" quotePrefix="1" applyFont="1" applyFill="1" applyBorder="1" applyAlignment="1" applyProtection="1"/>
    <xf numFmtId="0" fontId="10" fillId="2" borderId="3" xfId="0" applyFont="1" applyFill="1" applyBorder="1" applyAlignment="1" applyProtection="1"/>
    <xf numFmtId="0" fontId="10" fillId="0" borderId="1" xfId="0" applyFont="1" applyBorder="1" applyAlignment="1">
      <alignment wrapText="1"/>
    </xf>
    <xf numFmtId="0" fontId="10" fillId="2" borderId="3" xfId="0" applyFont="1" applyFill="1" applyBorder="1" applyAlignment="1" applyProtection="1">
      <alignment wrapText="1"/>
    </xf>
    <xf numFmtId="0" fontId="3" fillId="0" borderId="1" xfId="0" applyFont="1" applyBorder="1"/>
    <xf numFmtId="0" fontId="0" fillId="0" borderId="4" xfId="0" applyBorder="1"/>
    <xf numFmtId="0" fontId="0" fillId="2" borderId="3" xfId="0" quotePrefix="1" applyFont="1" applyFill="1" applyBorder="1" applyAlignment="1" applyProtection="1">
      <alignment horizontal="left" indent="2"/>
    </xf>
    <xf numFmtId="0" fontId="0" fillId="2" borderId="3" xfId="0" quotePrefix="1" applyFill="1" applyBorder="1" applyAlignment="1" applyProtection="1">
      <alignment horizontal="left" indent="4"/>
    </xf>
    <xf numFmtId="0" fontId="4" fillId="2" borderId="1" xfId="0" applyFont="1" applyFill="1" applyBorder="1" applyAlignment="1" applyProtection="1"/>
    <xf numFmtId="0" fontId="0" fillId="0" borderId="1" xfId="0" applyFill="1" applyBorder="1" applyAlignment="1" applyProtection="1">
      <alignment horizontal="left" indent="2"/>
    </xf>
    <xf numFmtId="0" fontId="4" fillId="0" borderId="0" xfId="0" applyFont="1" applyFill="1" applyBorder="1" applyAlignment="1" applyProtection="1"/>
    <xf numFmtId="0" fontId="0" fillId="2" borderId="3" xfId="0" quotePrefix="1" applyFont="1" applyFill="1" applyBorder="1" applyAlignment="1" applyProtection="1">
      <alignment horizontal="left"/>
    </xf>
    <xf numFmtId="0" fontId="0" fillId="0" borderId="1" xfId="0" quotePrefix="1" applyFill="1" applyBorder="1" applyAlignment="1" applyProtection="1">
      <alignment horizontal="left" vertical="top" indent="2"/>
    </xf>
    <xf numFmtId="0" fontId="0" fillId="2" borderId="3" xfId="0" quotePrefix="1" applyFill="1" applyBorder="1" applyAlignment="1" applyProtection="1">
      <alignment horizontal="left" vertical="top" indent="2"/>
    </xf>
    <xf numFmtId="0" fontId="0" fillId="0" borderId="1" xfId="0" applyBorder="1" applyAlignment="1">
      <alignment horizontal="left" wrapText="1"/>
    </xf>
    <xf numFmtId="0" fontId="0" fillId="0" borderId="0" xfId="0" applyAlignment="1">
      <alignment wrapText="1"/>
    </xf>
    <xf numFmtId="0" fontId="0" fillId="2" borderId="3" xfId="0" quotePrefix="1" applyFill="1" applyBorder="1" applyAlignment="1" applyProtection="1">
      <alignment horizontal="left" vertical="top" wrapText="1" indent="2"/>
    </xf>
    <xf numFmtId="0" fontId="4" fillId="2" borderId="3" xfId="0" quotePrefix="1" applyFont="1" applyFill="1" applyBorder="1" applyAlignment="1" applyProtection="1">
      <alignment horizontal="left"/>
    </xf>
    <xf numFmtId="0" fontId="0" fillId="2" borderId="1" xfId="0" quotePrefix="1" applyFill="1" applyBorder="1" applyAlignment="1" applyProtection="1">
      <alignment horizontal="left" indent="2"/>
    </xf>
    <xf numFmtId="0" fontId="0" fillId="0" borderId="0" xfId="0" applyAlignment="1" applyProtection="1">
      <alignment wrapText="1"/>
    </xf>
    <xf numFmtId="0" fontId="0" fillId="0" borderId="0" xfId="0" quotePrefix="1" applyFill="1" applyBorder="1" applyAlignment="1" applyProtection="1">
      <alignment horizontal="left" indent="2"/>
    </xf>
    <xf numFmtId="0" fontId="8" fillId="0" borderId="1" xfId="0" applyFont="1" applyBorder="1" applyProtection="1"/>
    <xf numFmtId="0" fontId="4" fillId="2" borderId="1" xfId="0" applyFont="1" applyFill="1" applyBorder="1" applyAlignment="1" applyProtection="1">
      <alignment vertical="center" wrapText="1"/>
    </xf>
    <xf numFmtId="0" fontId="19" fillId="0" borderId="0" xfId="0" applyFont="1" applyFill="1" applyAlignment="1" applyProtection="1"/>
    <xf numFmtId="0" fontId="19" fillId="0" borderId="0" xfId="0" applyFont="1" applyFill="1" applyAlignment="1" applyProtection="1">
      <alignment vertical="center"/>
    </xf>
    <xf numFmtId="0" fontId="19" fillId="0" borderId="0" xfId="0" applyFont="1" applyAlignment="1" applyProtection="1">
      <alignment horizontal="center" wrapText="1"/>
    </xf>
    <xf numFmtId="0" fontId="19" fillId="0" borderId="0" xfId="0" applyFont="1" applyFill="1" applyAlignment="1" applyProtection="1">
      <alignment horizontal="center" wrapText="1"/>
    </xf>
    <xf numFmtId="0" fontId="4" fillId="0" borderId="0" xfId="0" applyFont="1" applyProtection="1"/>
    <xf numFmtId="3" fontId="0" fillId="0" borderId="0" xfId="0" applyNumberFormat="1" applyFont="1" applyAlignment="1" applyProtection="1">
      <alignment horizontal="center"/>
    </xf>
    <xf numFmtId="0" fontId="0" fillId="5" borderId="3" xfId="0" applyNumberFormat="1" applyFill="1" applyBorder="1" applyProtection="1"/>
    <xf numFmtId="167" fontId="0" fillId="3" borderId="1" xfId="0" applyNumberFormat="1" applyFill="1" applyBorder="1" applyAlignment="1" applyProtection="1">
      <alignment horizontal="right"/>
      <protection locked="0"/>
    </xf>
    <xf numFmtId="165" fontId="0" fillId="5" borderId="4" xfId="0" applyNumberFormat="1" applyFill="1" applyBorder="1" applyAlignment="1" applyProtection="1">
      <alignment horizontal="right"/>
    </xf>
    <xf numFmtId="0" fontId="0" fillId="0" borderId="0" xfId="0" applyFill="1" applyAlignment="1" applyProtection="1">
      <alignment horizontal="center"/>
    </xf>
    <xf numFmtId="0" fontId="4" fillId="0" borderId="0" xfId="0" applyFont="1" applyFill="1" applyAlignment="1" applyProtection="1">
      <alignment horizontal="center"/>
    </xf>
    <xf numFmtId="165" fontId="3" fillId="3" borderId="1" xfId="0" applyNumberFormat="1" applyFont="1" applyFill="1" applyBorder="1" applyAlignment="1" applyProtection="1">
      <alignment horizontal="right"/>
      <protection locked="0"/>
    </xf>
    <xf numFmtId="165" fontId="0" fillId="5" borderId="1" xfId="0" applyNumberFormat="1" applyFill="1" applyBorder="1" applyProtection="1"/>
    <xf numFmtId="165" fontId="0" fillId="10" borderId="1" xfId="0" applyNumberFormat="1" applyFill="1" applyBorder="1" applyAlignment="1" applyProtection="1">
      <alignment horizontal="right"/>
    </xf>
    <xf numFmtId="0" fontId="4" fillId="0" borderId="0" xfId="0" applyFont="1" applyFill="1" applyBorder="1" applyAlignment="1" applyProtection="1">
      <alignment horizontal="center"/>
    </xf>
    <xf numFmtId="0" fontId="0" fillId="0" borderId="1" xfId="0" quotePrefix="1" applyFill="1" applyBorder="1" applyAlignment="1" applyProtection="1">
      <alignment horizontal="center" vertical="top"/>
    </xf>
    <xf numFmtId="168" fontId="0" fillId="0" borderId="0" xfId="1" applyNumberFormat="1" applyFont="1" applyAlignment="1" applyProtection="1">
      <alignment horizontal="right"/>
    </xf>
    <xf numFmtId="168" fontId="0" fillId="0" borderId="0" xfId="0" applyNumberFormat="1" applyAlignment="1" applyProtection="1">
      <alignment horizontal="right"/>
    </xf>
    <xf numFmtId="164" fontId="0" fillId="0" borderId="0" xfId="0" applyNumberFormat="1" applyAlignment="1" applyProtection="1">
      <alignment horizontal="right"/>
    </xf>
    <xf numFmtId="164" fontId="0" fillId="0" borderId="0" xfId="1" applyNumberFormat="1" applyFont="1" applyAlignment="1" applyProtection="1">
      <alignment horizontal="right"/>
    </xf>
    <xf numFmtId="168" fontId="0" fillId="0" borderId="0" xfId="0" applyNumberFormat="1" applyProtection="1"/>
    <xf numFmtId="0" fontId="0" fillId="0" borderId="0" xfId="0" quotePrefix="1" applyFill="1" applyBorder="1" applyAlignment="1" applyProtection="1">
      <alignment horizontal="center"/>
    </xf>
    <xf numFmtId="9" fontId="0" fillId="0" borderId="0" xfId="0" applyNumberFormat="1" applyFill="1" applyBorder="1" applyAlignment="1" applyProtection="1">
      <alignment horizontal="center"/>
    </xf>
    <xf numFmtId="0" fontId="10" fillId="2" borderId="1" xfId="0" applyFont="1" applyFill="1" applyBorder="1" applyAlignment="1" applyProtection="1">
      <alignment vertical="center" wrapText="1"/>
    </xf>
    <xf numFmtId="0" fontId="16" fillId="2" borderId="1" xfId="0" applyFont="1" applyFill="1" applyBorder="1" applyAlignment="1" applyProtection="1">
      <alignment vertical="center" wrapText="1"/>
    </xf>
    <xf numFmtId="0" fontId="25" fillId="0" borderId="0" xfId="0" applyFont="1" applyFill="1" applyAlignment="1" applyProtection="1"/>
    <xf numFmtId="0" fontId="25" fillId="0" borderId="0" xfId="0" applyFont="1" applyAlignment="1" applyProtection="1">
      <alignment horizontal="center" wrapText="1"/>
    </xf>
    <xf numFmtId="0" fontId="25" fillId="0" borderId="0" xfId="0" applyFont="1" applyFill="1" applyAlignment="1" applyProtection="1">
      <alignment horizontal="center" wrapText="1"/>
    </xf>
    <xf numFmtId="0" fontId="16" fillId="2" borderId="3" xfId="0" applyFont="1" applyFill="1" applyBorder="1" applyAlignment="1" applyProtection="1"/>
    <xf numFmtId="0" fontId="16" fillId="2" borderId="1" xfId="0" applyFont="1" applyFill="1" applyBorder="1" applyAlignment="1" applyProtection="1"/>
    <xf numFmtId="0" fontId="10" fillId="2" borderId="3" xfId="0" quotePrefix="1" applyFont="1" applyFill="1" applyBorder="1" applyAlignment="1" applyProtection="1">
      <alignment horizontal="left" indent="2"/>
    </xf>
    <xf numFmtId="0" fontId="10" fillId="2" borderId="3" xfId="0" quotePrefix="1" applyFont="1" applyFill="1" applyBorder="1" applyAlignment="1" applyProtection="1">
      <alignment horizontal="left" vertical="top" indent="2"/>
    </xf>
    <xf numFmtId="0" fontId="10" fillId="2" borderId="3" xfId="0" quotePrefix="1" applyFont="1" applyFill="1" applyBorder="1" applyAlignment="1" applyProtection="1">
      <alignment horizontal="left" vertical="top" wrapText="1" indent="2"/>
    </xf>
    <xf numFmtId="0" fontId="16" fillId="0" borderId="0" xfId="0" applyFont="1" applyFill="1" applyBorder="1" applyAlignment="1" applyProtection="1"/>
    <xf numFmtId="0" fontId="10" fillId="2" borderId="1" xfId="0" quotePrefix="1" applyFont="1" applyFill="1" applyBorder="1" applyAlignment="1" applyProtection="1">
      <alignment horizontal="left" indent="2"/>
    </xf>
    <xf numFmtId="0" fontId="10" fillId="0" borderId="0" xfId="0" applyFont="1" applyAlignment="1" applyProtection="1">
      <alignment wrapText="1"/>
    </xf>
    <xf numFmtId="0" fontId="16" fillId="0" borderId="0" xfId="0" applyFont="1" applyAlignment="1" applyProtection="1">
      <alignment vertical="center" wrapText="1"/>
    </xf>
    <xf numFmtId="0" fontId="26" fillId="0" borderId="0" xfId="0" applyFont="1" applyAlignment="1" applyProtection="1">
      <alignment horizontal="left" indent="1"/>
    </xf>
    <xf numFmtId="0" fontId="9" fillId="0" borderId="0" xfId="0" applyFont="1" applyProtection="1"/>
    <xf numFmtId="0" fontId="27" fillId="0" borderId="0" xfId="0" applyFont="1" applyProtection="1"/>
    <xf numFmtId="0" fontId="10" fillId="0" borderId="0" xfId="0" applyFont="1" applyProtection="1"/>
    <xf numFmtId="0" fontId="0" fillId="2" borderId="1" xfId="0" applyFill="1" applyBorder="1" applyProtection="1"/>
    <xf numFmtId="0" fontId="0" fillId="2" borderId="3" xfId="0" applyFill="1" applyBorder="1" applyAlignment="1" applyProtection="1">
      <alignment horizontal="center"/>
    </xf>
    <xf numFmtId="0" fontId="0" fillId="2" borderId="1" xfId="0" applyFill="1" applyBorder="1" applyAlignment="1" applyProtection="1">
      <alignment horizontal="center"/>
    </xf>
    <xf numFmtId="165" fontId="0" fillId="3" borderId="3" xfId="0" applyNumberFormat="1" applyFill="1" applyBorder="1" applyAlignment="1" applyProtection="1">
      <alignment horizontal="right"/>
      <protection locked="0"/>
    </xf>
    <xf numFmtId="165" fontId="0" fillId="5" borderId="3" xfId="0" applyNumberFormat="1" applyFill="1" applyBorder="1" applyAlignment="1" applyProtection="1">
      <alignment horizontal="right"/>
    </xf>
    <xf numFmtId="0" fontId="10" fillId="2" borderId="1" xfId="0" applyFont="1" applyFill="1" applyBorder="1" applyProtection="1"/>
    <xf numFmtId="0" fontId="4" fillId="2" borderId="5" xfId="0" applyFont="1" applyFill="1" applyBorder="1" applyProtection="1"/>
    <xf numFmtId="0" fontId="4" fillId="2" borderId="5" xfId="0" applyFont="1" applyFill="1" applyBorder="1" applyAlignment="1" applyProtection="1">
      <alignment wrapText="1"/>
    </xf>
    <xf numFmtId="0" fontId="22" fillId="0" borderId="0" xfId="0" applyFont="1" applyProtection="1"/>
    <xf numFmtId="0" fontId="28" fillId="0" borderId="0" xfId="0" applyFont="1" applyProtection="1"/>
    <xf numFmtId="0" fontId="24" fillId="0" borderId="7" xfId="0" applyFont="1" applyBorder="1" applyAlignment="1" applyProtection="1">
      <alignment vertical="center"/>
    </xf>
    <xf numFmtId="0" fontId="16" fillId="0" borderId="0" xfId="0" applyFont="1" applyProtection="1"/>
    <xf numFmtId="0" fontId="4" fillId="2" borderId="1" xfId="0" applyFont="1" applyFill="1" applyBorder="1" applyProtection="1"/>
    <xf numFmtId="0" fontId="0" fillId="2" borderId="1" xfId="0" applyFill="1" applyBorder="1" applyAlignment="1" applyProtection="1">
      <alignment wrapText="1"/>
    </xf>
    <xf numFmtId="0" fontId="24" fillId="0" borderId="0" xfId="0" applyFont="1" applyBorder="1" applyAlignment="1" applyProtection="1">
      <alignment vertical="center"/>
    </xf>
    <xf numFmtId="0" fontId="0" fillId="2" borderId="1" xfId="0" applyFill="1" applyBorder="1" applyAlignment="1" applyProtection="1">
      <alignment horizontal="left" indent="2"/>
    </xf>
    <xf numFmtId="3" fontId="0" fillId="0" borderId="0" xfId="0" applyNumberFormat="1" applyFill="1" applyBorder="1" applyAlignment="1" applyProtection="1">
      <alignment horizontal="center"/>
    </xf>
    <xf numFmtId="0" fontId="29" fillId="0" borderId="0" xfId="0" applyFont="1" applyProtection="1"/>
    <xf numFmtId="0" fontId="30" fillId="0" borderId="0" xfId="0" applyFont="1" applyAlignment="1" applyProtection="1">
      <alignment vertical="center"/>
    </xf>
    <xf numFmtId="0" fontId="31" fillId="0" borderId="0" xfId="0" applyFont="1" applyAlignment="1" applyProtection="1">
      <alignment vertical="center"/>
    </xf>
    <xf numFmtId="0" fontId="32" fillId="0" borderId="0" xfId="0" applyFont="1" applyAlignment="1" applyProtection="1">
      <alignment vertical="center"/>
    </xf>
    <xf numFmtId="0" fontId="4" fillId="0" borderId="0" xfId="0" applyFont="1"/>
    <xf numFmtId="0" fontId="32" fillId="0" borderId="0" xfId="0" applyFont="1"/>
    <xf numFmtId="0" fontId="13" fillId="0" borderId="0" xfId="0" applyFont="1"/>
    <xf numFmtId="0" fontId="0" fillId="2" borderId="15" xfId="0" applyFill="1" applyBorder="1" applyAlignment="1" applyProtection="1">
      <alignment horizontal="center"/>
    </xf>
    <xf numFmtId="0" fontId="4" fillId="2" borderId="15" xfId="0" applyFont="1" applyFill="1" applyBorder="1" applyAlignment="1" applyProtection="1">
      <alignment horizontal="center"/>
    </xf>
    <xf numFmtId="0" fontId="0" fillId="5" borderId="15" xfId="0" applyFill="1" applyBorder="1"/>
    <xf numFmtId="0" fontId="0" fillId="0" borderId="0" xfId="0" applyFill="1" applyBorder="1"/>
    <xf numFmtId="0" fontId="13" fillId="0" borderId="0" xfId="0" applyFont="1" applyFill="1" applyAlignment="1" applyProtection="1">
      <alignment vertical="center"/>
    </xf>
    <xf numFmtId="0" fontId="4" fillId="2" borderId="15" xfId="0" applyFont="1" applyFill="1" applyBorder="1" applyAlignment="1">
      <alignment horizontal="center"/>
    </xf>
    <xf numFmtId="0" fontId="13" fillId="0" borderId="0" xfId="0" applyFont="1" applyFill="1" applyBorder="1" applyAlignment="1" applyProtection="1">
      <alignment horizontal="center" vertical="center"/>
    </xf>
    <xf numFmtId="0" fontId="0" fillId="0" borderId="0" xfId="0" applyFill="1" applyBorder="1" applyAlignment="1">
      <alignment horizontal="center"/>
    </xf>
    <xf numFmtId="0" fontId="0" fillId="2" borderId="15" xfId="0" applyFont="1" applyFill="1" applyBorder="1" applyProtection="1"/>
    <xf numFmtId="169" fontId="0" fillId="5" borderId="15" xfId="1" applyNumberFormat="1" applyFont="1" applyFill="1" applyBorder="1"/>
    <xf numFmtId="0" fontId="0" fillId="2" borderId="4" xfId="0" applyFont="1" applyFill="1" applyBorder="1" applyProtection="1"/>
    <xf numFmtId="0" fontId="0" fillId="2" borderId="4" xfId="0" applyFont="1" applyFill="1" applyBorder="1" applyAlignment="1" applyProtection="1">
      <alignment vertical="center" wrapText="1"/>
    </xf>
    <xf numFmtId="0" fontId="35" fillId="0" borderId="0" xfId="0" applyFont="1" applyBorder="1" applyAlignment="1" applyProtection="1">
      <alignment vertical="center"/>
    </xf>
    <xf numFmtId="165" fontId="0" fillId="0" borderId="0" xfId="0" applyNumberFormat="1" applyFill="1" applyBorder="1" applyAlignment="1" applyProtection="1">
      <alignment horizontal="right"/>
      <protection locked="0"/>
    </xf>
    <xf numFmtId="0" fontId="0" fillId="0" borderId="0" xfId="0" applyFill="1" applyBorder="1" applyAlignment="1" applyProtection="1">
      <alignment horizontal="center"/>
    </xf>
    <xf numFmtId="0" fontId="36" fillId="0" borderId="0" xfId="0" applyFont="1" applyProtection="1"/>
    <xf numFmtId="0" fontId="27" fillId="2" borderId="1" xfId="0" applyFont="1" applyFill="1" applyBorder="1" applyProtection="1"/>
    <xf numFmtId="0" fontId="10" fillId="2" borderId="5" xfId="0" applyFont="1" applyFill="1" applyBorder="1" applyAlignment="1" applyProtection="1">
      <alignment horizontal="center"/>
    </xf>
    <xf numFmtId="0" fontId="16" fillId="2" borderId="1" xfId="0" applyFont="1" applyFill="1" applyBorder="1" applyAlignment="1" applyProtection="1">
      <alignment wrapText="1"/>
    </xf>
    <xf numFmtId="0" fontId="0" fillId="0" borderId="0" xfId="0" applyFill="1" applyBorder="1" applyAlignment="1" applyProtection="1">
      <alignment horizontal="center" vertical="top" wrapText="1"/>
    </xf>
    <xf numFmtId="0" fontId="4" fillId="2" borderId="1" xfId="0" applyFont="1" applyFill="1" applyBorder="1" applyAlignment="1">
      <alignment horizontal="center"/>
    </xf>
    <xf numFmtId="0" fontId="0" fillId="0" borderId="0" xfId="0" applyFill="1" applyBorder="1" applyAlignment="1"/>
    <xf numFmtId="0" fontId="4" fillId="2" borderId="1" xfId="0" applyFont="1" applyFill="1" applyBorder="1" applyAlignment="1" applyProtection="1">
      <alignment horizontal="center"/>
    </xf>
    <xf numFmtId="0" fontId="37" fillId="0" borderId="0" xfId="0" applyFont="1" applyAlignment="1" applyProtection="1">
      <alignment horizontal="left" indent="1"/>
    </xf>
    <xf numFmtId="0" fontId="38" fillId="0" borderId="0" xfId="0" applyFont="1" applyAlignment="1" applyProtection="1">
      <alignment horizontal="left" indent="1"/>
    </xf>
    <xf numFmtId="9" fontId="0" fillId="0" borderId="0" xfId="0" applyNumberFormat="1" applyFill="1" applyBorder="1" applyAlignment="1" applyProtection="1">
      <alignment horizontal="center"/>
      <protection locked="0"/>
    </xf>
    <xf numFmtId="0" fontId="2" fillId="11" borderId="3" xfId="0" applyFont="1" applyFill="1" applyBorder="1"/>
    <xf numFmtId="0" fontId="2" fillId="11" borderId="4" xfId="0" applyFont="1" applyFill="1" applyBorder="1"/>
    <xf numFmtId="0" fontId="2" fillId="11" borderId="2" xfId="0" applyFont="1" applyFill="1" applyBorder="1" applyAlignment="1">
      <alignment horizontal="center"/>
    </xf>
    <xf numFmtId="0" fontId="2" fillId="11" borderId="2" xfId="0" applyFont="1" applyFill="1" applyBorder="1"/>
    <xf numFmtId="0" fontId="10" fillId="11" borderId="3" xfId="0" applyFont="1" applyFill="1" applyBorder="1" applyAlignment="1">
      <alignment horizontal="center"/>
    </xf>
    <xf numFmtId="0" fontId="10" fillId="2" borderId="3" xfId="0" applyFont="1" applyFill="1" applyBorder="1"/>
    <xf numFmtId="0" fontId="10" fillId="2" borderId="4" xfId="0" applyFont="1" applyFill="1" applyBorder="1"/>
    <xf numFmtId="0" fontId="10" fillId="12" borderId="13" xfId="0" applyFont="1" applyFill="1" applyBorder="1" applyAlignment="1">
      <alignment horizontal="center"/>
    </xf>
    <xf numFmtId="0" fontId="10" fillId="12" borderId="4" xfId="0" applyFont="1" applyFill="1" applyBorder="1" applyAlignment="1">
      <alignment horizontal="center"/>
    </xf>
    <xf numFmtId="0" fontId="16" fillId="2" borderId="3" xfId="0" applyFont="1" applyFill="1" applyBorder="1"/>
    <xf numFmtId="0" fontId="16" fillId="2" borderId="4" xfId="0" applyFont="1" applyFill="1" applyBorder="1"/>
    <xf numFmtId="0" fontId="10" fillId="0" borderId="0" xfId="0" applyFont="1" applyFill="1" applyBorder="1" applyProtection="1"/>
    <xf numFmtId="0" fontId="16" fillId="0" borderId="0" xfId="0" applyFont="1" applyFill="1" applyBorder="1" applyAlignment="1">
      <alignment vertical="center"/>
    </xf>
    <xf numFmtId="0" fontId="10" fillId="0" borderId="0" xfId="0" applyFont="1" applyFill="1" applyBorder="1" applyAlignment="1"/>
    <xf numFmtId="0" fontId="10" fillId="0" borderId="0" xfId="0" applyFont="1" applyFill="1" applyBorder="1" applyAlignment="1">
      <alignment horizontal="center"/>
    </xf>
    <xf numFmtId="0" fontId="0" fillId="0" borderId="0" xfId="0" applyAlignment="1">
      <alignment horizontal="center"/>
    </xf>
    <xf numFmtId="0" fontId="0" fillId="0" borderId="0" xfId="0" applyAlignment="1">
      <alignment horizontal="right"/>
    </xf>
    <xf numFmtId="0" fontId="2" fillId="0" borderId="0" xfId="0" applyFont="1" applyFill="1" applyBorder="1" applyAlignment="1">
      <alignment vertical="center"/>
    </xf>
    <xf numFmtId="0" fontId="2" fillId="11" borderId="11" xfId="0" applyFont="1" applyFill="1" applyBorder="1" applyAlignment="1">
      <alignment vertical="center"/>
    </xf>
    <xf numFmtId="0" fontId="0" fillId="11" borderId="8" xfId="0" applyFill="1" applyBorder="1" applyAlignment="1"/>
    <xf numFmtId="0" fontId="0" fillId="11" borderId="7" xfId="0" applyFill="1" applyBorder="1" applyAlignment="1">
      <alignment horizontal="center"/>
    </xf>
    <xf numFmtId="0" fontId="0" fillId="11" borderId="10" xfId="0" applyFill="1" applyBorder="1" applyAlignment="1"/>
    <xf numFmtId="0" fontId="0" fillId="11" borderId="1" xfId="0" applyFill="1" applyBorder="1" applyAlignment="1">
      <alignment horizontal="center"/>
    </xf>
    <xf numFmtId="0" fontId="10" fillId="13" borderId="11" xfId="0" applyFont="1" applyFill="1" applyBorder="1" applyAlignment="1"/>
    <xf numFmtId="0" fontId="10" fillId="13" borderId="13" xfId="0" applyFont="1" applyFill="1" applyBorder="1" applyAlignment="1"/>
    <xf numFmtId="0" fontId="10" fillId="13" borderId="3" xfId="0" applyFont="1" applyFill="1" applyBorder="1" applyAlignment="1"/>
    <xf numFmtId="0" fontId="10" fillId="13" borderId="4" xfId="0" applyFont="1" applyFill="1" applyBorder="1" applyAlignment="1"/>
    <xf numFmtId="0" fontId="16" fillId="13" borderId="3" xfId="0" applyFont="1" applyFill="1" applyBorder="1" applyAlignment="1"/>
    <xf numFmtId="0" fontId="2" fillId="11" borderId="3" xfId="0" applyFont="1" applyFill="1" applyBorder="1" applyAlignment="1">
      <alignment vertical="center"/>
    </xf>
    <xf numFmtId="0" fontId="0" fillId="11" borderId="2" xfId="0" applyFill="1" applyBorder="1" applyAlignment="1"/>
    <xf numFmtId="0" fontId="0" fillId="11" borderId="4" xfId="0" applyFill="1" applyBorder="1" applyAlignment="1">
      <alignment horizontal="center"/>
    </xf>
    <xf numFmtId="0" fontId="2" fillId="11" borderId="6" xfId="0" applyFont="1" applyFill="1" applyBorder="1" applyAlignment="1">
      <alignment vertical="center"/>
    </xf>
    <xf numFmtId="0" fontId="16" fillId="13" borderId="3" xfId="0" applyFont="1" applyFill="1" applyBorder="1" applyAlignment="1">
      <alignment vertical="center"/>
    </xf>
    <xf numFmtId="0" fontId="10" fillId="13" borderId="2" xfId="0" applyFont="1" applyFill="1" applyBorder="1" applyAlignment="1"/>
    <xf numFmtId="0" fontId="16" fillId="13" borderId="11" xfId="0" applyFont="1" applyFill="1" applyBorder="1" applyAlignment="1"/>
    <xf numFmtId="0" fontId="10" fillId="13" borderId="12" xfId="0" applyFont="1" applyFill="1" applyBorder="1" applyAlignment="1"/>
    <xf numFmtId="0" fontId="0" fillId="12" borderId="1" xfId="0" applyFont="1" applyFill="1" applyBorder="1" applyAlignment="1" applyProtection="1">
      <alignment horizontal="right"/>
    </xf>
    <xf numFmtId="0" fontId="4" fillId="0" borderId="0" xfId="0" applyFont="1" applyAlignment="1" applyProtection="1">
      <alignment horizontal="left"/>
    </xf>
    <xf numFmtId="0" fontId="2" fillId="11" borderId="1" xfId="0" applyFont="1" applyFill="1" applyBorder="1"/>
    <xf numFmtId="0" fontId="2" fillId="11" borderId="5" xfId="0" applyFont="1" applyFill="1" applyBorder="1"/>
    <xf numFmtId="0" fontId="2" fillId="11" borderId="7" xfId="0" applyFont="1" applyFill="1" applyBorder="1"/>
    <xf numFmtId="0" fontId="10" fillId="13" borderId="5" xfId="0" applyFont="1" applyFill="1" applyBorder="1"/>
    <xf numFmtId="0" fontId="10" fillId="13" borderId="3" xfId="0" applyFont="1" applyFill="1" applyBorder="1"/>
    <xf numFmtId="0" fontId="10" fillId="13" borderId="18" xfId="0" applyFont="1" applyFill="1" applyBorder="1"/>
    <xf numFmtId="0" fontId="10" fillId="13" borderId="0" xfId="0" applyFont="1" applyFill="1" applyBorder="1"/>
    <xf numFmtId="0" fontId="10" fillId="13" borderId="7" xfId="0" applyFont="1" applyFill="1" applyBorder="1"/>
    <xf numFmtId="0" fontId="10" fillId="13" borderId="2" xfId="0" applyFont="1" applyFill="1" applyBorder="1"/>
    <xf numFmtId="0" fontId="0" fillId="0" borderId="0" xfId="0" applyFont="1" applyFill="1" applyBorder="1" applyAlignment="1" applyProtection="1">
      <alignment horizontal="center"/>
    </xf>
    <xf numFmtId="0" fontId="10" fillId="13" borderId="16" xfId="0" applyFont="1" applyFill="1" applyBorder="1"/>
    <xf numFmtId="0" fontId="10" fillId="13" borderId="11" xfId="0" applyFont="1" applyFill="1" applyBorder="1"/>
    <xf numFmtId="0" fontId="16" fillId="13" borderId="5" xfId="0" applyFont="1" applyFill="1" applyBorder="1"/>
    <xf numFmtId="0" fontId="16" fillId="13" borderId="11" xfId="0" applyFont="1" applyFill="1" applyBorder="1"/>
    <xf numFmtId="0" fontId="16" fillId="13" borderId="2" xfId="0" applyFont="1" applyFill="1" applyBorder="1"/>
    <xf numFmtId="0" fontId="16" fillId="13" borderId="18" xfId="0" applyFont="1" applyFill="1" applyBorder="1"/>
    <xf numFmtId="0" fontId="16" fillId="13" borderId="0" xfId="0" applyFont="1" applyFill="1" applyBorder="1"/>
    <xf numFmtId="0" fontId="16" fillId="13" borderId="3" xfId="0" applyFont="1" applyFill="1" applyBorder="1"/>
    <xf numFmtId="0" fontId="10" fillId="2" borderId="2" xfId="0" applyFont="1" applyFill="1" applyBorder="1"/>
    <xf numFmtId="0" fontId="16" fillId="2" borderId="2" xfId="0" applyFont="1" applyFill="1" applyBorder="1"/>
    <xf numFmtId="0" fontId="0" fillId="11" borderId="7" xfId="0" applyFill="1" applyBorder="1" applyAlignment="1"/>
    <xf numFmtId="0" fontId="0" fillId="11" borderId="0" xfId="0" applyFill="1" applyBorder="1" applyAlignment="1"/>
    <xf numFmtId="0" fontId="0" fillId="2" borderId="3" xfId="0" applyFont="1" applyFill="1" applyBorder="1" applyAlignment="1" applyProtection="1">
      <alignment horizontal="left"/>
    </xf>
    <xf numFmtId="0" fontId="0" fillId="2" borderId="2" xfId="0" applyFont="1" applyFill="1" applyBorder="1" applyAlignment="1" applyProtection="1">
      <alignment horizontal="left"/>
    </xf>
    <xf numFmtId="0" fontId="0" fillId="2" borderId="4" xfId="0" applyFont="1" applyFill="1" applyBorder="1" applyAlignment="1" applyProtection="1">
      <alignment horizontal="left"/>
    </xf>
    <xf numFmtId="170" fontId="0" fillId="9" borderId="0" xfId="0" applyNumberFormat="1" applyFont="1" applyFill="1"/>
    <xf numFmtId="0" fontId="15" fillId="2" borderId="14" xfId="0" applyFont="1" applyFill="1" applyBorder="1" applyAlignment="1">
      <alignment horizontal="center"/>
    </xf>
    <xf numFmtId="3" fontId="39" fillId="2" borderId="1" xfId="0" quotePrefix="1" applyNumberFormat="1" applyFont="1" applyFill="1" applyBorder="1" applyAlignment="1" applyProtection="1">
      <alignment horizontal="center" vertical="center" wrapText="1"/>
    </xf>
    <xf numFmtId="0" fontId="15" fillId="0" borderId="0" xfId="0" applyFont="1" applyProtection="1"/>
    <xf numFmtId="0" fontId="15" fillId="2" borderId="3" xfId="0" applyFont="1" applyFill="1" applyBorder="1" applyAlignment="1" applyProtection="1">
      <alignment horizontal="center"/>
    </xf>
    <xf numFmtId="3" fontId="15" fillId="0" borderId="0" xfId="0" applyNumberFormat="1" applyFont="1" applyFill="1" applyBorder="1" applyAlignment="1" applyProtection="1">
      <alignment horizontal="center"/>
    </xf>
    <xf numFmtId="3" fontId="39" fillId="2" borderId="15" xfId="0" quotePrefix="1" applyNumberFormat="1" applyFont="1" applyFill="1" applyBorder="1" applyAlignment="1" applyProtection="1">
      <alignment horizontal="center" vertical="center" wrapText="1"/>
    </xf>
    <xf numFmtId="0" fontId="14" fillId="0" borderId="0" xfId="0" applyFont="1" applyProtection="1"/>
    <xf numFmtId="0" fontId="4" fillId="0" borderId="0" xfId="0" applyFont="1" applyAlignment="1" applyProtection="1">
      <alignment vertical="center"/>
    </xf>
    <xf numFmtId="0" fontId="40" fillId="0" borderId="0" xfId="0" applyFont="1"/>
    <xf numFmtId="0" fontId="41" fillId="0" borderId="0" xfId="0" applyFont="1" applyFill="1" applyBorder="1" applyAlignment="1" applyProtection="1"/>
    <xf numFmtId="0" fontId="42" fillId="0" borderId="0" xfId="0" applyFont="1" applyProtection="1"/>
    <xf numFmtId="0" fontId="40" fillId="0" borderId="0" xfId="0" applyFont="1" applyProtection="1"/>
    <xf numFmtId="0" fontId="0" fillId="0" borderId="15" xfId="0" applyFont="1" applyBorder="1" applyAlignment="1">
      <alignment wrapText="1"/>
    </xf>
    <xf numFmtId="0" fontId="0" fillId="0" borderId="0" xfId="0" applyFont="1" applyAlignment="1" applyProtection="1">
      <alignment wrapText="1"/>
    </xf>
    <xf numFmtId="0" fontId="6" fillId="0" borderId="0" xfId="0" applyFont="1" applyBorder="1" applyAlignment="1" applyProtection="1">
      <alignment vertical="center"/>
    </xf>
    <xf numFmtId="0" fontId="0" fillId="0" borderId="0" xfId="0" applyFont="1" applyAlignment="1"/>
    <xf numFmtId="0" fontId="0" fillId="0" borderId="1" xfId="0" applyFont="1" applyBorder="1" applyAlignment="1"/>
    <xf numFmtId="0" fontId="0" fillId="0" borderId="15" xfId="0" applyFont="1" applyBorder="1" applyAlignment="1"/>
    <xf numFmtId="0" fontId="4" fillId="2" borderId="15" xfId="0" applyFont="1" applyFill="1" applyBorder="1" applyAlignment="1" applyProtection="1">
      <alignment horizontal="center" vertical="center"/>
    </xf>
    <xf numFmtId="0" fontId="0" fillId="5" borderId="15" xfId="0" applyFill="1" applyBorder="1" applyAlignment="1" applyProtection="1">
      <alignment horizontal="center" vertical="center"/>
    </xf>
    <xf numFmtId="0" fontId="0" fillId="0" borderId="1" xfId="0" applyFont="1" applyBorder="1" applyAlignment="1">
      <alignment wrapText="1"/>
    </xf>
    <xf numFmtId="0" fontId="0" fillId="2" borderId="5" xfId="0" applyFont="1" applyFill="1" applyBorder="1" applyProtection="1"/>
    <xf numFmtId="0" fontId="0" fillId="0" borderId="15" xfId="0" applyFont="1" applyBorder="1" applyAlignment="1">
      <alignment horizontal="left" wrapText="1"/>
    </xf>
    <xf numFmtId="0" fontId="0" fillId="0" borderId="0" xfId="0" applyAlignment="1">
      <alignment horizontal="left"/>
    </xf>
    <xf numFmtId="0" fontId="3" fillId="0" borderId="0" xfId="0" applyFont="1"/>
    <xf numFmtId="0" fontId="0" fillId="3" borderId="15" xfId="0" applyFill="1" applyBorder="1" applyAlignment="1" applyProtection="1">
      <alignment horizontal="center" vertical="center"/>
    </xf>
    <xf numFmtId="0" fontId="10" fillId="0" borderId="0" xfId="0" applyFont="1"/>
    <xf numFmtId="0" fontId="0" fillId="2" borderId="15" xfId="0" applyFont="1" applyFill="1" applyBorder="1" applyAlignment="1" applyProtection="1">
      <alignment vertical="center" wrapText="1"/>
    </xf>
    <xf numFmtId="0" fontId="0" fillId="2" borderId="2" xfId="0" applyFont="1" applyFill="1" applyBorder="1" applyProtection="1"/>
    <xf numFmtId="0" fontId="6" fillId="0" borderId="0" xfId="0" applyFont="1" applyBorder="1" applyAlignment="1" applyProtection="1">
      <alignment vertical="top"/>
    </xf>
    <xf numFmtId="0" fontId="45" fillId="0" borderId="0" xfId="0" applyFont="1"/>
    <xf numFmtId="171" fontId="0" fillId="0" borderId="0" xfId="0" applyNumberFormat="1"/>
    <xf numFmtId="171" fontId="30" fillId="0" borderId="0" xfId="0" applyNumberFormat="1" applyFont="1" applyAlignment="1" applyProtection="1">
      <alignment vertical="center"/>
    </xf>
    <xf numFmtId="171" fontId="0" fillId="2" borderId="15" xfId="0" applyNumberFormat="1" applyFont="1" applyFill="1" applyBorder="1" applyProtection="1"/>
    <xf numFmtId="171" fontId="0" fillId="5" borderId="15" xfId="1" applyNumberFormat="1" applyFont="1" applyFill="1" applyBorder="1"/>
    <xf numFmtId="9" fontId="0" fillId="5" borderId="15" xfId="2" applyFont="1" applyFill="1" applyBorder="1"/>
    <xf numFmtId="0" fontId="46" fillId="0" borderId="0" xfId="0" applyFont="1" applyAlignment="1" applyProtection="1">
      <alignment horizontal="left" indent="1"/>
    </xf>
    <xf numFmtId="0" fontId="0" fillId="13" borderId="0" xfId="0" applyFill="1"/>
    <xf numFmtId="0" fontId="10" fillId="4" borderId="1" xfId="0" applyNumberFormat="1" applyFont="1" applyFill="1" applyBorder="1" applyAlignment="1" applyProtection="1">
      <alignment horizontal="left" vertical="center"/>
    </xf>
    <xf numFmtId="0" fontId="5" fillId="4" borderId="1" xfId="0" applyFont="1" applyFill="1" applyBorder="1" applyProtection="1"/>
    <xf numFmtId="0" fontId="0" fillId="2" borderId="0" xfId="0" applyFont="1" applyFill="1" applyBorder="1" applyAlignment="1" applyProtection="1"/>
    <xf numFmtId="0" fontId="10" fillId="2" borderId="1" xfId="0" applyFont="1" applyFill="1" applyBorder="1" applyAlignment="1" applyProtection="1">
      <alignment horizontal="left" indent="2"/>
    </xf>
    <xf numFmtId="0" fontId="0" fillId="2" borderId="1" xfId="0" applyFont="1" applyFill="1" applyBorder="1" applyAlignment="1" applyProtection="1">
      <alignment horizontal="left" indent="2"/>
    </xf>
    <xf numFmtId="0" fontId="0" fillId="5" borderId="15" xfId="0" applyFill="1" applyBorder="1" applyAlignment="1" applyProtection="1">
      <alignment horizontal="center" vertical="center"/>
    </xf>
    <xf numFmtId="164" fontId="0" fillId="0" borderId="0" xfId="3" applyFont="1" applyAlignment="1">
      <alignment horizontal="left"/>
    </xf>
    <xf numFmtId="3" fontId="3" fillId="0" borderId="0" xfId="0" applyNumberFormat="1" applyFont="1" applyAlignment="1">
      <alignment horizontal="left"/>
    </xf>
    <xf numFmtId="0" fontId="3" fillId="0" borderId="0" xfId="0" applyFont="1" applyAlignment="1">
      <alignment horizontal="center"/>
    </xf>
    <xf numFmtId="3" fontId="3" fillId="0" borderId="0" xfId="0" applyNumberFormat="1" applyFont="1" applyAlignment="1">
      <alignment horizontal="center"/>
    </xf>
    <xf numFmtId="14" fontId="0" fillId="5" borderId="15" xfId="0" applyNumberFormat="1" applyFill="1" applyBorder="1" applyAlignment="1" applyProtection="1">
      <alignment horizontal="center" vertical="center"/>
    </xf>
    <xf numFmtId="0" fontId="47" fillId="0" borderId="0" xfId="0" applyFont="1" applyAlignment="1" applyProtection="1">
      <alignment vertical="center"/>
    </xf>
    <xf numFmtId="0" fontId="0" fillId="2" borderId="1" xfId="0" applyFill="1" applyBorder="1" applyAlignment="1" applyProtection="1">
      <alignment horizontal="left"/>
    </xf>
    <xf numFmtId="0" fontId="4" fillId="2" borderId="15" xfId="0" applyFont="1" applyFill="1" applyBorder="1" applyProtection="1"/>
    <xf numFmtId="0" fontId="0" fillId="2" borderId="15" xfId="0" applyFont="1" applyFill="1" applyBorder="1" applyAlignment="1" applyProtection="1">
      <alignment horizontal="center"/>
    </xf>
    <xf numFmtId="165" fontId="0" fillId="5" borderId="1" xfId="0" applyNumberFormat="1" applyFill="1" applyBorder="1" applyAlignment="1" applyProtection="1">
      <alignment horizontal="right"/>
      <protection locked="0"/>
    </xf>
    <xf numFmtId="0" fontId="0" fillId="3" borderId="15" xfId="0" applyFill="1" applyBorder="1" applyAlignment="1" applyProtection="1">
      <alignment horizontal="center" vertical="center"/>
      <protection locked="0"/>
    </xf>
    <xf numFmtId="14" fontId="0" fillId="3" borderId="15" xfId="0" applyNumberFormat="1" applyFill="1" applyBorder="1" applyAlignment="1" applyProtection="1">
      <alignment horizontal="center" vertical="center"/>
      <protection locked="0"/>
    </xf>
    <xf numFmtId="0" fontId="0" fillId="14" borderId="0" xfId="0" applyFill="1" applyAlignment="1" applyProtection="1">
      <alignment horizontal="center"/>
    </xf>
    <xf numFmtId="165" fontId="4" fillId="5" borderId="1" xfId="0" applyNumberFormat="1" applyFont="1" applyFill="1" applyBorder="1" applyAlignment="1" applyProtection="1">
      <alignment horizontal="right"/>
    </xf>
    <xf numFmtId="0" fontId="2" fillId="11" borderId="3" xfId="0" applyFont="1" applyFill="1" applyBorder="1" applyAlignment="1" applyProtection="1">
      <alignment horizontal="right" wrapText="1"/>
    </xf>
    <xf numFmtId="0" fontId="2" fillId="11" borderId="2" xfId="0" applyFont="1" applyFill="1" applyBorder="1" applyAlignment="1" applyProtection="1">
      <alignment horizontal="right" wrapText="1"/>
    </xf>
    <xf numFmtId="0" fontId="2" fillId="11" borderId="4" xfId="0" applyFont="1" applyFill="1" applyBorder="1" applyAlignment="1" applyProtection="1">
      <alignment horizontal="right" wrapText="1"/>
    </xf>
    <xf numFmtId="0" fontId="2" fillId="11" borderId="1" xfId="0" applyFont="1" applyFill="1" applyBorder="1" applyAlignment="1" applyProtection="1">
      <alignment horizontal="right"/>
    </xf>
    <xf numFmtId="172" fontId="0" fillId="5" borderId="1" xfId="0" applyNumberFormat="1" applyFill="1" applyBorder="1" applyAlignment="1" applyProtection="1">
      <alignment horizontal="right"/>
    </xf>
    <xf numFmtId="172" fontId="4" fillId="5" borderId="1" xfId="0" applyNumberFormat="1" applyFont="1" applyFill="1" applyBorder="1" applyAlignment="1" applyProtection="1">
      <alignment horizontal="right"/>
    </xf>
    <xf numFmtId="0" fontId="0" fillId="3" borderId="1" xfId="0" applyFill="1" applyBorder="1" applyAlignment="1" applyProtection="1">
      <alignment horizontal="right"/>
      <protection locked="0"/>
    </xf>
    <xf numFmtId="165" fontId="0" fillId="5" borderId="4" xfId="0" applyNumberFormat="1" applyFont="1" applyFill="1" applyBorder="1" applyAlignment="1" applyProtection="1">
      <alignment horizontal="right"/>
    </xf>
    <xf numFmtId="0" fontId="8" fillId="0" borderId="1" xfId="0" applyFont="1" applyBorder="1" applyAlignment="1" applyProtection="1">
      <alignment horizontal="center"/>
    </xf>
    <xf numFmtId="165" fontId="0" fillId="3" borderId="15" xfId="0" applyNumberFormat="1" applyFill="1" applyBorder="1" applyAlignment="1" applyProtection="1">
      <alignment horizontal="right"/>
      <protection locked="0"/>
    </xf>
    <xf numFmtId="165" fontId="0" fillId="5" borderId="15" xfId="0" applyNumberFormat="1" applyFill="1" applyBorder="1" applyAlignment="1" applyProtection="1">
      <alignment horizontal="right"/>
    </xf>
    <xf numFmtId="165" fontId="0" fillId="10" borderId="15" xfId="0" applyNumberFormat="1" applyFill="1" applyBorder="1" applyAlignment="1" applyProtection="1">
      <alignment horizontal="right"/>
    </xf>
    <xf numFmtId="0" fontId="0" fillId="5" borderId="15" xfId="0" applyNumberFormat="1" applyFill="1" applyBorder="1" applyProtection="1"/>
    <xf numFmtId="0" fontId="0" fillId="0" borderId="15" xfId="0" quotePrefix="1" applyFill="1" applyBorder="1" applyAlignment="1" applyProtection="1">
      <alignment horizontal="center"/>
    </xf>
    <xf numFmtId="165" fontId="0" fillId="5" borderId="15" xfId="0" applyNumberFormat="1" applyFill="1" applyBorder="1" applyProtection="1"/>
    <xf numFmtId="0" fontId="0" fillId="0" borderId="15" xfId="0" applyFill="1" applyBorder="1" applyAlignment="1" applyProtection="1">
      <alignment horizontal="center"/>
    </xf>
    <xf numFmtId="0" fontId="10" fillId="12" borderId="1" xfId="0" applyFont="1" applyFill="1" applyBorder="1" applyAlignment="1">
      <alignment horizontal="center"/>
    </xf>
    <xf numFmtId="0" fontId="2" fillId="11" borderId="1" xfId="0" applyFont="1" applyFill="1" applyBorder="1" applyAlignment="1">
      <alignment horizontal="center"/>
    </xf>
    <xf numFmtId="0" fontId="2" fillId="11" borderId="1" xfId="0" applyFont="1" applyFill="1" applyBorder="1" applyAlignment="1">
      <alignment horizontal="center" wrapText="1"/>
    </xf>
    <xf numFmtId="9" fontId="0" fillId="3" borderId="15" xfId="2" applyFont="1" applyFill="1" applyBorder="1" applyProtection="1">
      <protection locked="0"/>
    </xf>
    <xf numFmtId="0" fontId="0" fillId="12" borderId="1" xfId="0" applyFont="1" applyFill="1" applyBorder="1" applyAlignment="1" applyProtection="1">
      <alignment horizontal="center"/>
    </xf>
    <xf numFmtId="0" fontId="2" fillId="11" borderId="3" xfId="0" applyFont="1" applyFill="1" applyBorder="1" applyAlignment="1" applyProtection="1">
      <alignment horizontal="center" wrapText="1"/>
    </xf>
    <xf numFmtId="0" fontId="2" fillId="11" borderId="2" xfId="0" applyFont="1" applyFill="1" applyBorder="1" applyAlignment="1" applyProtection="1">
      <alignment horizontal="center" wrapText="1"/>
    </xf>
    <xf numFmtId="0" fontId="2" fillId="11" borderId="4" xfId="0" applyFont="1" applyFill="1" applyBorder="1" applyAlignment="1" applyProtection="1">
      <alignment horizontal="center" wrapText="1"/>
    </xf>
    <xf numFmtId="0" fontId="2" fillId="11" borderId="1" xfId="0" applyFont="1" applyFill="1" applyBorder="1" applyAlignment="1" applyProtection="1">
      <alignment horizontal="center"/>
    </xf>
    <xf numFmtId="0" fontId="2" fillId="11" borderId="2" xfId="0" applyFont="1" applyFill="1" applyBorder="1" applyAlignment="1" applyProtection="1">
      <alignment horizontal="center"/>
    </xf>
    <xf numFmtId="0" fontId="2" fillId="11" borderId="1" xfId="0" applyFont="1" applyFill="1" applyBorder="1" applyAlignment="1" applyProtection="1">
      <alignment horizontal="center" wrapText="1"/>
    </xf>
    <xf numFmtId="0" fontId="10" fillId="12" borderId="1" xfId="0" applyFont="1" applyFill="1" applyBorder="1" applyAlignment="1" applyProtection="1">
      <alignment horizontal="center"/>
    </xf>
    <xf numFmtId="0" fontId="0" fillId="2" borderId="3" xfId="0" applyFont="1" applyFill="1" applyBorder="1" applyAlignment="1" applyProtection="1">
      <alignment horizontal="center"/>
    </xf>
    <xf numFmtId="0" fontId="4" fillId="0" borderId="0" xfId="0" applyFont="1" applyAlignment="1" applyProtection="1">
      <alignment horizontal="center" vertical="center"/>
    </xf>
    <xf numFmtId="3" fontId="0" fillId="0" borderId="1" xfId="0" quotePrefix="1" applyNumberFormat="1" applyFill="1" applyBorder="1" applyAlignment="1" applyProtection="1">
      <alignment horizontal="center"/>
    </xf>
    <xf numFmtId="0" fontId="0" fillId="0" borderId="0" xfId="0" applyAlignment="1" applyProtection="1">
      <alignment horizontal="center" vertical="center"/>
    </xf>
    <xf numFmtId="0" fontId="8" fillId="15" borderId="0" xfId="0" applyFont="1" applyFill="1"/>
    <xf numFmtId="0" fontId="0" fillId="15" borderId="0" xfId="0" applyFill="1"/>
    <xf numFmtId="0" fontId="0" fillId="15" borderId="0" xfId="0" applyFill="1" applyAlignment="1">
      <alignment horizontal="right"/>
    </xf>
    <xf numFmtId="15" fontId="0" fillId="15" borderId="0" xfId="0" applyNumberFormat="1" applyFill="1" applyAlignment="1">
      <alignment horizontal="left"/>
    </xf>
    <xf numFmtId="0" fontId="4" fillId="15" borderId="0" xfId="0" applyFont="1" applyFill="1"/>
    <xf numFmtId="0" fontId="4" fillId="15" borderId="0" xfId="0" applyFont="1" applyFill="1" applyAlignment="1">
      <alignment horizontal="left"/>
    </xf>
    <xf numFmtId="0" fontId="4" fillId="15" borderId="0" xfId="0" applyFont="1" applyFill="1" applyAlignment="1">
      <alignment horizontal="center"/>
    </xf>
    <xf numFmtId="0" fontId="0" fillId="15" borderId="0" xfId="0" applyFill="1" applyAlignment="1">
      <alignment horizontal="center" vertical="top"/>
    </xf>
    <xf numFmtId="0" fontId="0" fillId="15" borderId="0" xfId="0" applyFill="1" applyAlignment="1">
      <alignment horizontal="center"/>
    </xf>
    <xf numFmtId="0" fontId="0" fillId="15" borderId="0" xfId="0" applyFill="1" applyBorder="1" applyAlignment="1">
      <alignment horizontal="right"/>
    </xf>
    <xf numFmtId="0" fontId="0" fillId="15" borderId="0" xfId="0" applyFill="1" applyBorder="1"/>
    <xf numFmtId="0" fontId="0" fillId="15" borderId="0" xfId="0" applyFill="1" applyAlignment="1">
      <alignment vertical="top"/>
    </xf>
    <xf numFmtId="0" fontId="0" fillId="15" borderId="0" xfId="0" applyFill="1" applyBorder="1" applyAlignment="1">
      <alignment horizontal="right" vertical="top"/>
    </xf>
    <xf numFmtId="0" fontId="0" fillId="15" borderId="0" xfId="0" applyFill="1" applyBorder="1" applyAlignment="1">
      <alignment vertical="top" wrapText="1"/>
    </xf>
    <xf numFmtId="0" fontId="48" fillId="15" borderId="0" xfId="0" applyFont="1" applyFill="1" applyAlignment="1">
      <alignment vertical="top"/>
    </xf>
    <xf numFmtId="0" fontId="10" fillId="15" borderId="0" xfId="0" applyFont="1" applyFill="1" applyBorder="1" applyAlignment="1">
      <alignment horizontal="right"/>
    </xf>
    <xf numFmtId="0" fontId="10" fillId="15" borderId="0" xfId="0" applyFont="1" applyFill="1" applyBorder="1"/>
    <xf numFmtId="0" fontId="0" fillId="0" borderId="0" xfId="0" applyFill="1" applyAlignment="1">
      <alignment horizontal="right"/>
    </xf>
    <xf numFmtId="0" fontId="16" fillId="0" borderId="0" xfId="0" quotePrefix="1" applyFont="1" applyFill="1" applyBorder="1" applyAlignment="1" applyProtection="1">
      <alignment horizontal="center" vertical="center"/>
    </xf>
    <xf numFmtId="0" fontId="0" fillId="5" borderId="1" xfId="0" applyFill="1" applyBorder="1" applyAlignment="1" applyProtection="1">
      <alignment vertical="center" wrapText="1"/>
    </xf>
    <xf numFmtId="0" fontId="10" fillId="5" borderId="3" xfId="0" applyFont="1" applyFill="1" applyBorder="1" applyAlignment="1" applyProtection="1"/>
    <xf numFmtId="0" fontId="0" fillId="5" borderId="4" xfId="0" applyFill="1" applyBorder="1" applyAlignment="1" applyProtection="1"/>
    <xf numFmtId="0" fontId="0" fillId="0" borderId="0" xfId="0" applyFill="1" applyBorder="1" applyAlignment="1" applyProtection="1">
      <alignment vertical="center"/>
    </xf>
    <xf numFmtId="14" fontId="0" fillId="5" borderId="3" xfId="0" applyNumberFormat="1" applyFill="1" applyBorder="1" applyAlignment="1" applyProtection="1">
      <alignment horizontal="left" vertical="center"/>
    </xf>
    <xf numFmtId="14" fontId="0" fillId="5" borderId="4" xfId="0" applyNumberFormat="1" applyFill="1" applyBorder="1" applyAlignment="1" applyProtection="1">
      <alignment horizontal="left" vertical="center"/>
    </xf>
    <xf numFmtId="14" fontId="0" fillId="0" borderId="0" xfId="0" applyNumberFormat="1" applyFill="1" applyBorder="1" applyAlignment="1" applyProtection="1">
      <alignment horizontal="left" vertical="center"/>
    </xf>
    <xf numFmtId="0" fontId="16" fillId="0" borderId="0" xfId="0" applyFont="1" applyFill="1" applyBorder="1" applyAlignment="1" applyProtection="1">
      <alignment horizontal="center" vertical="center" wrapText="1"/>
    </xf>
    <xf numFmtId="0" fontId="0" fillId="5" borderId="1" xfId="0" applyNumberFormat="1" applyFill="1" applyBorder="1" applyProtection="1"/>
    <xf numFmtId="0" fontId="22" fillId="0" borderId="0" xfId="0" applyFont="1" applyAlignment="1" applyProtection="1">
      <alignment wrapText="1"/>
    </xf>
    <xf numFmtId="0" fontId="4" fillId="0" borderId="0" xfId="0" applyFont="1" applyAlignment="1" applyProtection="1">
      <alignment vertical="center" wrapText="1"/>
    </xf>
    <xf numFmtId="0" fontId="0" fillId="0" borderId="0" xfId="0" applyAlignment="1"/>
    <xf numFmtId="0" fontId="0" fillId="5" borderId="1" xfId="0" applyFill="1" applyBorder="1" applyAlignment="1" applyProtection="1">
      <alignment horizontal="center" vertical="center" wrapText="1"/>
    </xf>
    <xf numFmtId="14" fontId="0" fillId="5" borderId="1" xfId="0" applyNumberFormat="1" applyFill="1" applyBorder="1" applyAlignment="1" applyProtection="1">
      <alignment horizontal="center" vertical="center"/>
    </xf>
    <xf numFmtId="0" fontId="10" fillId="5" borderId="1" xfId="0" applyFont="1" applyFill="1" applyBorder="1" applyAlignment="1" applyProtection="1">
      <alignment horizontal="left" vertical="top" wrapText="1"/>
    </xf>
    <xf numFmtId="0" fontId="15" fillId="2" borderId="3" xfId="0" applyFont="1" applyFill="1" applyBorder="1" applyAlignment="1">
      <alignment horizontal="center"/>
    </xf>
    <xf numFmtId="0" fontId="15" fillId="0" borderId="2" xfId="0" applyFont="1" applyBorder="1" applyAlignment="1"/>
    <xf numFmtId="0" fontId="15" fillId="0" borderId="4" xfId="0" applyFont="1" applyBorder="1" applyAlignment="1"/>
    <xf numFmtId="0" fontId="4" fillId="2" borderId="5" xfId="0" applyFont="1" applyFill="1" applyBorder="1" applyAlignment="1" applyProtection="1">
      <alignment horizontal="center" vertical="center"/>
    </xf>
    <xf numFmtId="0" fontId="4" fillId="2" borderId="16" xfId="0" applyFont="1" applyFill="1" applyBorder="1" applyAlignment="1" applyProtection="1">
      <alignment horizontal="center" vertical="center"/>
    </xf>
    <xf numFmtId="0" fontId="4" fillId="2" borderId="3"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4" fillId="2" borderId="4" xfId="0" applyFont="1" applyFill="1" applyBorder="1" applyAlignment="1" applyProtection="1">
      <alignment horizontal="center" vertical="center"/>
    </xf>
    <xf numFmtId="0" fontId="13" fillId="2" borderId="17" xfId="0" applyFont="1" applyFill="1" applyBorder="1" applyAlignment="1" applyProtection="1">
      <alignment horizontal="center" vertical="center"/>
    </xf>
    <xf numFmtId="0" fontId="4" fillId="2" borderId="3" xfId="0" applyFont="1" applyFill="1" applyBorder="1" applyAlignment="1" applyProtection="1">
      <alignment horizontal="center"/>
    </xf>
    <xf numFmtId="0" fontId="4" fillId="2" borderId="2" xfId="0" applyFont="1" applyFill="1" applyBorder="1" applyAlignment="1" applyProtection="1">
      <alignment horizontal="center"/>
    </xf>
    <xf numFmtId="0" fontId="4" fillId="2" borderId="4" xfId="0" applyFont="1" applyFill="1" applyBorder="1" applyAlignment="1" applyProtection="1">
      <alignment horizontal="center"/>
    </xf>
    <xf numFmtId="0" fontId="4" fillId="2" borderId="15" xfId="0" applyFont="1" applyFill="1" applyBorder="1" applyAlignment="1" applyProtection="1">
      <alignment horizontal="center" vertical="center"/>
    </xf>
    <xf numFmtId="0" fontId="10" fillId="3" borderId="15" xfId="0" applyFont="1" applyFill="1" applyBorder="1" applyAlignment="1" applyProtection="1">
      <alignment horizontal="center" vertical="center"/>
    </xf>
    <xf numFmtId="0" fontId="0" fillId="5" borderId="15" xfId="0" applyFill="1" applyBorder="1" applyAlignment="1" applyProtection="1">
      <alignment horizontal="center" vertical="center"/>
    </xf>
    <xf numFmtId="0" fontId="10" fillId="5" borderId="6" xfId="0" applyFont="1" applyFill="1" applyBorder="1" applyAlignment="1" applyProtection="1">
      <alignment vertical="top" wrapText="1"/>
    </xf>
    <xf numFmtId="0" fontId="10" fillId="5" borderId="7" xfId="0" applyFont="1" applyFill="1" applyBorder="1" applyAlignment="1" applyProtection="1">
      <alignment vertical="top" wrapText="1"/>
    </xf>
    <xf numFmtId="0" fontId="10" fillId="5" borderId="8" xfId="0" applyFont="1" applyFill="1" applyBorder="1" applyAlignment="1" applyProtection="1">
      <alignment vertical="top" wrapText="1"/>
    </xf>
    <xf numFmtId="0" fontId="10" fillId="5" borderId="9" xfId="0" applyFont="1" applyFill="1" applyBorder="1" applyAlignment="1" applyProtection="1">
      <alignment vertical="top" wrapText="1"/>
    </xf>
    <xf numFmtId="0" fontId="10" fillId="5" borderId="0" xfId="0" applyFont="1" applyFill="1" applyBorder="1" applyAlignment="1" applyProtection="1">
      <alignment vertical="top" wrapText="1"/>
    </xf>
    <xf numFmtId="0" fontId="10" fillId="5" borderId="10" xfId="0" applyFont="1" applyFill="1" applyBorder="1" applyAlignment="1" applyProtection="1">
      <alignment vertical="top" wrapText="1"/>
    </xf>
    <xf numFmtId="0" fontId="10" fillId="5" borderId="11" xfId="0" applyFont="1" applyFill="1" applyBorder="1" applyAlignment="1" applyProtection="1">
      <alignment vertical="top" wrapText="1"/>
    </xf>
    <xf numFmtId="0" fontId="10" fillId="5" borderId="12" xfId="0" applyFont="1" applyFill="1" applyBorder="1" applyAlignment="1" applyProtection="1">
      <alignment vertical="top" wrapText="1"/>
    </xf>
    <xf numFmtId="0" fontId="10" fillId="5" borderId="13" xfId="0" applyFont="1" applyFill="1" applyBorder="1" applyAlignment="1" applyProtection="1">
      <alignment vertical="top" wrapText="1"/>
    </xf>
    <xf numFmtId="0" fontId="15" fillId="2" borderId="3" xfId="0" applyFont="1" applyFill="1" applyBorder="1" applyAlignment="1" applyProtection="1">
      <alignment horizontal="center"/>
    </xf>
    <xf numFmtId="0" fontId="15" fillId="0" borderId="2" xfId="0" applyFont="1" applyBorder="1" applyAlignment="1" applyProtection="1"/>
    <xf numFmtId="0" fontId="15" fillId="0" borderId="4" xfId="0" applyFont="1" applyBorder="1" applyAlignment="1" applyProtection="1"/>
    <xf numFmtId="14" fontId="0" fillId="5" borderId="3" xfId="0" applyNumberFormat="1" applyFill="1" applyBorder="1" applyAlignment="1" applyProtection="1">
      <alignment horizontal="center" vertical="center"/>
    </xf>
    <xf numFmtId="14" fontId="0" fillId="5" borderId="4" xfId="0" applyNumberFormat="1" applyFill="1" applyBorder="1" applyAlignment="1" applyProtection="1">
      <alignment horizontal="center" vertical="center"/>
    </xf>
    <xf numFmtId="0" fontId="10" fillId="3" borderId="3" xfId="0" applyFont="1" applyFill="1" applyBorder="1" applyAlignment="1" applyProtection="1">
      <alignment horizontal="center" vertical="center"/>
    </xf>
    <xf numFmtId="0" fontId="10" fillId="3" borderId="4" xfId="0" applyFont="1" applyFill="1" applyBorder="1" applyAlignment="1" applyProtection="1">
      <alignment horizontal="center" vertical="center"/>
    </xf>
    <xf numFmtId="0" fontId="0" fillId="5" borderId="3" xfId="0" applyFill="1" applyBorder="1" applyAlignment="1" applyProtection="1">
      <alignment horizontal="center" vertical="center"/>
    </xf>
    <xf numFmtId="0" fontId="0" fillId="5" borderId="4" xfId="0" applyFill="1" applyBorder="1" applyAlignment="1" applyProtection="1">
      <alignment horizontal="center" vertical="center"/>
    </xf>
    <xf numFmtId="0" fontId="16" fillId="13" borderId="6" xfId="0" applyFont="1" applyFill="1" applyBorder="1" applyAlignment="1">
      <alignment vertical="center"/>
    </xf>
    <xf numFmtId="0" fontId="0" fillId="0" borderId="9" xfId="0" applyBorder="1" applyAlignment="1"/>
    <xf numFmtId="0" fontId="0" fillId="0" borderId="11" xfId="0" applyBorder="1" applyAlignment="1"/>
    <xf numFmtId="0" fontId="16" fillId="0" borderId="0" xfId="0" applyFont="1" applyFill="1" applyBorder="1" applyAlignment="1">
      <alignment horizontal="center"/>
    </xf>
    <xf numFmtId="0" fontId="16" fillId="0" borderId="3" xfId="0" applyFont="1" applyFill="1" applyBorder="1" applyAlignment="1">
      <alignment horizontal="center" wrapText="1"/>
    </xf>
    <xf numFmtId="0" fontId="10" fillId="0" borderId="2" xfId="0" applyFont="1" applyFill="1" applyBorder="1" applyAlignment="1">
      <alignment horizontal="center" wrapText="1"/>
    </xf>
    <xf numFmtId="0" fontId="0" fillId="0" borderId="2" xfId="0" applyBorder="1" applyAlignment="1"/>
    <xf numFmtId="0" fontId="0" fillId="0" borderId="4" xfId="0" applyBorder="1" applyAlignment="1"/>
    <xf numFmtId="0" fontId="0" fillId="0" borderId="2" xfId="0" applyBorder="1" applyAlignment="1">
      <alignment horizontal="center" wrapText="1"/>
    </xf>
    <xf numFmtId="0" fontId="0" fillId="0" borderId="4" xfId="0" applyBorder="1" applyAlignment="1">
      <alignment horizontal="center" wrapText="1"/>
    </xf>
    <xf numFmtId="0" fontId="0" fillId="5" borderId="7" xfId="0" applyFill="1" applyBorder="1" applyAlignment="1" applyProtection="1">
      <alignment horizontal="left" vertical="top" wrapText="1"/>
    </xf>
    <xf numFmtId="0" fontId="0" fillId="5" borderId="8" xfId="0" applyFill="1" applyBorder="1" applyAlignment="1" applyProtection="1">
      <alignment horizontal="left" vertical="top" wrapText="1"/>
    </xf>
    <xf numFmtId="0" fontId="0" fillId="5" borderId="0" xfId="0" applyFill="1" applyBorder="1" applyAlignment="1" applyProtection="1">
      <alignment horizontal="left" vertical="top" wrapText="1"/>
    </xf>
    <xf numFmtId="0" fontId="0" fillId="5" borderId="10" xfId="0" applyFill="1" applyBorder="1" applyAlignment="1" applyProtection="1">
      <alignment horizontal="left" vertical="top" wrapText="1"/>
    </xf>
    <xf numFmtId="0" fontId="0" fillId="5" borderId="12" xfId="0" applyFill="1" applyBorder="1" applyAlignment="1" applyProtection="1">
      <alignment horizontal="left" vertical="top" wrapText="1"/>
    </xf>
    <xf numFmtId="0" fontId="0" fillId="5" borderId="13" xfId="0" applyFill="1" applyBorder="1" applyAlignment="1" applyProtection="1">
      <alignment horizontal="left" vertical="top" wrapText="1"/>
    </xf>
    <xf numFmtId="0" fontId="10" fillId="13" borderId="5" xfId="0" applyFont="1" applyFill="1" applyBorder="1" applyAlignment="1">
      <alignment vertical="center"/>
    </xf>
    <xf numFmtId="0" fontId="10" fillId="13" borderId="18" xfId="0" applyFont="1" applyFill="1" applyBorder="1" applyAlignment="1">
      <alignment vertical="center"/>
    </xf>
    <xf numFmtId="0" fontId="10" fillId="13" borderId="16" xfId="0" applyFont="1" applyFill="1" applyBorder="1" applyAlignment="1">
      <alignment vertical="center"/>
    </xf>
    <xf numFmtId="0" fontId="10" fillId="13" borderId="5" xfId="0" applyFont="1" applyFill="1" applyBorder="1" applyAlignment="1">
      <alignment horizontal="left" vertical="center" wrapText="1"/>
    </xf>
    <xf numFmtId="0" fontId="10" fillId="13" borderId="18" xfId="0" applyFont="1" applyFill="1" applyBorder="1" applyAlignment="1">
      <alignment horizontal="left" vertical="center" wrapText="1"/>
    </xf>
    <xf numFmtId="0" fontId="10" fillId="13" borderId="16" xfId="0" applyFont="1" applyFill="1" applyBorder="1" applyAlignment="1">
      <alignment horizontal="left" vertical="center" wrapText="1"/>
    </xf>
    <xf numFmtId="0" fontId="10" fillId="13" borderId="6" xfId="0" applyFont="1" applyFill="1" applyBorder="1" applyAlignment="1">
      <alignment vertical="center"/>
    </xf>
    <xf numFmtId="0" fontId="10" fillId="13" borderId="9" xfId="0" applyFont="1" applyFill="1" applyBorder="1" applyAlignment="1">
      <alignment vertical="center"/>
    </xf>
    <xf numFmtId="0" fontId="10" fillId="13" borderId="11" xfId="0" applyFont="1" applyFill="1" applyBorder="1" applyAlignment="1">
      <alignment vertical="center"/>
    </xf>
  </cellXfs>
  <cellStyles count="4">
    <cellStyle name="Comma" xfId="3" builtinId="3"/>
    <cellStyle name="Comma 2" xfId="1"/>
    <cellStyle name="Normal" xfId="0" builtinId="0"/>
    <cellStyle name="Percent" xfId="2" builtinId="5"/>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3.png"/></Relationships>
</file>

<file path=xl/drawings/_rels/drawing23.xml.rels><?xml version="1.0" encoding="UTF-8" standalone="yes"?>
<Relationships xmlns="http://schemas.openxmlformats.org/package/2006/relationships"><Relationship Id="rId1" Type="http://schemas.openxmlformats.org/officeDocument/2006/relationships/image" Target="../media/image3.png"/></Relationships>
</file>

<file path=xl/drawings/_rels/drawing24.xml.rels><?xml version="1.0" encoding="UTF-8" standalone="yes"?>
<Relationships xmlns="http://schemas.openxmlformats.org/package/2006/relationships"><Relationship Id="rId1" Type="http://schemas.openxmlformats.org/officeDocument/2006/relationships/image" Target="../media/image3.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3321878</xdr:colOff>
      <xdr:row>0</xdr:row>
      <xdr:rowOff>63500</xdr:rowOff>
    </xdr:from>
    <xdr:to>
      <xdr:col>1</xdr:col>
      <xdr:colOff>4845877</xdr:colOff>
      <xdr:row>0</xdr:row>
      <xdr:rowOff>263502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31835" y="63500"/>
          <a:ext cx="1523999" cy="2000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1535545</xdr:colOff>
      <xdr:row>0</xdr:row>
      <xdr:rowOff>92363</xdr:rowOff>
    </xdr:from>
    <xdr:to>
      <xdr:col>2</xdr:col>
      <xdr:colOff>1500908</xdr:colOff>
      <xdr:row>0</xdr:row>
      <xdr:rowOff>292365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74345" y="92363"/>
          <a:ext cx="1521113" cy="2000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36286</xdr:colOff>
      <xdr:row>0</xdr:row>
      <xdr:rowOff>81643</xdr:rowOff>
    </xdr:from>
    <xdr:to>
      <xdr:col>4</xdr:col>
      <xdr:colOff>52</xdr:colOff>
      <xdr:row>0</xdr:row>
      <xdr:rowOff>281645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21286" y="81643"/>
          <a:ext cx="1523999" cy="2000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1016000</xdr:colOff>
      <xdr:row>0</xdr:row>
      <xdr:rowOff>107461</xdr:rowOff>
    </xdr:from>
    <xdr:to>
      <xdr:col>2</xdr:col>
      <xdr:colOff>2539999</xdr:colOff>
      <xdr:row>0</xdr:row>
      <xdr:rowOff>307463</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46800" y="107461"/>
          <a:ext cx="1523999" cy="2000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589643</xdr:colOff>
      <xdr:row>0</xdr:row>
      <xdr:rowOff>63500</xdr:rowOff>
    </xdr:from>
    <xdr:to>
      <xdr:col>2</xdr:col>
      <xdr:colOff>2113642</xdr:colOff>
      <xdr:row>0</xdr:row>
      <xdr:rowOff>263502</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17543" y="63500"/>
          <a:ext cx="1523999" cy="20000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5996214</xdr:colOff>
      <xdr:row>0</xdr:row>
      <xdr:rowOff>99786</xdr:rowOff>
    </xdr:from>
    <xdr:to>
      <xdr:col>1</xdr:col>
      <xdr:colOff>943427</xdr:colOff>
      <xdr:row>0</xdr:row>
      <xdr:rowOff>299788</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96214" y="99786"/>
          <a:ext cx="1525813" cy="20000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69273</xdr:colOff>
      <xdr:row>0</xdr:row>
      <xdr:rowOff>127000</xdr:rowOff>
    </xdr:from>
    <xdr:to>
      <xdr:col>1</xdr:col>
      <xdr:colOff>1597395</xdr:colOff>
      <xdr:row>0</xdr:row>
      <xdr:rowOff>327002</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4728" y="127000"/>
          <a:ext cx="1528122" cy="20000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898072</xdr:colOff>
      <xdr:row>0</xdr:row>
      <xdr:rowOff>154214</xdr:rowOff>
    </xdr:from>
    <xdr:to>
      <xdr:col>10</xdr:col>
      <xdr:colOff>13193</xdr:colOff>
      <xdr:row>0</xdr:row>
      <xdr:rowOff>354216</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03643" y="154214"/>
          <a:ext cx="1528122" cy="20000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163286</xdr:colOff>
      <xdr:row>0</xdr:row>
      <xdr:rowOff>136071</xdr:rowOff>
    </xdr:from>
    <xdr:to>
      <xdr:col>5</xdr:col>
      <xdr:colOff>475836</xdr:colOff>
      <xdr:row>0</xdr:row>
      <xdr:rowOff>336073</xdr:rowOff>
    </xdr:to>
    <xdr:pic>
      <xdr:nvPicPr>
        <xdr:cNvPr id="4" name="Picture 3">
          <a:extLst>
            <a:ext uri="{FF2B5EF4-FFF2-40B4-BE49-F238E27FC236}">
              <a16:creationId xmlns:a16="http://schemas.microsoft.com/office/drawing/2014/main" id="{00000000-0008-0000-0A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43500" y="136071"/>
          <a:ext cx="1528122" cy="20000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1133928</xdr:colOff>
      <xdr:row>0</xdr:row>
      <xdr:rowOff>108857</xdr:rowOff>
    </xdr:from>
    <xdr:to>
      <xdr:col>7</xdr:col>
      <xdr:colOff>22264</xdr:colOff>
      <xdr:row>0</xdr:row>
      <xdr:rowOff>308859</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76678" y="108857"/>
          <a:ext cx="1523586" cy="20000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57728</xdr:colOff>
      <xdr:row>0</xdr:row>
      <xdr:rowOff>138546</xdr:rowOff>
    </xdr:from>
    <xdr:to>
      <xdr:col>1</xdr:col>
      <xdr:colOff>1578427</xdr:colOff>
      <xdr:row>0</xdr:row>
      <xdr:rowOff>338548</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4273" y="138546"/>
          <a:ext cx="1520699" cy="20000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1106714</xdr:colOff>
      <xdr:row>0</xdr:row>
      <xdr:rowOff>127000</xdr:rowOff>
    </xdr:from>
    <xdr:to>
      <xdr:col>7</xdr:col>
      <xdr:colOff>2473</xdr:colOff>
      <xdr:row>0</xdr:row>
      <xdr:rowOff>327002</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49464" y="127000"/>
          <a:ext cx="1528122" cy="20000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55562</xdr:colOff>
      <xdr:row>0</xdr:row>
      <xdr:rowOff>127000</xdr:rowOff>
    </xdr:from>
    <xdr:to>
      <xdr:col>1</xdr:col>
      <xdr:colOff>1576261</xdr:colOff>
      <xdr:row>0</xdr:row>
      <xdr:rowOff>327002</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500" y="127000"/>
          <a:ext cx="1520699" cy="20000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6</xdr:col>
      <xdr:colOff>889000</xdr:colOff>
      <xdr:row>0</xdr:row>
      <xdr:rowOff>99786</xdr:rowOff>
    </xdr:from>
    <xdr:to>
      <xdr:col>8</xdr:col>
      <xdr:colOff>4122</xdr:colOff>
      <xdr:row>0</xdr:row>
      <xdr:rowOff>299788</xdr:rowOff>
    </xdr:to>
    <xdr:pic>
      <xdr:nvPicPr>
        <xdr:cNvPr id="4" name="Picture 3">
          <a:extLst>
            <a:ext uri="{FF2B5EF4-FFF2-40B4-BE49-F238E27FC236}">
              <a16:creationId xmlns:a16="http://schemas.microsoft.com/office/drawing/2014/main" id="{00000000-0008-0000-0F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2071" y="99786"/>
          <a:ext cx="1528122" cy="200002"/>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161925</xdr:colOff>
      <xdr:row>0</xdr:row>
      <xdr:rowOff>95250</xdr:rowOff>
    </xdr:from>
    <xdr:to>
      <xdr:col>5</xdr:col>
      <xdr:colOff>471753</xdr:colOff>
      <xdr:row>0</xdr:row>
      <xdr:rowOff>295252</xdr:rowOff>
    </xdr:to>
    <xdr:pic>
      <xdr:nvPicPr>
        <xdr:cNvPr id="4" name="Picture 3">
          <a:extLst>
            <a:ext uri="{FF2B5EF4-FFF2-40B4-BE49-F238E27FC236}">
              <a16:creationId xmlns:a16="http://schemas.microsoft.com/office/drawing/2014/main" id="{00000000-0008-0000-1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76850" y="95250"/>
          <a:ext cx="1605228" cy="200002"/>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7</xdr:col>
      <xdr:colOff>771071</xdr:colOff>
      <xdr:row>0</xdr:row>
      <xdr:rowOff>117929</xdr:rowOff>
    </xdr:from>
    <xdr:to>
      <xdr:col>8</xdr:col>
      <xdr:colOff>853813</xdr:colOff>
      <xdr:row>0</xdr:row>
      <xdr:rowOff>317931</xdr:rowOff>
    </xdr:to>
    <xdr:pic>
      <xdr:nvPicPr>
        <xdr:cNvPr id="2" name="Picture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10071" y="117929"/>
          <a:ext cx="1528122" cy="20000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5</xdr:col>
      <xdr:colOff>1095375</xdr:colOff>
      <xdr:row>0</xdr:row>
      <xdr:rowOff>142875</xdr:rowOff>
    </xdr:from>
    <xdr:to>
      <xdr:col>6</xdr:col>
      <xdr:colOff>1353497</xdr:colOff>
      <xdr:row>0</xdr:row>
      <xdr:rowOff>342877</xdr:rowOff>
    </xdr:to>
    <xdr:pic>
      <xdr:nvPicPr>
        <xdr:cNvPr id="2" name="Picture 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38125" y="142875"/>
          <a:ext cx="1528122" cy="200002"/>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45357</xdr:colOff>
      <xdr:row>0</xdr:row>
      <xdr:rowOff>163285</xdr:rowOff>
    </xdr:from>
    <xdr:to>
      <xdr:col>2</xdr:col>
      <xdr:colOff>838694</xdr:colOff>
      <xdr:row>0</xdr:row>
      <xdr:rowOff>363287</xdr:rowOff>
    </xdr:to>
    <xdr:pic>
      <xdr:nvPicPr>
        <xdr:cNvPr id="2" name="Picture 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6786" y="163285"/>
          <a:ext cx="1528122" cy="200002"/>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5</xdr:col>
      <xdr:colOff>1127125</xdr:colOff>
      <xdr:row>0</xdr:row>
      <xdr:rowOff>127000</xdr:rowOff>
    </xdr:from>
    <xdr:to>
      <xdr:col>7</xdr:col>
      <xdr:colOff>19997</xdr:colOff>
      <xdr:row>0</xdr:row>
      <xdr:rowOff>327002</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69875" y="127000"/>
          <a:ext cx="1528122" cy="200002"/>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45357</xdr:colOff>
      <xdr:row>0</xdr:row>
      <xdr:rowOff>163285</xdr:rowOff>
    </xdr:from>
    <xdr:to>
      <xdr:col>2</xdr:col>
      <xdr:colOff>838694</xdr:colOff>
      <xdr:row>0</xdr:row>
      <xdr:rowOff>363287</xdr:rowOff>
    </xdr:to>
    <xdr:pic>
      <xdr:nvPicPr>
        <xdr:cNvPr id="2" name="Picture 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9507" y="163285"/>
          <a:ext cx="1523587" cy="200002"/>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5</xdr:col>
      <xdr:colOff>1143000</xdr:colOff>
      <xdr:row>0</xdr:row>
      <xdr:rowOff>111125</xdr:rowOff>
    </xdr:from>
    <xdr:to>
      <xdr:col>7</xdr:col>
      <xdr:colOff>35872</xdr:colOff>
      <xdr:row>0</xdr:row>
      <xdr:rowOff>311127</xdr:rowOff>
    </xdr:to>
    <xdr:pic>
      <xdr:nvPicPr>
        <xdr:cNvPr id="2" name="Picture 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85750" y="111125"/>
          <a:ext cx="1528122" cy="200002"/>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45357</xdr:colOff>
      <xdr:row>0</xdr:row>
      <xdr:rowOff>163285</xdr:rowOff>
    </xdr:from>
    <xdr:to>
      <xdr:col>2</xdr:col>
      <xdr:colOff>838694</xdr:colOff>
      <xdr:row>0</xdr:row>
      <xdr:rowOff>363287</xdr:rowOff>
    </xdr:to>
    <xdr:pic>
      <xdr:nvPicPr>
        <xdr:cNvPr id="2" name="Pictur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9507" y="163285"/>
          <a:ext cx="1523587" cy="200002"/>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5</xdr:col>
      <xdr:colOff>1063625</xdr:colOff>
      <xdr:row>0</xdr:row>
      <xdr:rowOff>127000</xdr:rowOff>
    </xdr:from>
    <xdr:to>
      <xdr:col>6</xdr:col>
      <xdr:colOff>1321747</xdr:colOff>
      <xdr:row>0</xdr:row>
      <xdr:rowOff>327002</xdr:rowOff>
    </xdr:to>
    <xdr:pic>
      <xdr:nvPicPr>
        <xdr:cNvPr id="2" name="Picture 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06375" y="127000"/>
          <a:ext cx="1528122" cy="200002"/>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45357</xdr:colOff>
      <xdr:row>0</xdr:row>
      <xdr:rowOff>163285</xdr:rowOff>
    </xdr:from>
    <xdr:to>
      <xdr:col>2</xdr:col>
      <xdr:colOff>838694</xdr:colOff>
      <xdr:row>0</xdr:row>
      <xdr:rowOff>363287</xdr:rowOff>
    </xdr:to>
    <xdr:pic>
      <xdr:nvPicPr>
        <xdr:cNvPr id="2" name="Picture 1">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9507" y="163285"/>
          <a:ext cx="1523587" cy="200002"/>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5</xdr:col>
      <xdr:colOff>627063</xdr:colOff>
      <xdr:row>1</xdr:row>
      <xdr:rowOff>47625</xdr:rowOff>
    </xdr:from>
    <xdr:to>
      <xdr:col>7</xdr:col>
      <xdr:colOff>65087</xdr:colOff>
      <xdr:row>2</xdr:row>
      <xdr:rowOff>92052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68213" y="314325"/>
          <a:ext cx="1514474" cy="3111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5"/>
  <sheetViews>
    <sheetView tabSelected="1" zoomScale="99" zoomScaleNormal="99" workbookViewId="0">
      <selection activeCell="B3" sqref="B3"/>
    </sheetView>
  </sheetViews>
  <sheetFormatPr defaultRowHeight="14.5" x14ac:dyDescent="0.35"/>
  <cols>
    <col min="1" max="1" width="43" customWidth="1"/>
    <col min="2" max="2" width="35" customWidth="1"/>
    <col min="3" max="3" width="6.453125" customWidth="1"/>
    <col min="4" max="4" width="29.453125" customWidth="1"/>
    <col min="5" max="5" width="29.453125" style="270" customWidth="1"/>
    <col min="6" max="8" width="29.453125" customWidth="1"/>
  </cols>
  <sheetData>
    <row r="1" spans="1:5" ht="15.5" x14ac:dyDescent="0.35">
      <c r="A1" s="74" t="s">
        <v>1683</v>
      </c>
    </row>
    <row r="3" spans="1:5" x14ac:dyDescent="0.35">
      <c r="A3" t="s">
        <v>5</v>
      </c>
      <c r="B3" s="373"/>
      <c r="D3" t="s">
        <v>1684</v>
      </c>
      <c r="E3" s="374">
        <v>44561</v>
      </c>
    </row>
    <row r="4" spans="1:5" x14ac:dyDescent="0.35">
      <c r="B4" s="270"/>
    </row>
    <row r="5" spans="1:5" x14ac:dyDescent="0.35">
      <c r="A5" t="s">
        <v>1685</v>
      </c>
      <c r="B5" s="375" t="s">
        <v>1700</v>
      </c>
      <c r="D5" t="s">
        <v>1686</v>
      </c>
      <c r="E5" s="373" t="s">
        <v>1687</v>
      </c>
    </row>
    <row r="6" spans="1:5" x14ac:dyDescent="0.35">
      <c r="B6" s="270"/>
    </row>
    <row r="7" spans="1:5" x14ac:dyDescent="0.35">
      <c r="A7" t="s">
        <v>1688</v>
      </c>
      <c r="B7" s="375" t="s">
        <v>1689</v>
      </c>
      <c r="D7" t="s">
        <v>1690</v>
      </c>
      <c r="E7" s="375">
        <f>Submission_header!B9-1</f>
        <v>0</v>
      </c>
    </row>
    <row r="8" spans="1:5" x14ac:dyDescent="0.35">
      <c r="B8" s="270"/>
      <c r="E8" s="96"/>
    </row>
    <row r="9" spans="1:5" x14ac:dyDescent="0.35">
      <c r="A9" t="s">
        <v>1691</v>
      </c>
      <c r="B9" s="373">
        <v>1</v>
      </c>
      <c r="D9" t="s">
        <v>1692</v>
      </c>
      <c r="E9" s="375">
        <v>202112</v>
      </c>
    </row>
    <row r="10" spans="1:5" x14ac:dyDescent="0.35">
      <c r="B10" s="270"/>
      <c r="E10" s="96"/>
    </row>
    <row r="11" spans="1:5" x14ac:dyDescent="0.35">
      <c r="A11" t="s">
        <v>1693</v>
      </c>
      <c r="B11" s="375" t="s">
        <v>1699</v>
      </c>
      <c r="D11" t="s">
        <v>1694</v>
      </c>
      <c r="E11" s="375" t="s">
        <v>1695</v>
      </c>
    </row>
    <row r="12" spans="1:5" x14ac:dyDescent="0.35">
      <c r="B12" s="270"/>
    </row>
    <row r="13" spans="1:5" x14ac:dyDescent="0.35">
      <c r="A13" t="s">
        <v>1696</v>
      </c>
      <c r="B13" s="375" t="s">
        <v>1697</v>
      </c>
      <c r="D13" t="s">
        <v>1698</v>
      </c>
      <c r="E13" s="373"/>
    </row>
    <row r="14" spans="1:5" x14ac:dyDescent="0.35">
      <c r="B14" s="270"/>
    </row>
    <row r="15" spans="1:5" x14ac:dyDescent="0.35">
      <c r="B15" s="271"/>
      <c r="E15" s="364"/>
    </row>
    <row r="16" spans="1:5" x14ac:dyDescent="0.35">
      <c r="E16" s="365"/>
    </row>
    <row r="17" spans="5:5" x14ac:dyDescent="0.35">
      <c r="E17" s="366"/>
    </row>
    <row r="18" spans="5:5" x14ac:dyDescent="0.35">
      <c r="E18" s="342"/>
    </row>
    <row r="19" spans="5:5" x14ac:dyDescent="0.35">
      <c r="E19" s="342"/>
    </row>
    <row r="20" spans="5:5" x14ac:dyDescent="0.35">
      <c r="E20" s="342"/>
    </row>
    <row r="21" spans="5:5" x14ac:dyDescent="0.35">
      <c r="E21" s="271"/>
    </row>
    <row r="22" spans="5:5" x14ac:dyDescent="0.35">
      <c r="E22" s="363"/>
    </row>
    <row r="45" spans="2:2" x14ac:dyDescent="0.35">
      <c r="B45" s="270"/>
    </row>
  </sheetData>
  <sheetProtection algorithmName="SHA-512" hashValue="FIN+YWjABH56RD4Rahm0S0Vlky992Jjc2F10NMPr20El/iNA2/wY2D9mrD7Vvml4nNRnN0Ha84ldKDijas1aGg==" saltValue="8qde3th69EiVClYtYeBvTw==" spinCount="100000" sheet="1" selectLockedCells="1"/>
  <protectedRanges>
    <protectedRange password="E8C7" sqref="E21" name="Wholesheet"/>
  </protectedRanges>
  <dataValidations count="4">
    <dataValidation type="list" errorStyle="information" allowBlank="1" showInputMessage="1" showErrorMessage="1" sqref="B9">
      <formula1>"1,2,3,4,5,6,7,8,9,10,11,12"</formula1>
    </dataValidation>
    <dataValidation type="list" errorStyle="information" allowBlank="1" showInputMessage="1" showErrorMessage="1" sqref="E7">
      <formula1>"0,1,2,3,4,5,6,7,8"</formula1>
    </dataValidation>
    <dataValidation type="list" allowBlank="1" showInputMessage="1" showErrorMessage="1" sqref="E3">
      <formula1>"31/12/2021, 30/11/2021,Oth"</formula1>
    </dataValidation>
    <dataValidation type="list" allowBlank="1" showInputMessage="1" showErrorMessage="1" sqref="E5">
      <formula1>"GBP,EUR,USD,OTH"</formula1>
    </dataValidation>
  </dataValidations>
  <pageMargins left="0.7" right="0.7" top="0.75" bottom="0.75" header="0.3" footer="0.3"/>
  <pageSetup paperSize="9" scale="9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showGridLines="0" zoomScale="115" zoomScaleNormal="115" workbookViewId="0">
      <selection activeCell="B14" sqref="B14"/>
    </sheetView>
  </sheetViews>
  <sheetFormatPr defaultRowHeight="14.5" x14ac:dyDescent="0.35"/>
  <cols>
    <col min="1" max="1" width="39.81640625" customWidth="1"/>
    <col min="2" max="2" width="70" customWidth="1"/>
    <col min="7" max="7" width="53.26953125" bestFit="1" customWidth="1"/>
    <col min="8" max="13" width="8.7265625" hidden="1" customWidth="1"/>
    <col min="14" max="14" width="8.7265625" customWidth="1"/>
  </cols>
  <sheetData>
    <row r="1" spans="1:12" ht="51.65" customHeight="1" x14ac:dyDescent="0.35">
      <c r="A1" s="348" t="s">
        <v>0</v>
      </c>
      <c r="B1" s="2"/>
    </row>
    <row r="2" spans="1:12" ht="21" x14ac:dyDescent="0.5">
      <c r="A2" s="3" t="s">
        <v>1</v>
      </c>
      <c r="B2" s="337" t="s">
        <v>2</v>
      </c>
      <c r="F2" s="370" t="s">
        <v>7656</v>
      </c>
      <c r="G2" s="237"/>
    </row>
    <row r="3" spans="1:12" x14ac:dyDescent="0.35">
      <c r="A3" s="5"/>
      <c r="B3" s="344" t="s">
        <v>3</v>
      </c>
      <c r="F3" s="370" t="s">
        <v>7655</v>
      </c>
      <c r="G3" s="370" t="s">
        <v>1750</v>
      </c>
    </row>
    <row r="4" spans="1:12" x14ac:dyDescent="0.35">
      <c r="A4" s="5"/>
      <c r="B4" s="338" t="s">
        <v>4</v>
      </c>
      <c r="F4" s="371">
        <v>654659</v>
      </c>
      <c r="G4" s="237" t="s">
        <v>7661</v>
      </c>
    </row>
    <row r="5" spans="1:12" x14ac:dyDescent="0.35">
      <c r="A5" s="5"/>
      <c r="B5" s="11"/>
      <c r="F5" s="371">
        <v>202039</v>
      </c>
      <c r="G5" s="237" t="s">
        <v>1790</v>
      </c>
    </row>
    <row r="6" spans="1:12" x14ac:dyDescent="0.35">
      <c r="A6" s="237" t="s">
        <v>5</v>
      </c>
      <c r="B6" s="338" t="str">
        <f ca="1">IF(B7="","",OFFSET(FirmInfo_FRNCorner,MATCH($B$7,FirmInfo_FRN,0),1))</f>
        <v/>
      </c>
      <c r="D6" s="343" t="str">
        <f ca="1">IF(B6="","",IF(B6&lt;&gt;Submission_header!B3,"Firm name inconsistent between Submission Header and Firm Info",""))</f>
        <v/>
      </c>
      <c r="F6" s="371">
        <v>781109</v>
      </c>
      <c r="G6" s="237" t="s">
        <v>7643</v>
      </c>
    </row>
    <row r="7" spans="1:12" x14ac:dyDescent="0.35">
      <c r="A7" s="237" t="s">
        <v>1698</v>
      </c>
      <c r="B7" s="362" t="str">
        <f>IF(Submission_header!E13="","",Submission_header!E13)</f>
        <v/>
      </c>
      <c r="F7" s="371">
        <v>121849</v>
      </c>
      <c r="G7" s="237" t="s">
        <v>1791</v>
      </c>
    </row>
    <row r="8" spans="1:12" x14ac:dyDescent="0.35">
      <c r="A8" s="237" t="s">
        <v>1844</v>
      </c>
      <c r="B8" s="338" t="str">
        <f ca="1">IF(B7="","",OFFSET(FirmInfo_FRNCorner,MATCH($B$7,FirmInfo_FRN,0),2))</f>
        <v/>
      </c>
      <c r="F8" s="371">
        <v>202644</v>
      </c>
      <c r="G8" s="237" t="s">
        <v>1792</v>
      </c>
    </row>
    <row r="9" spans="1:12" x14ac:dyDescent="0.35">
      <c r="A9" s="237" t="s">
        <v>1691</v>
      </c>
      <c r="B9" s="362">
        <f>Submission_header!B9</f>
        <v>1</v>
      </c>
      <c r="F9" s="371">
        <v>202153</v>
      </c>
      <c r="G9" s="237" t="s">
        <v>1793</v>
      </c>
    </row>
    <row r="10" spans="1:12" x14ac:dyDescent="0.35">
      <c r="A10" s="347" t="s">
        <v>1686</v>
      </c>
      <c r="B10" s="362" t="str">
        <f>Submission_header!E5</f>
        <v>GBP</v>
      </c>
      <c r="F10" s="371">
        <v>202312</v>
      </c>
      <c r="G10" s="237" t="s">
        <v>1794</v>
      </c>
    </row>
    <row r="11" spans="1:12" x14ac:dyDescent="0.35">
      <c r="A11" s="10"/>
      <c r="B11" s="11"/>
      <c r="F11" s="371">
        <v>840616</v>
      </c>
      <c r="G11" s="237" t="s">
        <v>1795</v>
      </c>
    </row>
    <row r="12" spans="1:12" x14ac:dyDescent="0.35">
      <c r="A12" s="346" t="s">
        <v>1684</v>
      </c>
      <c r="B12" s="367">
        <f>Submission_header!E3</f>
        <v>44561</v>
      </c>
      <c r="F12" s="371">
        <v>202810</v>
      </c>
      <c r="G12" s="237" t="s">
        <v>1837</v>
      </c>
    </row>
    <row r="13" spans="1:12" x14ac:dyDescent="0.35">
      <c r="A13" s="5"/>
      <c r="B13" s="11"/>
      <c r="F13" s="371">
        <v>706046</v>
      </c>
      <c r="G13" s="237" t="s">
        <v>1796</v>
      </c>
    </row>
    <row r="14" spans="1:12" x14ac:dyDescent="0.35">
      <c r="A14" s="7" t="s">
        <v>6</v>
      </c>
      <c r="B14" s="8"/>
      <c r="F14" s="371">
        <v>113849</v>
      </c>
      <c r="G14" s="237" t="s">
        <v>1797</v>
      </c>
      <c r="I14" t="s">
        <v>260</v>
      </c>
      <c r="L14" t="s">
        <v>1717</v>
      </c>
    </row>
    <row r="15" spans="1:12" x14ac:dyDescent="0.35">
      <c r="A15" s="7" t="s">
        <v>7</v>
      </c>
      <c r="B15" s="9"/>
      <c r="D15" s="343"/>
      <c r="F15" s="371">
        <v>202091</v>
      </c>
      <c r="G15" s="237" t="s">
        <v>1798</v>
      </c>
      <c r="I15" t="s">
        <v>7603</v>
      </c>
      <c r="L15" t="s">
        <v>1718</v>
      </c>
    </row>
    <row r="16" spans="1:12" x14ac:dyDescent="0.35">
      <c r="A16" s="10"/>
      <c r="B16" s="11"/>
      <c r="D16" s="343"/>
      <c r="F16" s="371">
        <v>117664</v>
      </c>
      <c r="G16" s="237" t="s">
        <v>1799</v>
      </c>
    </row>
    <row r="17" spans="1:7" x14ac:dyDescent="0.35">
      <c r="A17" s="7" t="s">
        <v>9</v>
      </c>
      <c r="B17" s="8"/>
      <c r="D17" s="343"/>
      <c r="F17" s="371">
        <v>202842</v>
      </c>
      <c r="G17" s="237" t="s">
        <v>1800</v>
      </c>
    </row>
    <row r="18" spans="1:7" x14ac:dyDescent="0.35">
      <c r="A18" s="10"/>
      <c r="B18" s="11"/>
      <c r="D18" s="343"/>
      <c r="F18" s="371">
        <v>202323</v>
      </c>
      <c r="G18" s="237" t="s">
        <v>1801</v>
      </c>
    </row>
    <row r="19" spans="1:7" x14ac:dyDescent="0.35">
      <c r="A19" s="358" t="s">
        <v>7602</v>
      </c>
      <c r="B19" s="357"/>
      <c r="D19" s="343"/>
      <c r="F19" s="371">
        <v>423308</v>
      </c>
      <c r="G19" s="237" t="s">
        <v>1802</v>
      </c>
    </row>
    <row r="20" spans="1:7" x14ac:dyDescent="0.35">
      <c r="A20" s="210"/>
      <c r="B20" s="210" t="s">
        <v>1856</v>
      </c>
      <c r="F20" s="371">
        <v>600544</v>
      </c>
      <c r="G20" s="237" t="s">
        <v>1803</v>
      </c>
    </row>
    <row r="21" spans="1:7" x14ac:dyDescent="0.35">
      <c r="A21" s="7" t="s">
        <v>1787</v>
      </c>
      <c r="B21" s="9"/>
      <c r="F21" s="371" t="s">
        <v>1815</v>
      </c>
      <c r="G21" s="237" t="s">
        <v>7644</v>
      </c>
    </row>
    <row r="22" spans="1:7" x14ac:dyDescent="0.35">
      <c r="A22" s="7" t="s">
        <v>1843</v>
      </c>
      <c r="B22" s="9"/>
      <c r="F22" s="371" t="s">
        <v>1816</v>
      </c>
      <c r="G22" s="237" t="s">
        <v>7645</v>
      </c>
    </row>
    <row r="23" spans="1:7" x14ac:dyDescent="0.35">
      <c r="F23" s="371" t="s">
        <v>1817</v>
      </c>
      <c r="G23" s="237" t="s">
        <v>7646</v>
      </c>
    </row>
    <row r="24" spans="1:7" x14ac:dyDescent="0.35">
      <c r="F24" s="371" t="s">
        <v>1818</v>
      </c>
      <c r="G24" s="237" t="s">
        <v>7647</v>
      </c>
    </row>
    <row r="25" spans="1:7" x14ac:dyDescent="0.35">
      <c r="F25" s="371" t="s">
        <v>1819</v>
      </c>
      <c r="G25" s="237" t="s">
        <v>1804</v>
      </c>
    </row>
    <row r="26" spans="1:7" x14ac:dyDescent="0.35">
      <c r="F26" s="371" t="s">
        <v>1820</v>
      </c>
      <c r="G26" s="237" t="s">
        <v>1805</v>
      </c>
    </row>
    <row r="27" spans="1:7" x14ac:dyDescent="0.35">
      <c r="F27" s="371" t="s">
        <v>1821</v>
      </c>
      <c r="G27" s="237" t="s">
        <v>7648</v>
      </c>
    </row>
    <row r="28" spans="1:7" x14ac:dyDescent="0.35">
      <c r="F28" s="371" t="s">
        <v>1822</v>
      </c>
      <c r="G28" s="237" t="s">
        <v>7649</v>
      </c>
    </row>
    <row r="29" spans="1:7" x14ac:dyDescent="0.35">
      <c r="F29" s="371" t="s">
        <v>1823</v>
      </c>
      <c r="G29" s="237" t="s">
        <v>1806</v>
      </c>
    </row>
    <row r="30" spans="1:7" x14ac:dyDescent="0.35">
      <c r="F30" s="371" t="s">
        <v>1824</v>
      </c>
      <c r="G30" s="237" t="s">
        <v>7650</v>
      </c>
    </row>
    <row r="31" spans="1:7" x14ac:dyDescent="0.35">
      <c r="F31" s="371" t="s">
        <v>1825</v>
      </c>
      <c r="G31" s="237" t="s">
        <v>7651</v>
      </c>
    </row>
    <row r="32" spans="1:7" x14ac:dyDescent="0.35">
      <c r="F32" s="371" t="s">
        <v>1826</v>
      </c>
      <c r="G32" s="237" t="s">
        <v>1807</v>
      </c>
    </row>
    <row r="33" spans="6:7" x14ac:dyDescent="0.35">
      <c r="F33" s="371" t="s">
        <v>1827</v>
      </c>
      <c r="G33" s="237" t="s">
        <v>1808</v>
      </c>
    </row>
    <row r="34" spans="6:7" x14ac:dyDescent="0.35">
      <c r="F34" s="371" t="s">
        <v>1828</v>
      </c>
      <c r="G34" s="237" t="s">
        <v>1809</v>
      </c>
    </row>
    <row r="35" spans="6:7" x14ac:dyDescent="0.35">
      <c r="F35" s="371" t="s">
        <v>1829</v>
      </c>
      <c r="G35" s="237" t="s">
        <v>1810</v>
      </c>
    </row>
    <row r="36" spans="6:7" x14ac:dyDescent="0.35">
      <c r="F36" s="371" t="s">
        <v>1830</v>
      </c>
      <c r="G36" s="237" t="s">
        <v>1811</v>
      </c>
    </row>
    <row r="37" spans="6:7" x14ac:dyDescent="0.35">
      <c r="F37" s="371" t="s">
        <v>1831</v>
      </c>
      <c r="G37" s="237" t="s">
        <v>7652</v>
      </c>
    </row>
    <row r="38" spans="6:7" x14ac:dyDescent="0.35">
      <c r="F38" s="371" t="s">
        <v>1832</v>
      </c>
      <c r="G38" s="237" t="s">
        <v>1812</v>
      </c>
    </row>
    <row r="39" spans="6:7" x14ac:dyDescent="0.35">
      <c r="F39" s="371" t="s">
        <v>1833</v>
      </c>
      <c r="G39" s="237" t="s">
        <v>1813</v>
      </c>
    </row>
    <row r="40" spans="6:7" x14ac:dyDescent="0.35">
      <c r="F40" s="371" t="s">
        <v>1834</v>
      </c>
      <c r="G40" s="237" t="s">
        <v>7653</v>
      </c>
    </row>
    <row r="41" spans="6:7" x14ac:dyDescent="0.35">
      <c r="F41" s="371" t="s">
        <v>1835</v>
      </c>
      <c r="G41" s="237" t="s">
        <v>7654</v>
      </c>
    </row>
    <row r="42" spans="6:7" x14ac:dyDescent="0.35">
      <c r="F42" s="371">
        <v>202761</v>
      </c>
      <c r="G42" s="237" t="s">
        <v>1814</v>
      </c>
    </row>
  </sheetData>
  <sheetProtection algorithmName="SHA-512" hashValue="bsyj3WS2s44gANQGzyFEjl74IrCqxngzbldYcFApp6Fgmy9EDGMGg+5+UaWAlqpw+u8JKeQGLTJFlIb2CtIMRg==" saltValue="LWs8q3nPkvH8JsEr2a/Jag==" spinCount="100000" sheet="1" objects="1" scenarios="1"/>
  <protectedRanges>
    <protectedRange password="E8C7" sqref="A6:B12 A21:A22" name="Whole sheet"/>
    <protectedRange sqref="B12 B6:B10 A21:A22" name="EditRange"/>
  </protectedRanges>
  <dataValidations count="2">
    <dataValidation type="list" allowBlank="1" showInputMessage="1" showErrorMessage="1" sqref="B15">
      <formula1>Firminfo_SCR</formula1>
    </dataValidation>
    <dataValidation type="list" allowBlank="1" showInputMessage="1" showErrorMessage="1" sqref="B14">
      <formula1>$I$14:$I$15</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110"/>
  <sheetViews>
    <sheetView showGridLines="0" zoomScale="85" zoomScaleNormal="85" workbookViewId="0">
      <selection activeCell="I53" sqref="I53"/>
    </sheetView>
  </sheetViews>
  <sheetFormatPr defaultColWidth="9.1796875" defaultRowHeight="14.5" x14ac:dyDescent="0.35"/>
  <cols>
    <col min="1" max="1" width="80.7265625" style="19" customWidth="1"/>
    <col min="2" max="3" width="22.26953125" style="12" customWidth="1"/>
    <col min="4" max="4" width="3.1796875" style="13" customWidth="1"/>
    <col min="5" max="5" width="3.1796875" style="14" customWidth="1"/>
    <col min="6" max="6" width="62.26953125" style="15" customWidth="1"/>
    <col min="7" max="12" width="15" style="16" customWidth="1"/>
    <col min="13" max="17" width="14.7265625" style="16" customWidth="1"/>
    <col min="18" max="18" width="9.1796875" style="14"/>
    <col min="19" max="23" width="14.7265625" style="14" customWidth="1"/>
    <col min="24" max="16384" width="9.1796875" style="14"/>
  </cols>
  <sheetData>
    <row r="1" spans="1:18" ht="23.5" x14ac:dyDescent="0.55000000000000004">
      <c r="A1" s="1" t="s">
        <v>0</v>
      </c>
      <c r="L1" s="12"/>
    </row>
    <row r="2" spans="1:18" ht="21" customHeight="1" x14ac:dyDescent="0.5">
      <c r="A2" s="17"/>
      <c r="C2" s="4" t="s">
        <v>2</v>
      </c>
      <c r="D2" s="18"/>
      <c r="L2" s="14"/>
    </row>
    <row r="3" spans="1:18" ht="21" customHeight="1" x14ac:dyDescent="0.35">
      <c r="C3" s="6" t="s">
        <v>3</v>
      </c>
      <c r="D3" s="20"/>
    </row>
    <row r="4" spans="1:18" ht="21" customHeight="1" x14ac:dyDescent="0.35">
      <c r="C4" s="21" t="s">
        <v>4</v>
      </c>
      <c r="D4" s="20"/>
    </row>
    <row r="5" spans="1:18" ht="14.25" customHeight="1" x14ac:dyDescent="0.35">
      <c r="C5" s="22"/>
      <c r="D5" s="20"/>
    </row>
    <row r="6" spans="1:18" x14ac:dyDescent="0.35">
      <c r="A6" s="23" t="s">
        <v>5</v>
      </c>
      <c r="B6" s="428" t="str">
        <f>IF(Submission_header!B3="","",Submission_header!B3)</f>
        <v/>
      </c>
      <c r="C6" s="428"/>
    </row>
    <row r="7" spans="1:18" x14ac:dyDescent="0.35">
      <c r="A7" s="23" t="s">
        <v>6</v>
      </c>
      <c r="B7" s="429" t="str">
        <f>IF('Firm Info'!$B$14="","",'Firm Info'!$B$14)</f>
        <v/>
      </c>
      <c r="C7" s="430"/>
      <c r="D7" s="15"/>
      <c r="F7" s="24"/>
      <c r="G7" s="431"/>
      <c r="H7" s="431"/>
      <c r="R7" s="16"/>
    </row>
    <row r="8" spans="1:18" x14ac:dyDescent="0.35">
      <c r="A8" s="23" t="s">
        <v>8</v>
      </c>
      <c r="B8" s="432" t="str">
        <f>IF(Submission_header!B3="","", TEXT(Submission_header!E3,"dd/mm/yyyy"))</f>
        <v/>
      </c>
      <c r="C8" s="433"/>
      <c r="D8" s="25"/>
      <c r="F8" s="26"/>
      <c r="G8" s="434"/>
      <c r="H8" s="434"/>
      <c r="R8" s="16"/>
    </row>
    <row r="9" spans="1:18" x14ac:dyDescent="0.35">
      <c r="A9" s="26"/>
      <c r="B9" s="25"/>
      <c r="C9" s="25"/>
      <c r="D9" s="25"/>
      <c r="F9" s="26"/>
      <c r="G9" s="25"/>
      <c r="H9" s="25"/>
      <c r="R9" s="16"/>
    </row>
    <row r="10" spans="1:18" ht="21" x14ac:dyDescent="0.35">
      <c r="A10" s="28"/>
      <c r="B10" s="28"/>
      <c r="C10" s="25"/>
      <c r="D10" s="25"/>
      <c r="F10" s="29"/>
      <c r="G10" s="15"/>
    </row>
    <row r="11" spans="1:18" ht="21" x14ac:dyDescent="0.35">
      <c r="A11" s="30" t="s">
        <v>10</v>
      </c>
      <c r="B11" s="25"/>
      <c r="C11" s="25"/>
      <c r="D11" s="25"/>
      <c r="F11" s="30" t="s">
        <v>11</v>
      </c>
      <c r="G11" s="14"/>
      <c r="H11" s="14"/>
      <c r="I11" s="14"/>
      <c r="J11" s="14"/>
      <c r="K11" s="14"/>
      <c r="L11" s="14"/>
    </row>
    <row r="12" spans="1:18" ht="21" x14ac:dyDescent="0.35">
      <c r="A12" s="30" t="s">
        <v>12</v>
      </c>
      <c r="C12" s="31"/>
      <c r="F12" s="30" t="s">
        <v>7635</v>
      </c>
      <c r="G12" s="14"/>
      <c r="H12" s="14"/>
      <c r="I12" s="14"/>
      <c r="J12" s="14"/>
      <c r="K12" s="14"/>
      <c r="L12" s="14"/>
    </row>
    <row r="13" spans="1:18" x14ac:dyDescent="0.35">
      <c r="A13" s="32"/>
      <c r="B13" s="33"/>
      <c r="C13" s="34" t="s">
        <v>13</v>
      </c>
      <c r="D13" s="35"/>
      <c r="F13" s="32"/>
      <c r="G13" s="14"/>
      <c r="H13" s="14"/>
      <c r="I13" s="14"/>
      <c r="J13" s="14"/>
      <c r="K13" s="14"/>
      <c r="L13" s="14"/>
      <c r="M13" s="36"/>
      <c r="N13" s="36"/>
      <c r="O13" s="36"/>
      <c r="P13" s="36"/>
      <c r="Q13" s="36"/>
    </row>
    <row r="14" spans="1:18" ht="14.25" customHeight="1" x14ac:dyDescent="0.35">
      <c r="A14" s="33"/>
      <c r="B14" s="33"/>
      <c r="C14" s="34" t="s">
        <v>14</v>
      </c>
      <c r="D14" s="35"/>
      <c r="F14" s="12"/>
      <c r="G14" s="14"/>
      <c r="H14" s="14"/>
      <c r="I14" s="14"/>
      <c r="J14" s="14"/>
      <c r="K14" s="14"/>
      <c r="L14" s="14"/>
      <c r="M14" s="37"/>
      <c r="N14" s="37"/>
      <c r="O14" s="37"/>
      <c r="P14" s="37"/>
      <c r="Q14" s="37"/>
    </row>
    <row r="15" spans="1:18" ht="14.25" customHeight="1" x14ac:dyDescent="0.35">
      <c r="A15" s="38" t="s">
        <v>15</v>
      </c>
      <c r="B15" s="39" t="s">
        <v>16</v>
      </c>
      <c r="C15" s="38"/>
      <c r="D15" s="40"/>
      <c r="F15" s="38" t="s">
        <v>17</v>
      </c>
      <c r="G15" s="39" t="s">
        <v>16</v>
      </c>
      <c r="H15" s="41">
        <f>C99</f>
        <v>0</v>
      </c>
      <c r="I15" s="14"/>
      <c r="J15" s="14"/>
      <c r="K15" s="14"/>
      <c r="L15" s="14"/>
      <c r="M15" s="42"/>
      <c r="N15" s="42"/>
      <c r="O15" s="42"/>
      <c r="P15" s="42"/>
      <c r="Q15" s="42"/>
    </row>
    <row r="16" spans="1:18" x14ac:dyDescent="0.35">
      <c r="A16" s="23" t="s">
        <v>18</v>
      </c>
      <c r="B16" s="43" t="s">
        <v>19</v>
      </c>
      <c r="C16" s="23"/>
      <c r="D16" s="45"/>
      <c r="F16" s="23" t="s">
        <v>20</v>
      </c>
      <c r="G16" s="405" t="s">
        <v>21</v>
      </c>
      <c r="H16" s="46"/>
      <c r="I16" s="14"/>
      <c r="J16" s="14"/>
      <c r="K16" s="14"/>
      <c r="L16" s="14"/>
      <c r="M16" s="47"/>
      <c r="N16" s="47"/>
      <c r="O16" s="48"/>
      <c r="P16" s="49"/>
      <c r="Q16" s="48"/>
    </row>
    <row r="17" spans="1:17" x14ac:dyDescent="0.35">
      <c r="A17" s="23" t="s">
        <v>22</v>
      </c>
      <c r="B17" s="43" t="s">
        <v>23</v>
      </c>
      <c r="C17" s="23"/>
      <c r="D17" s="45"/>
      <c r="F17" s="23" t="s">
        <v>24</v>
      </c>
      <c r="G17" s="405"/>
      <c r="H17" s="41">
        <f>C96</f>
        <v>0</v>
      </c>
      <c r="I17" s="14"/>
      <c r="J17" s="14"/>
      <c r="K17" s="14"/>
      <c r="L17" s="14"/>
      <c r="M17" s="50"/>
      <c r="N17" s="50"/>
      <c r="O17" s="48"/>
      <c r="P17" s="48"/>
      <c r="Q17" s="48"/>
    </row>
    <row r="18" spans="1:17" x14ac:dyDescent="0.35">
      <c r="A18" s="23" t="s">
        <v>25</v>
      </c>
      <c r="B18" s="43" t="s">
        <v>26</v>
      </c>
      <c r="C18" s="51"/>
      <c r="D18" s="45"/>
      <c r="F18" s="23" t="s">
        <v>27</v>
      </c>
      <c r="G18" s="405" t="s">
        <v>28</v>
      </c>
      <c r="H18" s="46"/>
      <c r="I18" s="14"/>
      <c r="J18" s="52"/>
      <c r="K18" s="14"/>
      <c r="L18" s="14"/>
      <c r="M18" s="53"/>
      <c r="N18" s="53"/>
      <c r="O18" s="54"/>
      <c r="P18" s="54"/>
      <c r="Q18" s="54"/>
    </row>
    <row r="19" spans="1:17" ht="29" x14ac:dyDescent="0.35">
      <c r="A19" s="23" t="s">
        <v>29</v>
      </c>
      <c r="B19" s="43" t="s">
        <v>30</v>
      </c>
      <c r="C19" s="51"/>
      <c r="D19" s="45"/>
      <c r="F19" s="55" t="s">
        <v>31</v>
      </c>
      <c r="G19" s="405" t="s">
        <v>32</v>
      </c>
      <c r="H19" s="46"/>
      <c r="I19" s="14"/>
      <c r="J19" s="56"/>
      <c r="K19" s="57"/>
      <c r="L19" s="14"/>
      <c r="M19" s="53"/>
      <c r="N19" s="53"/>
      <c r="O19" s="54"/>
      <c r="P19" s="54"/>
      <c r="Q19" s="54"/>
    </row>
    <row r="20" spans="1:17" x14ac:dyDescent="0.35">
      <c r="A20" s="23" t="s">
        <v>33</v>
      </c>
      <c r="B20" s="43" t="s">
        <v>34</v>
      </c>
      <c r="C20" s="51"/>
      <c r="D20" s="45"/>
      <c r="F20" s="23" t="s">
        <v>35</v>
      </c>
      <c r="G20" s="405" t="s">
        <v>36</v>
      </c>
      <c r="H20" s="46"/>
      <c r="I20" s="14"/>
      <c r="J20" s="14"/>
      <c r="K20" s="14"/>
      <c r="L20" s="14"/>
      <c r="M20" s="50"/>
      <c r="N20" s="50"/>
      <c r="O20" s="50"/>
      <c r="P20" s="50"/>
      <c r="Q20" s="50"/>
    </row>
    <row r="21" spans="1:17" x14ac:dyDescent="0.35">
      <c r="A21" s="23" t="s">
        <v>37</v>
      </c>
      <c r="B21" s="43" t="s">
        <v>38</v>
      </c>
      <c r="C21" s="51"/>
      <c r="D21" s="45"/>
      <c r="F21" s="38" t="s">
        <v>39</v>
      </c>
      <c r="G21" s="39"/>
      <c r="H21" s="41">
        <f>+H15-H16+H17-H18-H19-H20</f>
        <v>0</v>
      </c>
      <c r="I21" s="14"/>
      <c r="J21" s="14"/>
      <c r="K21" s="14"/>
      <c r="L21" s="14"/>
      <c r="M21" s="50"/>
      <c r="N21" s="50"/>
      <c r="O21" s="48"/>
      <c r="P21" s="48"/>
      <c r="Q21" s="48"/>
    </row>
    <row r="22" spans="1:17" x14ac:dyDescent="0.35">
      <c r="A22" s="23" t="s">
        <v>40</v>
      </c>
      <c r="B22" s="43" t="s">
        <v>41</v>
      </c>
      <c r="C22" s="51"/>
      <c r="D22" s="45"/>
      <c r="F22" s="23" t="s">
        <v>42</v>
      </c>
      <c r="G22" s="405" t="s">
        <v>43</v>
      </c>
      <c r="H22" s="46"/>
      <c r="I22" s="14"/>
      <c r="J22" s="14"/>
      <c r="K22" s="14"/>
      <c r="L22" s="14"/>
      <c r="M22" s="50"/>
      <c r="N22" s="50"/>
      <c r="O22" s="48"/>
      <c r="P22" s="48"/>
      <c r="Q22" s="48"/>
    </row>
    <row r="23" spans="1:17" x14ac:dyDescent="0.35">
      <c r="A23" s="23" t="s">
        <v>44</v>
      </c>
      <c r="B23" s="43" t="s">
        <v>45</v>
      </c>
      <c r="C23" s="51"/>
      <c r="D23" s="45"/>
      <c r="F23" s="38" t="s">
        <v>46</v>
      </c>
      <c r="G23" s="39" t="s">
        <v>47</v>
      </c>
      <c r="H23" s="41">
        <f>H21-H22</f>
        <v>0</v>
      </c>
      <c r="I23" s="14"/>
      <c r="J23" s="14"/>
      <c r="K23" s="14"/>
      <c r="L23" s="14"/>
      <c r="M23" s="50"/>
      <c r="N23" s="50"/>
      <c r="O23" s="48"/>
      <c r="P23" s="48"/>
      <c r="Q23" s="48"/>
    </row>
    <row r="24" spans="1:17" x14ac:dyDescent="0.35">
      <c r="A24" s="23" t="s">
        <v>48</v>
      </c>
      <c r="B24" s="43" t="s">
        <v>49</v>
      </c>
      <c r="C24" s="51"/>
      <c r="D24" s="45"/>
      <c r="G24" s="243"/>
      <c r="I24" s="14"/>
      <c r="J24" s="14"/>
      <c r="K24" s="14"/>
      <c r="L24" s="14"/>
      <c r="M24" s="50"/>
      <c r="N24" s="50"/>
      <c r="O24" s="48"/>
      <c r="P24" s="48"/>
      <c r="Q24" s="48"/>
    </row>
    <row r="25" spans="1:17" x14ac:dyDescent="0.35">
      <c r="A25" s="23" t="s">
        <v>50</v>
      </c>
      <c r="B25" s="43" t="s">
        <v>51</v>
      </c>
      <c r="C25" s="51"/>
      <c r="D25" s="45"/>
      <c r="F25" s="14"/>
      <c r="G25" s="96"/>
      <c r="H25" s="31"/>
      <c r="I25" s="31"/>
      <c r="J25" s="31"/>
      <c r="K25" s="31"/>
      <c r="L25" s="31"/>
      <c r="M25" s="50"/>
      <c r="N25" s="50"/>
      <c r="O25" s="48"/>
      <c r="P25" s="48"/>
      <c r="Q25" s="48"/>
    </row>
    <row r="26" spans="1:17" ht="29" x14ac:dyDescent="0.35">
      <c r="A26" s="23" t="s">
        <v>52</v>
      </c>
      <c r="B26" s="43" t="s">
        <v>53</v>
      </c>
      <c r="C26" s="51"/>
      <c r="D26" s="45"/>
      <c r="F26" s="19"/>
      <c r="G26" s="406"/>
      <c r="H26" s="58" t="s">
        <v>54</v>
      </c>
      <c r="I26" s="34" t="s">
        <v>55</v>
      </c>
      <c r="J26" s="34" t="s">
        <v>56</v>
      </c>
      <c r="K26" s="58" t="s">
        <v>57</v>
      </c>
      <c r="L26" s="58" t="s">
        <v>58</v>
      </c>
      <c r="M26" s="50"/>
      <c r="N26" s="50"/>
      <c r="O26" s="48"/>
      <c r="P26" s="48"/>
      <c r="Q26" s="48"/>
    </row>
    <row r="27" spans="1:17" x14ac:dyDescent="0.35">
      <c r="A27" s="23" t="s">
        <v>59</v>
      </c>
      <c r="B27" s="43" t="s">
        <v>60</v>
      </c>
      <c r="C27" s="51"/>
      <c r="D27" s="45"/>
      <c r="G27" s="243"/>
      <c r="H27" s="58" t="s">
        <v>14</v>
      </c>
      <c r="I27" s="58" t="s">
        <v>61</v>
      </c>
      <c r="J27" s="58" t="s">
        <v>62</v>
      </c>
      <c r="K27" s="58" t="s">
        <v>63</v>
      </c>
      <c r="L27" s="58" t="s">
        <v>64</v>
      </c>
      <c r="N27" s="59"/>
    </row>
    <row r="28" spans="1:17" x14ac:dyDescent="0.35">
      <c r="A28" s="23" t="s">
        <v>65</v>
      </c>
      <c r="B28" s="43" t="s">
        <v>66</v>
      </c>
      <c r="C28" s="51"/>
      <c r="D28" s="45"/>
      <c r="F28" s="23" t="s">
        <v>46</v>
      </c>
      <c r="G28" s="405" t="s">
        <v>67</v>
      </c>
      <c r="H28" s="41">
        <f>H23</f>
        <v>0</v>
      </c>
      <c r="I28" s="46"/>
      <c r="J28" s="46"/>
      <c r="K28" s="46"/>
      <c r="L28" s="46"/>
    </row>
    <row r="29" spans="1:17" x14ac:dyDescent="0.35">
      <c r="A29" s="23" t="s">
        <v>68</v>
      </c>
      <c r="B29" s="43" t="s">
        <v>69</v>
      </c>
      <c r="C29" s="51"/>
      <c r="D29" s="45"/>
      <c r="F29" s="23" t="s">
        <v>70</v>
      </c>
      <c r="G29" s="405" t="s">
        <v>71</v>
      </c>
      <c r="H29" s="46"/>
      <c r="I29" s="23"/>
      <c r="J29" s="23"/>
      <c r="K29" s="46"/>
      <c r="L29" s="46"/>
    </row>
    <row r="30" spans="1:17" x14ac:dyDescent="0.35">
      <c r="A30" s="23" t="s">
        <v>72</v>
      </c>
      <c r="B30" s="43" t="s">
        <v>73</v>
      </c>
      <c r="C30" s="51"/>
      <c r="D30" s="45"/>
      <c r="F30" s="23" t="s">
        <v>7636</v>
      </c>
      <c r="G30" s="405" t="s">
        <v>74</v>
      </c>
      <c r="H30" s="46"/>
      <c r="I30" s="46"/>
      <c r="J30" s="46"/>
      <c r="K30" s="46"/>
      <c r="L30" s="46"/>
    </row>
    <row r="31" spans="1:17" ht="43.5" x14ac:dyDescent="0.35">
      <c r="A31" s="23" t="s">
        <v>75</v>
      </c>
      <c r="B31" s="43" t="s">
        <v>76</v>
      </c>
      <c r="C31" s="51"/>
      <c r="D31" s="45"/>
      <c r="F31" s="55" t="s">
        <v>77</v>
      </c>
      <c r="G31" s="405" t="s">
        <v>78</v>
      </c>
      <c r="H31" s="46"/>
      <c r="I31" s="46"/>
      <c r="J31" s="46"/>
      <c r="K31" s="46"/>
      <c r="L31" s="46"/>
    </row>
    <row r="32" spans="1:17" x14ac:dyDescent="0.35">
      <c r="A32" s="23" t="s">
        <v>79</v>
      </c>
      <c r="B32" s="43" t="s">
        <v>80</v>
      </c>
      <c r="C32" s="51"/>
      <c r="D32" s="45"/>
    </row>
    <row r="33" spans="1:18" ht="21" x14ac:dyDescent="0.35">
      <c r="A33" s="23" t="s">
        <v>81</v>
      </c>
      <c r="B33" s="43" t="s">
        <v>82</v>
      </c>
      <c r="C33" s="51"/>
      <c r="D33" s="60"/>
      <c r="F33" s="29"/>
      <c r="G33" s="15"/>
    </row>
    <row r="34" spans="1:18" ht="21" x14ac:dyDescent="0.35">
      <c r="A34" s="23" t="s">
        <v>83</v>
      </c>
      <c r="B34" s="43" t="s">
        <v>84</v>
      </c>
      <c r="C34" s="51"/>
      <c r="D34" s="45"/>
      <c r="F34" s="29"/>
      <c r="G34" s="15"/>
    </row>
    <row r="35" spans="1:18" x14ac:dyDescent="0.35">
      <c r="A35" s="23" t="s">
        <v>85</v>
      </c>
      <c r="B35" s="43" t="s">
        <v>86</v>
      </c>
      <c r="C35" s="51"/>
      <c r="D35" s="45"/>
      <c r="F35" s="61"/>
      <c r="G35" s="15"/>
      <c r="H35" s="62"/>
      <c r="I35" s="62"/>
      <c r="J35" s="62"/>
      <c r="K35" s="62"/>
      <c r="L35" s="62"/>
      <c r="M35" s="62"/>
      <c r="N35" s="62"/>
      <c r="O35" s="62"/>
      <c r="P35" s="62"/>
      <c r="Q35" s="62"/>
    </row>
    <row r="36" spans="1:18" x14ac:dyDescent="0.35">
      <c r="A36" s="23" t="s">
        <v>87</v>
      </c>
      <c r="B36" s="43" t="s">
        <v>88</v>
      </c>
      <c r="C36" s="51"/>
      <c r="D36" s="45"/>
      <c r="F36" s="63"/>
      <c r="G36" s="63"/>
      <c r="H36" s="435"/>
      <c r="I36" s="427"/>
      <c r="J36" s="427"/>
      <c r="K36" s="427"/>
      <c r="L36" s="427"/>
      <c r="M36" s="427"/>
      <c r="N36" s="427"/>
      <c r="O36" s="427"/>
      <c r="P36" s="427"/>
      <c r="Q36" s="427"/>
    </row>
    <row r="37" spans="1:18" x14ac:dyDescent="0.35">
      <c r="A37" s="23" t="s">
        <v>89</v>
      </c>
      <c r="B37" s="43" t="s">
        <v>90</v>
      </c>
      <c r="C37" s="51"/>
      <c r="D37" s="45"/>
      <c r="F37" s="54"/>
      <c r="G37" s="54"/>
      <c r="H37" s="435"/>
      <c r="I37" s="37"/>
      <c r="J37" s="37"/>
      <c r="K37" s="37"/>
      <c r="L37" s="37"/>
      <c r="M37" s="37"/>
      <c r="N37" s="37"/>
      <c r="O37" s="37"/>
      <c r="P37" s="37"/>
      <c r="Q37" s="37"/>
    </row>
    <row r="38" spans="1:18" x14ac:dyDescent="0.35">
      <c r="A38" s="23" t="s">
        <v>91</v>
      </c>
      <c r="B38" s="43" t="s">
        <v>92</v>
      </c>
      <c r="C38" s="51"/>
      <c r="D38" s="45"/>
      <c r="F38" s="53"/>
      <c r="G38" s="53"/>
      <c r="H38" s="42"/>
      <c r="I38" s="42"/>
      <c r="J38" s="42"/>
      <c r="K38" s="42"/>
      <c r="L38" s="42"/>
      <c r="M38" s="42"/>
      <c r="N38" s="42"/>
      <c r="O38" s="42"/>
      <c r="P38" s="42"/>
      <c r="Q38" s="42"/>
    </row>
    <row r="39" spans="1:18" x14ac:dyDescent="0.35">
      <c r="A39" s="23" t="s">
        <v>93</v>
      </c>
      <c r="B39" s="43" t="s">
        <v>94</v>
      </c>
      <c r="C39" s="51"/>
      <c r="D39" s="45"/>
      <c r="F39" s="48"/>
      <c r="G39" s="42"/>
      <c r="H39" s="50"/>
      <c r="I39" s="48"/>
      <c r="J39" s="48"/>
      <c r="K39" s="54"/>
      <c r="L39" s="54"/>
      <c r="M39" s="47"/>
      <c r="N39" s="47"/>
      <c r="O39" s="48"/>
      <c r="P39" s="49"/>
      <c r="Q39" s="48"/>
    </row>
    <row r="40" spans="1:18" x14ac:dyDescent="0.35">
      <c r="A40" s="23" t="s">
        <v>95</v>
      </c>
      <c r="B40" s="43" t="s">
        <v>96</v>
      </c>
      <c r="C40" s="51"/>
      <c r="D40" s="45"/>
      <c r="F40" s="48"/>
      <c r="G40" s="42"/>
      <c r="H40" s="50"/>
      <c r="I40" s="48"/>
      <c r="J40" s="48"/>
      <c r="K40" s="54"/>
      <c r="L40" s="54"/>
      <c r="M40" s="50"/>
      <c r="N40" s="50"/>
      <c r="O40" s="48"/>
      <c r="P40" s="48"/>
      <c r="Q40" s="48"/>
    </row>
    <row r="41" spans="1:18" x14ac:dyDescent="0.35">
      <c r="A41" s="23" t="s">
        <v>97</v>
      </c>
      <c r="B41" s="43" t="s">
        <v>98</v>
      </c>
      <c r="C41" s="51"/>
      <c r="D41" s="45"/>
      <c r="F41" s="64"/>
      <c r="G41" s="42"/>
      <c r="H41" s="53"/>
      <c r="I41" s="54"/>
      <c r="J41" s="54"/>
      <c r="K41" s="54"/>
      <c r="L41" s="54"/>
      <c r="M41" s="53"/>
      <c r="N41" s="53"/>
      <c r="O41" s="54"/>
      <c r="P41" s="54"/>
      <c r="Q41" s="54"/>
    </row>
    <row r="42" spans="1:18" x14ac:dyDescent="0.35">
      <c r="A42" s="23" t="s">
        <v>99</v>
      </c>
      <c r="B42" s="43" t="s">
        <v>100</v>
      </c>
      <c r="C42" s="51"/>
      <c r="D42" s="45"/>
      <c r="F42" s="65"/>
      <c r="G42" s="42"/>
      <c r="H42" s="53"/>
      <c r="I42" s="54"/>
      <c r="J42" s="54"/>
      <c r="K42" s="54"/>
      <c r="L42" s="54"/>
      <c r="M42" s="53"/>
      <c r="N42" s="53"/>
      <c r="O42" s="54"/>
      <c r="P42" s="54"/>
      <c r="Q42" s="54"/>
    </row>
    <row r="43" spans="1:18" x14ac:dyDescent="0.35">
      <c r="A43" s="23" t="s">
        <v>101</v>
      </c>
      <c r="B43" s="43" t="s">
        <v>102</v>
      </c>
      <c r="C43" s="51"/>
      <c r="D43" s="45"/>
      <c r="F43" s="48"/>
      <c r="G43" s="42"/>
      <c r="H43" s="50"/>
      <c r="I43" s="50"/>
      <c r="J43" s="50"/>
      <c r="K43" s="50"/>
      <c r="L43" s="50"/>
      <c r="M43" s="50"/>
      <c r="N43" s="50"/>
      <c r="O43" s="50"/>
      <c r="P43" s="50"/>
      <c r="Q43" s="50"/>
    </row>
    <row r="44" spans="1:18" x14ac:dyDescent="0.35">
      <c r="A44" s="23" t="s">
        <v>103</v>
      </c>
      <c r="B44" s="43" t="s">
        <v>67</v>
      </c>
      <c r="C44" s="51"/>
      <c r="D44" s="45"/>
      <c r="F44" s="64"/>
      <c r="G44" s="42"/>
      <c r="H44" s="50"/>
      <c r="I44" s="48"/>
      <c r="J44" s="48"/>
      <c r="K44" s="54"/>
      <c r="L44" s="54"/>
      <c r="M44" s="50"/>
      <c r="N44" s="50"/>
      <c r="O44" s="48"/>
      <c r="P44" s="48"/>
      <c r="Q44" s="48"/>
    </row>
    <row r="45" spans="1:18" x14ac:dyDescent="0.35">
      <c r="A45" s="23" t="s">
        <v>104</v>
      </c>
      <c r="B45" s="43" t="s">
        <v>105</v>
      </c>
      <c r="C45" s="51"/>
      <c r="D45" s="45"/>
      <c r="F45" s="64"/>
      <c r="G45" s="42"/>
      <c r="H45" s="50"/>
      <c r="I45" s="48"/>
      <c r="J45" s="48"/>
      <c r="K45" s="54"/>
      <c r="L45" s="54"/>
      <c r="M45" s="50"/>
      <c r="N45" s="50"/>
      <c r="O45" s="48"/>
      <c r="P45" s="48"/>
      <c r="Q45" s="48"/>
    </row>
    <row r="46" spans="1:18" x14ac:dyDescent="0.35">
      <c r="A46" s="23" t="s">
        <v>106</v>
      </c>
      <c r="B46" s="43" t="s">
        <v>107</v>
      </c>
      <c r="C46" s="51"/>
      <c r="D46" s="45"/>
      <c r="F46" s="64"/>
      <c r="G46" s="42"/>
      <c r="H46" s="50"/>
      <c r="I46" s="48"/>
      <c r="J46" s="48"/>
      <c r="K46" s="54"/>
      <c r="L46" s="54"/>
      <c r="M46" s="50"/>
      <c r="N46" s="50"/>
      <c r="O46" s="48"/>
      <c r="P46" s="48"/>
      <c r="Q46" s="48"/>
    </row>
    <row r="47" spans="1:18" x14ac:dyDescent="0.35">
      <c r="A47" s="23" t="s">
        <v>108</v>
      </c>
      <c r="B47" s="43" t="s">
        <v>109</v>
      </c>
      <c r="C47" s="51"/>
      <c r="D47" s="45"/>
      <c r="F47" s="48"/>
      <c r="G47" s="42"/>
      <c r="H47" s="50"/>
      <c r="I47" s="48"/>
      <c r="J47" s="48"/>
      <c r="K47" s="54"/>
      <c r="L47" s="54"/>
      <c r="M47" s="50"/>
      <c r="N47" s="50"/>
      <c r="O47" s="48"/>
      <c r="P47" s="48"/>
      <c r="Q47" s="48"/>
      <c r="R47" s="66"/>
    </row>
    <row r="48" spans="1:18" x14ac:dyDescent="0.35">
      <c r="A48" s="23" t="s">
        <v>110</v>
      </c>
      <c r="B48" s="43" t="s">
        <v>111</v>
      </c>
      <c r="C48" s="51"/>
      <c r="D48" s="45"/>
      <c r="F48" s="48"/>
      <c r="G48" s="42"/>
      <c r="H48" s="50"/>
      <c r="I48" s="48"/>
      <c r="J48" s="48"/>
      <c r="K48" s="54"/>
      <c r="L48" s="54"/>
      <c r="M48" s="50"/>
      <c r="N48" s="50"/>
      <c r="O48" s="48"/>
      <c r="P48" s="48"/>
      <c r="Q48" s="48"/>
      <c r="R48" s="66" t="s">
        <v>112</v>
      </c>
    </row>
    <row r="49" spans="1:18" x14ac:dyDescent="0.35">
      <c r="A49" s="23" t="s">
        <v>113</v>
      </c>
      <c r="B49" s="43" t="s">
        <v>114</v>
      </c>
      <c r="C49" s="51"/>
      <c r="D49" s="45"/>
      <c r="F49" s="48"/>
      <c r="G49" s="42"/>
      <c r="H49" s="50"/>
      <c r="I49" s="48"/>
      <c r="J49" s="48"/>
      <c r="K49" s="54"/>
      <c r="L49" s="54"/>
      <c r="M49" s="50"/>
      <c r="N49" s="50"/>
      <c r="O49" s="48"/>
      <c r="P49" s="48"/>
      <c r="Q49" s="48"/>
      <c r="R49" s="66" t="s">
        <v>112</v>
      </c>
    </row>
    <row r="50" spans="1:18" x14ac:dyDescent="0.35">
      <c r="A50" s="23" t="s">
        <v>115</v>
      </c>
      <c r="B50" s="43" t="s">
        <v>116</v>
      </c>
      <c r="C50" s="51"/>
      <c r="D50" s="45"/>
      <c r="F50" s="67"/>
      <c r="G50" s="68"/>
      <c r="H50" s="69"/>
      <c r="I50" s="69"/>
      <c r="J50" s="69"/>
      <c r="K50" s="69"/>
      <c r="L50" s="69"/>
    </row>
    <row r="51" spans="1:18" x14ac:dyDescent="0.35">
      <c r="A51" s="23" t="s">
        <v>117</v>
      </c>
      <c r="B51" s="43" t="s">
        <v>118</v>
      </c>
      <c r="C51" s="51"/>
      <c r="D51" s="45"/>
      <c r="F51" s="70"/>
      <c r="G51" s="68"/>
      <c r="H51" s="69"/>
      <c r="I51" s="69"/>
      <c r="J51" s="69"/>
      <c r="K51" s="69"/>
      <c r="L51" s="69"/>
    </row>
    <row r="52" spans="1:18" x14ac:dyDescent="0.35">
      <c r="A52" s="23" t="s">
        <v>119</v>
      </c>
      <c r="B52" s="43" t="s">
        <v>120</v>
      </c>
      <c r="C52" s="51"/>
      <c r="D52" s="45"/>
      <c r="F52" s="67"/>
      <c r="G52" s="68"/>
      <c r="H52" s="69"/>
      <c r="I52" s="69"/>
      <c r="J52" s="69"/>
      <c r="K52" s="69"/>
      <c r="L52" s="69"/>
    </row>
    <row r="53" spans="1:18" x14ac:dyDescent="0.35">
      <c r="A53" s="23" t="s">
        <v>121</v>
      </c>
      <c r="B53" s="43" t="s">
        <v>122</v>
      </c>
      <c r="C53" s="51"/>
      <c r="D53" s="45"/>
      <c r="F53" s="16"/>
    </row>
    <row r="54" spans="1:18" x14ac:dyDescent="0.35">
      <c r="A54" s="23" t="s">
        <v>123</v>
      </c>
      <c r="B54" s="43" t="s">
        <v>124</v>
      </c>
      <c r="C54" s="51"/>
      <c r="D54" s="45"/>
      <c r="F54" s="14"/>
      <c r="G54" s="14"/>
      <c r="H54" s="14"/>
      <c r="I54" s="14"/>
      <c r="J54" s="14"/>
      <c r="K54" s="14"/>
      <c r="L54" s="14"/>
    </row>
    <row r="55" spans="1:18" x14ac:dyDescent="0.35">
      <c r="A55" s="23" t="s">
        <v>125</v>
      </c>
      <c r="B55" s="43" t="s">
        <v>71</v>
      </c>
      <c r="C55" s="51"/>
      <c r="D55" s="45"/>
      <c r="F55" s="14"/>
      <c r="G55" s="14"/>
      <c r="H55" s="14"/>
      <c r="I55" s="14"/>
      <c r="J55" s="14"/>
      <c r="K55" s="14"/>
      <c r="L55" s="14"/>
    </row>
    <row r="56" spans="1:18" x14ac:dyDescent="0.35">
      <c r="A56" s="23" t="s">
        <v>126</v>
      </c>
      <c r="B56" s="43" t="s">
        <v>127</v>
      </c>
      <c r="C56" s="51"/>
      <c r="D56" s="45"/>
      <c r="F56" s="14"/>
      <c r="G56" s="14"/>
      <c r="H56" s="14"/>
      <c r="I56" s="14"/>
      <c r="J56" s="14"/>
      <c r="K56" s="14"/>
      <c r="L56" s="14"/>
    </row>
    <row r="57" spans="1:18" x14ac:dyDescent="0.35">
      <c r="A57" s="23" t="s">
        <v>128</v>
      </c>
      <c r="B57" s="43" t="s">
        <v>129</v>
      </c>
      <c r="C57" s="51"/>
      <c r="D57" s="45"/>
      <c r="F57" s="14"/>
      <c r="G57" s="14"/>
      <c r="H57" s="14"/>
      <c r="I57" s="14"/>
      <c r="J57" s="14"/>
      <c r="K57" s="14"/>
      <c r="L57" s="14"/>
    </row>
    <row r="58" spans="1:18" x14ac:dyDescent="0.35">
      <c r="A58" s="23" t="s">
        <v>130</v>
      </c>
      <c r="B58" s="43" t="s">
        <v>131</v>
      </c>
      <c r="C58" s="71">
        <f>SUM(C16:C57)-C22-C25-C28-C38-C43-C46-C42</f>
        <v>0</v>
      </c>
      <c r="D58" s="45"/>
      <c r="F58" s="14"/>
      <c r="G58" s="14"/>
      <c r="H58" s="14"/>
      <c r="I58" s="14"/>
      <c r="J58" s="14"/>
      <c r="K58" s="14"/>
      <c r="L58" s="14"/>
    </row>
    <row r="59" spans="1:18" x14ac:dyDescent="0.35">
      <c r="A59" s="38" t="s">
        <v>132</v>
      </c>
      <c r="B59" s="39"/>
      <c r="C59" s="72"/>
      <c r="D59" s="40"/>
      <c r="F59" s="14"/>
      <c r="G59" s="14"/>
      <c r="H59" s="14"/>
      <c r="I59" s="14"/>
      <c r="J59" s="14"/>
      <c r="K59" s="14"/>
      <c r="L59" s="14"/>
    </row>
    <row r="60" spans="1:18" x14ac:dyDescent="0.35">
      <c r="A60" s="23" t="s">
        <v>133</v>
      </c>
      <c r="B60" s="43" t="s">
        <v>134</v>
      </c>
      <c r="C60" s="51"/>
      <c r="D60" s="73"/>
      <c r="F60" s="14"/>
      <c r="G60" s="14"/>
      <c r="H60" s="14"/>
      <c r="I60" s="14"/>
      <c r="J60" s="14"/>
      <c r="K60" s="14"/>
      <c r="L60" s="14"/>
    </row>
    <row r="61" spans="1:18" x14ac:dyDescent="0.35">
      <c r="A61" s="23" t="s">
        <v>135</v>
      </c>
      <c r="B61" s="43" t="s">
        <v>136</v>
      </c>
      <c r="C61" s="51"/>
      <c r="D61" s="45"/>
      <c r="F61" s="14"/>
      <c r="G61" s="14"/>
      <c r="H61" s="14"/>
      <c r="I61" s="14"/>
      <c r="J61" s="14"/>
      <c r="K61" s="14"/>
      <c r="L61" s="14"/>
    </row>
    <row r="62" spans="1:18" x14ac:dyDescent="0.35">
      <c r="A62" s="23" t="s">
        <v>137</v>
      </c>
      <c r="B62" s="43" t="s">
        <v>138</v>
      </c>
      <c r="C62" s="51"/>
      <c r="D62" s="45"/>
      <c r="F62" s="14"/>
      <c r="G62" s="14"/>
      <c r="H62" s="14"/>
      <c r="I62" s="14"/>
      <c r="J62" s="14"/>
      <c r="K62" s="14"/>
      <c r="L62" s="14"/>
    </row>
    <row r="63" spans="1:18" x14ac:dyDescent="0.35">
      <c r="A63" s="23" t="s">
        <v>139</v>
      </c>
      <c r="B63" s="43" t="s">
        <v>74</v>
      </c>
      <c r="C63" s="51"/>
      <c r="D63" s="45"/>
      <c r="F63" s="14"/>
      <c r="G63" s="14"/>
      <c r="H63" s="14"/>
      <c r="I63" s="14"/>
      <c r="J63" s="14"/>
      <c r="K63" s="14"/>
      <c r="L63" s="14"/>
    </row>
    <row r="64" spans="1:18" x14ac:dyDescent="0.35">
      <c r="A64" s="23" t="s">
        <v>140</v>
      </c>
      <c r="B64" s="43" t="s">
        <v>141</v>
      </c>
      <c r="C64" s="51"/>
      <c r="D64" s="45"/>
      <c r="F64" s="14"/>
      <c r="G64" s="14"/>
      <c r="H64" s="14"/>
      <c r="I64" s="14"/>
      <c r="J64" s="14"/>
      <c r="K64" s="14"/>
      <c r="L64" s="14"/>
    </row>
    <row r="65" spans="1:12" x14ac:dyDescent="0.35">
      <c r="A65" s="23" t="s">
        <v>142</v>
      </c>
      <c r="B65" s="43" t="s">
        <v>143</v>
      </c>
      <c r="C65" s="51"/>
      <c r="D65" s="45"/>
      <c r="F65" s="14"/>
      <c r="G65" s="14"/>
      <c r="H65" s="14"/>
      <c r="I65" s="14"/>
      <c r="J65" s="14"/>
      <c r="K65" s="14"/>
      <c r="L65" s="14"/>
    </row>
    <row r="66" spans="1:12" x14ac:dyDescent="0.35">
      <c r="A66" s="23" t="s">
        <v>137</v>
      </c>
      <c r="B66" s="43" t="s">
        <v>144</v>
      </c>
      <c r="C66" s="51"/>
      <c r="D66" s="45"/>
      <c r="F66" s="14"/>
      <c r="G66" s="14"/>
      <c r="H66" s="14"/>
      <c r="I66" s="14"/>
      <c r="J66" s="14"/>
      <c r="K66" s="14"/>
      <c r="L66" s="14"/>
    </row>
    <row r="67" spans="1:12" x14ac:dyDescent="0.35">
      <c r="A67" s="23" t="s">
        <v>139</v>
      </c>
      <c r="B67" s="43" t="s">
        <v>145</v>
      </c>
      <c r="C67" s="51"/>
      <c r="D67" s="45"/>
      <c r="F67" s="14"/>
      <c r="G67" s="14"/>
      <c r="H67" s="14"/>
      <c r="I67" s="14"/>
      <c r="J67" s="14"/>
      <c r="K67" s="14"/>
      <c r="L67" s="14"/>
    </row>
    <row r="68" spans="1:12" x14ac:dyDescent="0.35">
      <c r="A68" s="23" t="s">
        <v>140</v>
      </c>
      <c r="B68" s="43" t="s">
        <v>146</v>
      </c>
      <c r="C68" s="51"/>
      <c r="D68" s="45"/>
      <c r="F68" s="14"/>
      <c r="G68" s="14"/>
      <c r="H68" s="14"/>
      <c r="I68" s="14"/>
      <c r="J68" s="14"/>
      <c r="K68" s="14"/>
      <c r="L68" s="14"/>
    </row>
    <row r="69" spans="1:12" x14ac:dyDescent="0.35">
      <c r="A69" s="23" t="s">
        <v>147</v>
      </c>
      <c r="B69" s="43" t="s">
        <v>148</v>
      </c>
      <c r="C69" s="51"/>
      <c r="D69" s="45"/>
      <c r="F69" s="14"/>
      <c r="G69" s="14"/>
      <c r="H69" s="14"/>
      <c r="I69" s="14"/>
      <c r="J69" s="14"/>
      <c r="K69" s="14"/>
      <c r="L69" s="14"/>
    </row>
    <row r="70" spans="1:12" x14ac:dyDescent="0.35">
      <c r="A70" s="23" t="s">
        <v>149</v>
      </c>
      <c r="B70" s="43" t="s">
        <v>150</v>
      </c>
      <c r="C70" s="51"/>
      <c r="D70" s="45"/>
      <c r="F70" s="14"/>
      <c r="G70" s="14"/>
      <c r="H70" s="14"/>
      <c r="I70" s="14"/>
      <c r="J70" s="14"/>
      <c r="K70" s="14"/>
      <c r="L70" s="14"/>
    </row>
    <row r="71" spans="1:12" x14ac:dyDescent="0.35">
      <c r="A71" s="23" t="s">
        <v>137</v>
      </c>
      <c r="B71" s="43" t="s">
        <v>151</v>
      </c>
      <c r="C71" s="51"/>
      <c r="D71" s="45"/>
      <c r="F71" s="14"/>
      <c r="G71" s="14"/>
      <c r="H71" s="14"/>
      <c r="I71" s="14"/>
      <c r="J71" s="14"/>
      <c r="K71" s="14"/>
      <c r="L71" s="14"/>
    </row>
    <row r="72" spans="1:12" x14ac:dyDescent="0.35">
      <c r="A72" s="23" t="s">
        <v>139</v>
      </c>
      <c r="B72" s="43" t="s">
        <v>152</v>
      </c>
      <c r="C72" s="51"/>
      <c r="D72" s="45"/>
      <c r="F72" s="14"/>
      <c r="G72" s="14"/>
      <c r="H72" s="14"/>
      <c r="I72" s="14"/>
      <c r="J72" s="14"/>
      <c r="K72" s="14"/>
      <c r="L72" s="14"/>
    </row>
    <row r="73" spans="1:12" x14ac:dyDescent="0.35">
      <c r="A73" s="23" t="s">
        <v>140</v>
      </c>
      <c r="B73" s="43" t="s">
        <v>153</v>
      </c>
      <c r="C73" s="51"/>
      <c r="D73" s="45"/>
      <c r="F73" s="14"/>
      <c r="G73" s="14"/>
      <c r="H73" s="14"/>
      <c r="I73" s="14"/>
      <c r="J73" s="14"/>
      <c r="K73" s="14"/>
      <c r="L73" s="14"/>
    </row>
    <row r="74" spans="1:12" x14ac:dyDescent="0.35">
      <c r="A74" s="23" t="s">
        <v>154</v>
      </c>
      <c r="B74" s="43" t="s">
        <v>155</v>
      </c>
      <c r="C74" s="51"/>
      <c r="D74" s="45"/>
      <c r="F74" s="14"/>
      <c r="G74" s="14"/>
      <c r="H74" s="14"/>
      <c r="I74" s="14"/>
      <c r="J74" s="14"/>
      <c r="K74" s="14"/>
      <c r="L74" s="14"/>
    </row>
    <row r="75" spans="1:12" x14ac:dyDescent="0.35">
      <c r="A75" s="23" t="s">
        <v>137</v>
      </c>
      <c r="B75" s="43" t="s">
        <v>78</v>
      </c>
      <c r="C75" s="51"/>
      <c r="D75" s="45"/>
      <c r="F75" s="14"/>
      <c r="G75" s="14"/>
      <c r="H75" s="14"/>
      <c r="I75" s="14"/>
      <c r="J75" s="14"/>
      <c r="K75" s="14"/>
      <c r="L75" s="14"/>
    </row>
    <row r="76" spans="1:12" x14ac:dyDescent="0.35">
      <c r="A76" s="23" t="s">
        <v>139</v>
      </c>
      <c r="B76" s="43" t="s">
        <v>156</v>
      </c>
      <c r="C76" s="51"/>
      <c r="D76" s="45"/>
      <c r="F76" s="14"/>
      <c r="G76" s="14"/>
      <c r="H76" s="14"/>
      <c r="I76" s="14"/>
      <c r="J76" s="14"/>
      <c r="K76" s="14"/>
      <c r="L76" s="14"/>
    </row>
    <row r="77" spans="1:12" x14ac:dyDescent="0.35">
      <c r="A77" s="23" t="s">
        <v>140</v>
      </c>
      <c r="B77" s="43" t="s">
        <v>157</v>
      </c>
      <c r="C77" s="51"/>
      <c r="D77" s="45"/>
      <c r="F77" s="14"/>
      <c r="G77" s="14"/>
      <c r="H77" s="14"/>
      <c r="I77" s="14"/>
      <c r="J77" s="14"/>
      <c r="K77" s="14"/>
      <c r="L77" s="14"/>
    </row>
    <row r="78" spans="1:12" x14ac:dyDescent="0.35">
      <c r="A78" s="23" t="s">
        <v>158</v>
      </c>
      <c r="B78" s="43" t="s">
        <v>159</v>
      </c>
      <c r="C78" s="51"/>
      <c r="D78" s="45"/>
      <c r="F78" s="14"/>
      <c r="G78" s="14"/>
      <c r="H78" s="14"/>
      <c r="I78" s="14"/>
      <c r="J78" s="14"/>
      <c r="K78" s="14"/>
      <c r="L78" s="14"/>
    </row>
    <row r="79" spans="1:12" x14ac:dyDescent="0.35">
      <c r="A79" s="23" t="s">
        <v>137</v>
      </c>
      <c r="B79" s="43" t="s">
        <v>160</v>
      </c>
      <c r="C79" s="51"/>
      <c r="D79" s="45"/>
      <c r="F79" s="14"/>
      <c r="G79" s="14"/>
      <c r="H79" s="14"/>
      <c r="I79" s="14"/>
      <c r="J79" s="14"/>
      <c r="K79" s="14"/>
      <c r="L79" s="14"/>
    </row>
    <row r="80" spans="1:12" x14ac:dyDescent="0.35">
      <c r="A80" s="23" t="s">
        <v>139</v>
      </c>
      <c r="B80" s="43" t="s">
        <v>161</v>
      </c>
      <c r="C80" s="51"/>
      <c r="D80" s="45"/>
      <c r="F80" s="14"/>
      <c r="G80" s="14"/>
      <c r="H80" s="14"/>
      <c r="I80" s="14"/>
      <c r="J80" s="14"/>
      <c r="K80" s="14"/>
      <c r="L80" s="14"/>
    </row>
    <row r="81" spans="1:18" x14ac:dyDescent="0.35">
      <c r="A81" s="23" t="s">
        <v>140</v>
      </c>
      <c r="B81" s="43" t="s">
        <v>162</v>
      </c>
      <c r="C81" s="51"/>
      <c r="D81" s="45"/>
      <c r="F81" s="14"/>
      <c r="G81" s="14"/>
      <c r="H81" s="14"/>
      <c r="I81" s="14"/>
      <c r="J81" s="14"/>
      <c r="K81" s="14"/>
      <c r="L81" s="14"/>
    </row>
    <row r="82" spans="1:18" s="16" customFormat="1" x14ac:dyDescent="0.35">
      <c r="A82" s="23" t="s">
        <v>163</v>
      </c>
      <c r="B82" s="43" t="s">
        <v>164</v>
      </c>
      <c r="C82" s="44"/>
      <c r="D82" s="45"/>
      <c r="E82" s="14"/>
      <c r="F82" s="14"/>
      <c r="G82" s="14"/>
      <c r="H82" s="14"/>
      <c r="I82" s="14"/>
      <c r="J82" s="14"/>
      <c r="K82" s="14"/>
      <c r="L82" s="14"/>
      <c r="R82" s="14"/>
    </row>
    <row r="83" spans="1:18" s="16" customFormat="1" x14ac:dyDescent="0.35">
      <c r="A83" s="23" t="s">
        <v>165</v>
      </c>
      <c r="B83" s="43" t="s">
        <v>166</v>
      </c>
      <c r="C83" s="51"/>
      <c r="D83" s="45"/>
      <c r="E83" s="14"/>
      <c r="F83" s="14"/>
      <c r="G83" s="14"/>
      <c r="H83" s="14"/>
      <c r="I83" s="14"/>
      <c r="J83" s="14"/>
      <c r="K83" s="14"/>
      <c r="L83" s="14"/>
      <c r="R83" s="14"/>
    </row>
    <row r="84" spans="1:18" s="16" customFormat="1" x14ac:dyDescent="0.35">
      <c r="A84" s="23" t="s">
        <v>167</v>
      </c>
      <c r="B84" s="43" t="s">
        <v>168</v>
      </c>
      <c r="C84" s="51"/>
      <c r="D84" s="45"/>
      <c r="E84" s="14"/>
      <c r="F84" s="14"/>
      <c r="G84" s="14"/>
      <c r="H84" s="14"/>
      <c r="I84" s="14"/>
      <c r="J84" s="14"/>
      <c r="K84" s="14"/>
      <c r="L84" s="14"/>
      <c r="R84" s="14"/>
    </row>
    <row r="85" spans="1:18" s="16" customFormat="1" x14ac:dyDescent="0.35">
      <c r="A85" s="23" t="s">
        <v>169</v>
      </c>
      <c r="B85" s="43" t="s">
        <v>170</v>
      </c>
      <c r="C85" s="51"/>
      <c r="D85" s="45"/>
      <c r="E85" s="14"/>
      <c r="F85" s="14"/>
      <c r="G85" s="14"/>
      <c r="H85" s="14"/>
      <c r="I85" s="14"/>
      <c r="J85" s="14"/>
      <c r="K85" s="14"/>
      <c r="L85" s="14"/>
      <c r="R85" s="14"/>
    </row>
    <row r="86" spans="1:18" s="16" customFormat="1" x14ac:dyDescent="0.35">
      <c r="A86" s="23" t="s">
        <v>171</v>
      </c>
      <c r="B86" s="43" t="s">
        <v>172</v>
      </c>
      <c r="C86" s="51"/>
      <c r="D86" s="45"/>
      <c r="E86" s="14"/>
      <c r="F86" s="14"/>
      <c r="G86" s="14"/>
      <c r="H86" s="14"/>
      <c r="I86" s="14"/>
      <c r="J86" s="14"/>
      <c r="K86" s="14"/>
      <c r="L86" s="14"/>
      <c r="R86" s="14"/>
    </row>
    <row r="87" spans="1:18" s="16" customFormat="1" x14ac:dyDescent="0.35">
      <c r="A87" s="23" t="s">
        <v>173</v>
      </c>
      <c r="B87" s="43" t="s">
        <v>174</v>
      </c>
      <c r="C87" s="51"/>
      <c r="D87" s="45"/>
      <c r="E87" s="14"/>
      <c r="F87" s="14"/>
      <c r="G87" s="14"/>
      <c r="H87" s="14"/>
      <c r="I87" s="14"/>
      <c r="J87" s="14"/>
      <c r="K87" s="14"/>
      <c r="L87" s="14"/>
      <c r="R87" s="14"/>
    </row>
    <row r="88" spans="1:18" s="16" customFormat="1" x14ac:dyDescent="0.35">
      <c r="A88" s="23" t="s">
        <v>83</v>
      </c>
      <c r="B88" s="43" t="s">
        <v>175</v>
      </c>
      <c r="C88" s="51"/>
      <c r="D88" s="45"/>
      <c r="E88" s="14"/>
      <c r="F88" s="14"/>
      <c r="G88" s="14"/>
      <c r="H88" s="14"/>
      <c r="I88" s="14"/>
      <c r="J88" s="14"/>
      <c r="K88" s="14"/>
      <c r="L88" s="14"/>
      <c r="R88" s="14"/>
    </row>
    <row r="89" spans="1:18" s="16" customFormat="1" x14ac:dyDescent="0.35">
      <c r="A89" s="23" t="s">
        <v>176</v>
      </c>
      <c r="B89" s="43" t="s">
        <v>177</v>
      </c>
      <c r="C89" s="51"/>
      <c r="D89" s="45"/>
      <c r="E89" s="14"/>
      <c r="F89" s="14"/>
      <c r="G89" s="14"/>
      <c r="H89" s="14"/>
      <c r="I89" s="14"/>
      <c r="J89" s="14"/>
      <c r="K89" s="14"/>
      <c r="L89" s="14"/>
      <c r="R89" s="14"/>
    </row>
    <row r="90" spans="1:18" s="16" customFormat="1" x14ac:dyDescent="0.35">
      <c r="A90" s="23" t="s">
        <v>178</v>
      </c>
      <c r="B90" s="43" t="s">
        <v>179</v>
      </c>
      <c r="C90" s="51"/>
      <c r="D90" s="45"/>
      <c r="E90" s="14"/>
      <c r="F90" s="14"/>
      <c r="G90" s="14"/>
      <c r="H90" s="14"/>
      <c r="I90" s="14"/>
      <c r="J90" s="14"/>
      <c r="K90" s="14"/>
      <c r="L90" s="14"/>
      <c r="R90" s="14"/>
    </row>
    <row r="91" spans="1:18" s="16" customFormat="1" x14ac:dyDescent="0.35">
      <c r="A91" s="23" t="s">
        <v>180</v>
      </c>
      <c r="B91" s="43" t="s">
        <v>181</v>
      </c>
      <c r="C91" s="51"/>
      <c r="D91" s="45"/>
      <c r="E91" s="14"/>
      <c r="F91" s="14"/>
      <c r="G91" s="14"/>
      <c r="H91" s="14"/>
      <c r="I91" s="14"/>
      <c r="J91" s="14"/>
      <c r="K91" s="14"/>
      <c r="L91" s="14"/>
      <c r="R91" s="14"/>
    </row>
    <row r="92" spans="1:18" s="16" customFormat="1" x14ac:dyDescent="0.35">
      <c r="A92" s="23" t="s">
        <v>182</v>
      </c>
      <c r="B92" s="43" t="s">
        <v>183</v>
      </c>
      <c r="C92" s="51"/>
      <c r="D92" s="45"/>
      <c r="E92" s="14"/>
      <c r="F92" s="14"/>
      <c r="G92" s="14"/>
      <c r="H92" s="14"/>
      <c r="I92" s="14"/>
      <c r="J92" s="14"/>
      <c r="K92" s="14"/>
      <c r="L92" s="14"/>
      <c r="R92" s="14"/>
    </row>
    <row r="93" spans="1:18" s="16" customFormat="1" x14ac:dyDescent="0.35">
      <c r="A93" s="23" t="s">
        <v>184</v>
      </c>
      <c r="B93" s="43" t="s">
        <v>185</v>
      </c>
      <c r="C93" s="51"/>
      <c r="D93" s="45"/>
      <c r="E93" s="14"/>
      <c r="F93" s="14"/>
      <c r="G93" s="14"/>
      <c r="H93" s="14"/>
      <c r="I93" s="14"/>
      <c r="J93" s="14"/>
      <c r="K93" s="14"/>
      <c r="L93" s="14"/>
      <c r="R93" s="14"/>
    </row>
    <row r="94" spans="1:18" s="16" customFormat="1" x14ac:dyDescent="0.35">
      <c r="A94" s="23" t="s">
        <v>186</v>
      </c>
      <c r="B94" s="43" t="s">
        <v>187</v>
      </c>
      <c r="C94" s="51"/>
      <c r="D94" s="45"/>
      <c r="E94" s="14"/>
      <c r="F94" s="14"/>
      <c r="G94" s="14"/>
      <c r="H94" s="14"/>
      <c r="I94" s="14"/>
      <c r="J94" s="14"/>
      <c r="K94" s="14"/>
      <c r="L94" s="14"/>
      <c r="R94" s="14"/>
    </row>
    <row r="95" spans="1:18" s="16" customFormat="1" x14ac:dyDescent="0.35">
      <c r="A95" s="23" t="s">
        <v>188</v>
      </c>
      <c r="B95" s="43" t="s">
        <v>189</v>
      </c>
      <c r="C95" s="51"/>
      <c r="D95" s="45"/>
      <c r="E95" s="14"/>
      <c r="F95" s="14"/>
      <c r="G95" s="14"/>
      <c r="H95" s="14"/>
      <c r="I95" s="14"/>
      <c r="J95" s="14"/>
      <c r="K95" s="14"/>
      <c r="L95" s="14"/>
      <c r="R95" s="14"/>
    </row>
    <row r="96" spans="1:18" s="16" customFormat="1" x14ac:dyDescent="0.35">
      <c r="A96" s="23" t="s">
        <v>190</v>
      </c>
      <c r="B96" s="43" t="s">
        <v>191</v>
      </c>
      <c r="C96" s="51"/>
      <c r="D96" s="45"/>
      <c r="E96" s="14"/>
      <c r="F96" s="14"/>
      <c r="G96" s="14"/>
      <c r="H96" s="14"/>
      <c r="I96" s="14"/>
      <c r="J96" s="14"/>
      <c r="K96" s="14"/>
      <c r="L96" s="14"/>
      <c r="R96" s="14"/>
    </row>
    <row r="97" spans="1:18" s="16" customFormat="1" x14ac:dyDescent="0.35">
      <c r="A97" s="23" t="s">
        <v>192</v>
      </c>
      <c r="B97" s="43" t="s">
        <v>193</v>
      </c>
      <c r="C97" s="51"/>
      <c r="D97" s="45"/>
      <c r="E97" s="14"/>
      <c r="F97" s="14"/>
      <c r="G97" s="14"/>
      <c r="H97" s="14"/>
      <c r="I97" s="14"/>
      <c r="J97" s="14"/>
      <c r="K97" s="14"/>
      <c r="L97" s="14"/>
      <c r="R97" s="14"/>
    </row>
    <row r="98" spans="1:18" s="16" customFormat="1" x14ac:dyDescent="0.35">
      <c r="A98" s="23" t="s">
        <v>194</v>
      </c>
      <c r="B98" s="43" t="s">
        <v>195</v>
      </c>
      <c r="C98" s="71">
        <f>SUM(C60:C97)-C60-C61-C65-C69-C70-C74-C78-C94</f>
        <v>0</v>
      </c>
      <c r="D98" s="45"/>
      <c r="E98" s="14"/>
      <c r="F98" s="14"/>
      <c r="G98" s="14"/>
      <c r="H98" s="14"/>
      <c r="I98" s="14"/>
      <c r="J98" s="14"/>
      <c r="K98" s="14"/>
      <c r="L98" s="14"/>
      <c r="R98" s="14"/>
    </row>
    <row r="99" spans="1:18" s="16" customFormat="1" x14ac:dyDescent="0.35">
      <c r="A99" s="38" t="s">
        <v>17</v>
      </c>
      <c r="B99" s="39" t="s">
        <v>196</v>
      </c>
      <c r="C99" s="71">
        <f>+C58-C98</f>
        <v>0</v>
      </c>
      <c r="D99" s="45"/>
      <c r="E99" s="14"/>
      <c r="F99" s="14"/>
      <c r="G99" s="14"/>
      <c r="H99" s="14"/>
      <c r="I99" s="14"/>
      <c r="J99" s="14"/>
      <c r="K99" s="14"/>
      <c r="L99" s="14"/>
      <c r="R99" s="14"/>
    </row>
    <row r="100" spans="1:18" s="16" customFormat="1" x14ac:dyDescent="0.35">
      <c r="A100" s="19"/>
      <c r="B100" s="12"/>
      <c r="C100" s="12"/>
      <c r="D100" s="13"/>
      <c r="E100" s="14"/>
      <c r="F100" s="14"/>
      <c r="G100" s="14"/>
      <c r="H100" s="14"/>
      <c r="I100" s="14"/>
      <c r="J100" s="14"/>
      <c r="K100" s="14"/>
      <c r="L100" s="14"/>
      <c r="R100" s="14"/>
    </row>
    <row r="101" spans="1:18" s="16" customFormat="1" x14ac:dyDescent="0.35">
      <c r="A101" s="19"/>
      <c r="B101" s="12"/>
      <c r="C101" s="12"/>
      <c r="D101" s="13"/>
      <c r="E101" s="14"/>
      <c r="F101" s="14"/>
      <c r="G101" s="14"/>
      <c r="H101" s="14"/>
      <c r="I101" s="14"/>
      <c r="J101" s="14"/>
      <c r="K101" s="14"/>
      <c r="L101" s="14"/>
      <c r="R101" s="14"/>
    </row>
    <row r="102" spans="1:18" s="16" customFormat="1" x14ac:dyDescent="0.35">
      <c r="A102" s="19"/>
      <c r="B102" s="12"/>
      <c r="C102" s="12"/>
      <c r="D102" s="13"/>
      <c r="E102" s="14"/>
      <c r="F102" s="14"/>
      <c r="G102" s="14"/>
      <c r="H102" s="14"/>
      <c r="I102" s="14"/>
      <c r="J102" s="14"/>
      <c r="K102" s="14"/>
      <c r="L102" s="14"/>
      <c r="R102" s="14"/>
    </row>
    <row r="103" spans="1:18" s="16" customFormat="1" x14ac:dyDescent="0.35">
      <c r="A103" s="19"/>
      <c r="B103" s="12"/>
      <c r="C103" s="12"/>
      <c r="D103" s="13"/>
      <c r="E103" s="14"/>
      <c r="F103" s="14"/>
      <c r="G103" s="14"/>
      <c r="H103" s="14"/>
      <c r="I103" s="14"/>
      <c r="J103" s="14"/>
      <c r="K103" s="14"/>
      <c r="L103" s="14"/>
      <c r="R103" s="14"/>
    </row>
    <row r="104" spans="1:18" s="16" customFormat="1" x14ac:dyDescent="0.35">
      <c r="A104" s="19"/>
      <c r="B104" s="12"/>
      <c r="C104" s="12"/>
      <c r="D104" s="13"/>
      <c r="E104" s="14"/>
      <c r="F104" s="14"/>
      <c r="G104" s="14"/>
      <c r="H104" s="14"/>
      <c r="I104" s="14"/>
      <c r="J104" s="14"/>
      <c r="K104" s="14"/>
      <c r="L104" s="14"/>
      <c r="R104" s="14"/>
    </row>
    <row r="105" spans="1:18" s="16" customFormat="1" x14ac:dyDescent="0.35">
      <c r="A105" s="19"/>
      <c r="B105" s="12"/>
      <c r="C105" s="12"/>
      <c r="D105" s="13"/>
      <c r="E105" s="14"/>
      <c r="F105" s="14"/>
      <c r="G105" s="14"/>
      <c r="H105" s="14"/>
      <c r="I105" s="14"/>
      <c r="J105" s="14"/>
      <c r="K105" s="14"/>
      <c r="L105" s="14"/>
      <c r="R105" s="14"/>
    </row>
    <row r="106" spans="1:18" s="16" customFormat="1" x14ac:dyDescent="0.35">
      <c r="A106" s="19"/>
      <c r="B106" s="12"/>
      <c r="C106" s="12"/>
      <c r="D106" s="13"/>
      <c r="E106" s="14"/>
      <c r="F106" s="14"/>
      <c r="G106" s="14"/>
      <c r="H106" s="14"/>
      <c r="I106" s="14"/>
      <c r="J106" s="14"/>
      <c r="K106" s="14"/>
      <c r="L106" s="14"/>
      <c r="R106" s="14"/>
    </row>
    <row r="107" spans="1:18" s="16" customFormat="1" x14ac:dyDescent="0.35">
      <c r="A107" s="19"/>
      <c r="B107" s="12"/>
      <c r="C107" s="12"/>
      <c r="D107" s="13"/>
      <c r="E107" s="14"/>
      <c r="F107" s="14"/>
      <c r="G107" s="14"/>
      <c r="H107" s="14"/>
      <c r="I107" s="14"/>
      <c r="J107" s="14"/>
      <c r="K107" s="14"/>
      <c r="L107" s="14"/>
      <c r="R107" s="14"/>
    </row>
    <row r="108" spans="1:18" s="16" customFormat="1" x14ac:dyDescent="0.35">
      <c r="A108" s="19"/>
      <c r="B108" s="12"/>
      <c r="C108" s="12"/>
      <c r="D108" s="13"/>
      <c r="E108" s="14"/>
      <c r="F108" s="14"/>
      <c r="G108" s="14"/>
      <c r="H108" s="14"/>
      <c r="I108" s="14"/>
      <c r="J108" s="14"/>
      <c r="K108" s="14"/>
      <c r="L108" s="14"/>
      <c r="R108" s="14"/>
    </row>
    <row r="109" spans="1:18" s="16" customFormat="1" x14ac:dyDescent="0.35">
      <c r="A109" s="19"/>
      <c r="B109" s="12"/>
      <c r="C109" s="12"/>
      <c r="D109" s="13"/>
      <c r="E109" s="14"/>
      <c r="F109" s="14"/>
      <c r="G109" s="14"/>
      <c r="H109" s="14"/>
      <c r="I109" s="14"/>
      <c r="J109" s="14"/>
      <c r="K109" s="14"/>
      <c r="L109" s="14"/>
      <c r="R109" s="14"/>
    </row>
    <row r="110" spans="1:18" s="16" customFormat="1" x14ac:dyDescent="0.35">
      <c r="A110" s="19"/>
      <c r="B110" s="12"/>
      <c r="C110" s="12"/>
      <c r="D110" s="13"/>
      <c r="E110" s="14"/>
      <c r="F110" s="14"/>
      <c r="G110" s="14"/>
      <c r="H110" s="14"/>
      <c r="I110" s="14"/>
      <c r="J110" s="14"/>
      <c r="K110" s="14"/>
      <c r="L110" s="14"/>
      <c r="R110" s="14"/>
    </row>
  </sheetData>
  <sheetProtection algorithmName="SHA-512" hashValue="DWjeff5Gnr+0Zpb3G9wTrUQxwUX5jUEn9XX4P9kIbwGoflQYhic5ZQKKXVtDDqCNytbTfPVRqNVr6HZtbI8d6Q==" saltValue="EqSPd/uPQgovKAUSVXR9tg==" spinCount="100000" sheet="1" objects="1" scenarios="1"/>
  <protectedRanges>
    <protectedRange password="E8C7" sqref="A10:B10" name="WholeSheet"/>
  </protectedRanges>
  <mergeCells count="7">
    <mergeCell ref="I36:Q36"/>
    <mergeCell ref="B6:C6"/>
    <mergeCell ref="B7:C7"/>
    <mergeCell ref="G7:H7"/>
    <mergeCell ref="B8:C8"/>
    <mergeCell ref="G8:H8"/>
    <mergeCell ref="H36:H37"/>
  </mergeCells>
  <dataValidations count="1">
    <dataValidation allowBlank="1" sqref="B7:C7"/>
  </dataValidations>
  <pageMargins left="0.70866141732283472" right="0.70866141732283472" top="0.5" bottom="0.28999999999999998" header="0.31496062992125984" footer="0.16"/>
  <pageSetup paperSize="8" scale="50" fitToWidth="2" orientation="landscape" r:id="rId1"/>
  <headerFooter>
    <oddFooter>&amp;R&amp;"-,Italic"Sheet "&amp;A"</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8"/>
  <sheetViews>
    <sheetView showGridLines="0" zoomScaleNormal="100" workbookViewId="0">
      <selection activeCell="C15" sqref="C15"/>
    </sheetView>
  </sheetViews>
  <sheetFormatPr defaultColWidth="9.1796875" defaultRowHeight="14.5" x14ac:dyDescent="0.35"/>
  <cols>
    <col min="1" max="1" width="69" style="19" customWidth="1"/>
    <col min="2" max="2" width="8.54296875" style="19" customWidth="1"/>
    <col min="3" max="4" width="22.26953125" style="12" customWidth="1"/>
    <col min="5" max="5" width="0.7265625" style="13" customWidth="1"/>
    <col min="6" max="6" width="31" style="14" customWidth="1"/>
    <col min="7" max="9" width="14.7265625" style="16" customWidth="1"/>
    <col min="10" max="10" width="9.1796875" style="14"/>
    <col min="11" max="15" width="14.7265625" style="14" customWidth="1"/>
    <col min="16" max="16384" width="9.1796875" style="14"/>
  </cols>
  <sheetData>
    <row r="1" spans="1:10" ht="23.5" x14ac:dyDescent="0.55000000000000004">
      <c r="A1" s="1" t="s">
        <v>0</v>
      </c>
      <c r="B1" s="1"/>
    </row>
    <row r="2" spans="1:10" ht="21" x14ac:dyDescent="0.5">
      <c r="A2" s="80"/>
      <c r="B2" s="80"/>
      <c r="D2" s="4" t="s">
        <v>2</v>
      </c>
      <c r="E2" s="18"/>
    </row>
    <row r="3" spans="1:10" ht="21.4" customHeight="1" x14ac:dyDescent="0.35">
      <c r="D3" s="6" t="s">
        <v>3</v>
      </c>
      <c r="E3" s="20"/>
    </row>
    <row r="4" spans="1:10" ht="21.4" customHeight="1" x14ac:dyDescent="0.35">
      <c r="D4" s="21" t="s">
        <v>4</v>
      </c>
      <c r="E4" s="20"/>
    </row>
    <row r="5" spans="1:10" x14ac:dyDescent="0.35">
      <c r="E5" s="20"/>
    </row>
    <row r="6" spans="1:10" x14ac:dyDescent="0.35">
      <c r="A6" s="81" t="s">
        <v>5</v>
      </c>
      <c r="B6" s="239"/>
      <c r="C6" s="428" t="str">
        <f>IF(Submission_header!B3="","",Submission_header!B3)</f>
        <v/>
      </c>
      <c r="D6" s="428"/>
    </row>
    <row r="7" spans="1:10" x14ac:dyDescent="0.35">
      <c r="A7" s="81" t="s">
        <v>6</v>
      </c>
      <c r="B7" s="239"/>
      <c r="C7" s="429" t="str">
        <f>IF('Firm Info'!$B$14="","",'Firm Info'!$B$14)</f>
        <v/>
      </c>
      <c r="D7" s="430"/>
      <c r="E7" s="82"/>
      <c r="J7" s="16"/>
    </row>
    <row r="8" spans="1:10" x14ac:dyDescent="0.35">
      <c r="A8" s="84" t="s">
        <v>8</v>
      </c>
      <c r="B8" s="240"/>
      <c r="C8" s="432" t="str">
        <f>IF(Submission_header!B3="","", TEXT(Submission_header!E3,"dd/mm/yyyy"))</f>
        <v/>
      </c>
      <c r="D8" s="433"/>
      <c r="E8" s="27"/>
      <c r="J8" s="16"/>
    </row>
    <row r="9" spans="1:10" x14ac:dyDescent="0.35">
      <c r="A9" s="26"/>
      <c r="B9" s="26"/>
      <c r="C9" s="27"/>
      <c r="D9" s="27"/>
      <c r="E9" s="27"/>
      <c r="J9" s="16"/>
    </row>
    <row r="10" spans="1:10" ht="21" x14ac:dyDescent="0.35">
      <c r="A10" s="28"/>
      <c r="B10" s="28"/>
      <c r="C10" s="27"/>
      <c r="D10" s="27"/>
      <c r="E10" s="27"/>
    </row>
    <row r="11" spans="1:10" ht="21" x14ac:dyDescent="0.35">
      <c r="A11" s="30" t="s">
        <v>243</v>
      </c>
      <c r="B11" s="30"/>
      <c r="C11" s="27"/>
      <c r="D11" s="27"/>
      <c r="E11" s="27"/>
    </row>
    <row r="12" spans="1:10" s="16" customFormat="1" x14ac:dyDescent="0.35">
      <c r="A12" s="32"/>
      <c r="B12" s="19"/>
      <c r="C12" s="12"/>
      <c r="D12" s="12"/>
      <c r="E12" s="13"/>
      <c r="F12" s="14"/>
      <c r="J12" s="14"/>
    </row>
    <row r="13" spans="1:10" s="16" customFormat="1" x14ac:dyDescent="0.35">
      <c r="A13" s="19"/>
      <c r="B13" s="19"/>
      <c r="C13" s="85" t="s">
        <v>990</v>
      </c>
      <c r="D13" s="85" t="s">
        <v>991</v>
      </c>
      <c r="E13" s="13"/>
      <c r="F13" s="14"/>
      <c r="J13" s="14"/>
    </row>
    <row r="14" spans="1:10" s="16" customFormat="1" x14ac:dyDescent="0.35">
      <c r="A14" s="14"/>
      <c r="B14" s="14"/>
      <c r="C14" s="86" t="s">
        <v>14</v>
      </c>
      <c r="D14" s="86" t="s">
        <v>61</v>
      </c>
      <c r="E14" s="13"/>
      <c r="F14" s="14"/>
      <c r="J14" s="14"/>
    </row>
    <row r="15" spans="1:10" s="16" customFormat="1" x14ac:dyDescent="0.35">
      <c r="A15" s="87" t="s">
        <v>244</v>
      </c>
      <c r="B15" s="86" t="s">
        <v>19</v>
      </c>
      <c r="C15" s="88"/>
      <c r="D15" s="88"/>
      <c r="E15" s="13"/>
      <c r="F15" s="14"/>
      <c r="J15" s="14"/>
    </row>
    <row r="16" spans="1:10" s="16" customFormat="1" x14ac:dyDescent="0.35">
      <c r="A16" s="87" t="s">
        <v>245</v>
      </c>
      <c r="B16" s="86" t="s">
        <v>23</v>
      </c>
      <c r="C16" s="88"/>
      <c r="D16" s="88"/>
      <c r="E16" s="13"/>
      <c r="F16" s="14"/>
      <c r="J16" s="14"/>
    </row>
    <row r="17" spans="1:10" s="16" customFormat="1" x14ac:dyDescent="0.35">
      <c r="A17" s="87" t="s">
        <v>246</v>
      </c>
      <c r="B17" s="86" t="s">
        <v>26</v>
      </c>
      <c r="C17" s="88"/>
      <c r="D17" s="88"/>
      <c r="E17" s="13"/>
      <c r="F17" s="14"/>
      <c r="J17" s="14"/>
    </row>
    <row r="18" spans="1:10" s="16" customFormat="1" x14ac:dyDescent="0.35">
      <c r="A18" s="87" t="s">
        <v>247</v>
      </c>
      <c r="B18" s="86" t="s">
        <v>30</v>
      </c>
      <c r="C18" s="88"/>
      <c r="D18" s="88"/>
      <c r="E18" s="13"/>
      <c r="F18" s="14"/>
      <c r="J18" s="14"/>
    </row>
    <row r="19" spans="1:10" s="16" customFormat="1" x14ac:dyDescent="0.35">
      <c r="A19" s="87" t="s">
        <v>248</v>
      </c>
      <c r="B19" s="86" t="s">
        <v>34</v>
      </c>
      <c r="C19" s="88"/>
      <c r="D19" s="88"/>
      <c r="E19" s="13"/>
      <c r="F19" s="14"/>
      <c r="J19" s="14"/>
    </row>
    <row r="20" spans="1:10" s="16" customFormat="1" x14ac:dyDescent="0.35">
      <c r="A20" s="87" t="s">
        <v>249</v>
      </c>
      <c r="B20" s="86" t="s">
        <v>38</v>
      </c>
      <c r="C20" s="88"/>
      <c r="D20" s="88"/>
      <c r="E20" s="13"/>
      <c r="F20" s="14"/>
      <c r="J20" s="14"/>
    </row>
    <row r="21" spans="1:10" s="16" customFormat="1" x14ac:dyDescent="0.35">
      <c r="A21" s="87" t="s">
        <v>250</v>
      </c>
      <c r="B21" s="86" t="s">
        <v>41</v>
      </c>
      <c r="C21" s="88"/>
      <c r="D21" s="88"/>
      <c r="E21" s="13"/>
      <c r="F21" s="14"/>
      <c r="J21" s="14"/>
    </row>
    <row r="22" spans="1:10" s="16" customFormat="1" x14ac:dyDescent="0.35">
      <c r="A22" s="87" t="s">
        <v>251</v>
      </c>
      <c r="B22" s="86" t="s">
        <v>45</v>
      </c>
      <c r="C22" s="88"/>
      <c r="D22" s="88"/>
      <c r="E22" s="13"/>
      <c r="F22" s="14"/>
      <c r="J22" s="14"/>
    </row>
    <row r="23" spans="1:10" x14ac:dyDescent="0.35">
      <c r="A23" s="87" t="s">
        <v>252</v>
      </c>
      <c r="B23" s="86" t="s">
        <v>49</v>
      </c>
      <c r="C23" s="88"/>
      <c r="D23" s="88"/>
    </row>
    <row r="24" spans="1:10" x14ac:dyDescent="0.35">
      <c r="A24" s="87" t="s">
        <v>1731</v>
      </c>
      <c r="B24" s="86" t="s">
        <v>51</v>
      </c>
      <c r="C24" s="88"/>
      <c r="D24" s="88"/>
    </row>
    <row r="25" spans="1:10" x14ac:dyDescent="0.35">
      <c r="A25" s="90" t="s">
        <v>254</v>
      </c>
      <c r="B25" s="91" t="s">
        <v>53</v>
      </c>
      <c r="C25" s="92">
        <f>SUM(C15:C24)</f>
        <v>0</v>
      </c>
      <c r="D25" s="92">
        <f>SUM(D15:D24)</f>
        <v>0</v>
      </c>
      <c r="G25" s="59"/>
    </row>
    <row r="26" spans="1:10" x14ac:dyDescent="0.35">
      <c r="A26" s="87" t="s">
        <v>255</v>
      </c>
      <c r="B26" s="86" t="s">
        <v>60</v>
      </c>
      <c r="C26" s="88"/>
      <c r="D26" s="88"/>
    </row>
    <row r="27" spans="1:10" x14ac:dyDescent="0.35">
      <c r="A27" s="93" t="s">
        <v>7634</v>
      </c>
      <c r="B27" s="94" t="s">
        <v>66</v>
      </c>
      <c r="C27" s="95">
        <f>C25+C26</f>
        <v>0</v>
      </c>
      <c r="D27" s="95">
        <f>D25+D26</f>
        <v>0</v>
      </c>
    </row>
    <row r="28" spans="1:10" x14ac:dyDescent="0.35">
      <c r="A28" s="14"/>
      <c r="B28" s="96"/>
      <c r="C28" s="14"/>
      <c r="D28" s="14"/>
    </row>
    <row r="29" spans="1:10" ht="21" x14ac:dyDescent="0.35">
      <c r="A29" s="30" t="s">
        <v>257</v>
      </c>
      <c r="B29" s="97"/>
      <c r="C29" s="14"/>
      <c r="D29" s="14"/>
    </row>
    <row r="30" spans="1:10" x14ac:dyDescent="0.35">
      <c r="A30" s="14"/>
      <c r="B30" s="96"/>
      <c r="C30" s="85" t="s">
        <v>990</v>
      </c>
      <c r="D30" s="85" t="s">
        <v>991</v>
      </c>
    </row>
    <row r="31" spans="1:10" x14ac:dyDescent="0.35">
      <c r="A31" s="83" t="s">
        <v>258</v>
      </c>
      <c r="B31" s="98" t="s">
        <v>69</v>
      </c>
      <c r="C31" s="88"/>
      <c r="D31" s="88"/>
    </row>
    <row r="32" spans="1:10" x14ac:dyDescent="0.35">
      <c r="A32" s="14"/>
      <c r="B32" s="96"/>
      <c r="C32" s="14"/>
      <c r="D32" s="14"/>
    </row>
    <row r="33" spans="1:4" x14ac:dyDescent="0.35">
      <c r="A33" s="32"/>
      <c r="B33" s="99"/>
      <c r="C33" s="14"/>
      <c r="D33" s="14"/>
    </row>
    <row r="34" spans="1:4" x14ac:dyDescent="0.35">
      <c r="A34" s="32"/>
      <c r="B34" s="99"/>
      <c r="C34" s="14"/>
      <c r="D34" s="14"/>
    </row>
    <row r="35" spans="1:4" x14ac:dyDescent="0.35">
      <c r="B35" s="100"/>
    </row>
    <row r="36" spans="1:4" ht="21" x14ac:dyDescent="0.35">
      <c r="A36" s="30" t="s">
        <v>259</v>
      </c>
      <c r="B36" s="97"/>
    </row>
    <row r="37" spans="1:4" x14ac:dyDescent="0.35">
      <c r="A37" s="14"/>
      <c r="B37" s="96"/>
      <c r="C37" s="85" t="s">
        <v>990</v>
      </c>
      <c r="D37" s="85" t="s">
        <v>991</v>
      </c>
    </row>
    <row r="38" spans="1:4" x14ac:dyDescent="0.35">
      <c r="A38" s="83" t="s">
        <v>259</v>
      </c>
      <c r="B38" s="98" t="s">
        <v>73</v>
      </c>
      <c r="C38" s="101">
        <f>IF(C7="Solo", C27, C31)</f>
        <v>0</v>
      </c>
      <c r="D38" s="101">
        <f>IF(C7="Solo", D27, D31)</f>
        <v>0</v>
      </c>
    </row>
  </sheetData>
  <sheetProtection algorithmName="SHA-512" hashValue="155Fuloq7giDZZD5tFbseHx7700CcEHFRbihyBTXwuh3g2FwjLI6jshPnAjYsANfIa+BEAlvjyruEj4XZEcOsg==" saltValue="jjcJijhD3eJr8u1Gq7e1+A==" spinCount="100000" sheet="1" objects="1" scenarios="1"/>
  <mergeCells count="3">
    <mergeCell ref="C6:D6"/>
    <mergeCell ref="C7:D7"/>
    <mergeCell ref="C8:D8"/>
  </mergeCells>
  <dataValidations count="1">
    <dataValidation allowBlank="1" sqref="C7:D7"/>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G52"/>
  <sheetViews>
    <sheetView showGridLines="0" zoomScale="60" zoomScaleNormal="60" workbookViewId="0">
      <selection activeCell="G11" sqref="G11"/>
    </sheetView>
  </sheetViews>
  <sheetFormatPr defaultColWidth="9.1796875" defaultRowHeight="14.5" x14ac:dyDescent="0.35"/>
  <cols>
    <col min="1" max="4" width="36.7265625" style="14" customWidth="1"/>
    <col min="5" max="5" width="34.1796875" style="14" customWidth="1"/>
    <col min="6" max="6" width="34.81640625" style="14" customWidth="1"/>
    <col min="7" max="7" width="15.453125" style="14" customWidth="1"/>
    <col min="8" max="16384" width="9.1796875" style="14"/>
  </cols>
  <sheetData>
    <row r="1" spans="1:7" ht="31.15" customHeight="1" x14ac:dyDescent="0.35">
      <c r="A1" s="333" t="s">
        <v>0</v>
      </c>
    </row>
    <row r="2" spans="1:7" ht="20.65" customHeight="1" x14ac:dyDescent="0.5">
      <c r="A2" s="104" t="s">
        <v>261</v>
      </c>
      <c r="C2" s="4" t="s">
        <v>2</v>
      </c>
    </row>
    <row r="3" spans="1:7" ht="20.65" customHeight="1" x14ac:dyDescent="0.5">
      <c r="C3" s="6" t="s">
        <v>3</v>
      </c>
      <c r="D3" s="105"/>
      <c r="G3" s="106"/>
    </row>
    <row r="4" spans="1:7" ht="20.65" customHeight="1" x14ac:dyDescent="0.5">
      <c r="C4" s="21" t="s">
        <v>4</v>
      </c>
      <c r="D4" s="105"/>
      <c r="G4" s="107"/>
    </row>
    <row r="5" spans="1:7" ht="21" customHeight="1" x14ac:dyDescent="0.35"/>
    <row r="6" spans="1:7" x14ac:dyDescent="0.35">
      <c r="A6" s="7" t="s">
        <v>5</v>
      </c>
      <c r="B6" s="436" t="str">
        <f>IF(Submission_header!B3="","",Submission_header!B3)</f>
        <v/>
      </c>
      <c r="C6" s="436"/>
    </row>
    <row r="7" spans="1:7" x14ac:dyDescent="0.35">
      <c r="A7" s="7" t="s">
        <v>6</v>
      </c>
      <c r="B7" s="436" t="str">
        <f>IF('Firm Info'!B14="","",'Firm Info'!B14)</f>
        <v/>
      </c>
      <c r="C7" s="436"/>
    </row>
    <row r="8" spans="1:7" x14ac:dyDescent="0.35">
      <c r="A8" s="7" t="s">
        <v>8</v>
      </c>
      <c r="B8" s="436" t="str">
        <f>IF(Submission_header!B3="","", TEXT(Submission_header!E3,"dd/mm/yyyy"))</f>
        <v/>
      </c>
      <c r="C8" s="436"/>
    </row>
    <row r="9" spans="1:7" ht="30" customHeight="1" x14ac:dyDescent="0.35">
      <c r="A9" s="437" t="s">
        <v>262</v>
      </c>
      <c r="B9" s="437"/>
      <c r="C9" s="437"/>
      <c r="E9" s="108"/>
    </row>
    <row r="10" spans="1:7" x14ac:dyDescent="0.35">
      <c r="B10" s="109" t="s">
        <v>240</v>
      </c>
      <c r="C10" s="96" t="s">
        <v>263</v>
      </c>
      <c r="D10" s="96" t="s">
        <v>264</v>
      </c>
      <c r="E10" s="96" t="s">
        <v>265</v>
      </c>
      <c r="F10" s="96" t="s">
        <v>266</v>
      </c>
      <c r="G10" s="96" t="s">
        <v>267</v>
      </c>
    </row>
    <row r="11" spans="1:7" x14ac:dyDescent="0.35">
      <c r="B11" s="85" t="s">
        <v>268</v>
      </c>
      <c r="C11" s="85" t="s">
        <v>269</v>
      </c>
      <c r="D11" s="85" t="s">
        <v>270</v>
      </c>
      <c r="E11" s="85" t="s">
        <v>271</v>
      </c>
      <c r="F11" s="85" t="s">
        <v>272</v>
      </c>
      <c r="G11" s="85" t="s">
        <v>273</v>
      </c>
    </row>
    <row r="12" spans="1:7" x14ac:dyDescent="0.35">
      <c r="A12" s="110" t="s">
        <v>19</v>
      </c>
      <c r="B12" s="111"/>
      <c r="C12" s="111"/>
      <c r="D12" s="111"/>
      <c r="E12" s="111"/>
      <c r="F12" s="111"/>
      <c r="G12" s="111"/>
    </row>
    <row r="13" spans="1:7" x14ac:dyDescent="0.35">
      <c r="A13" s="110" t="s">
        <v>23</v>
      </c>
      <c r="B13" s="111"/>
      <c r="C13" s="111"/>
      <c r="D13" s="111"/>
      <c r="E13" s="111"/>
      <c r="F13" s="111"/>
      <c r="G13" s="111"/>
    </row>
    <row r="14" spans="1:7" x14ac:dyDescent="0.35">
      <c r="A14" s="110" t="s">
        <v>26</v>
      </c>
      <c r="B14" s="111"/>
      <c r="C14" s="111"/>
      <c r="D14" s="111"/>
      <c r="E14" s="111"/>
      <c r="F14" s="111"/>
      <c r="G14" s="111"/>
    </row>
    <row r="15" spans="1:7" x14ac:dyDescent="0.35">
      <c r="A15" s="110" t="s">
        <v>30</v>
      </c>
      <c r="B15" s="111"/>
      <c r="C15" s="111"/>
      <c r="D15" s="111"/>
      <c r="E15" s="111"/>
      <c r="F15" s="111"/>
      <c r="G15" s="111"/>
    </row>
    <row r="16" spans="1:7" x14ac:dyDescent="0.35">
      <c r="A16" s="110" t="s">
        <v>34</v>
      </c>
      <c r="B16" s="111"/>
      <c r="C16" s="111"/>
      <c r="D16" s="111"/>
      <c r="E16" s="111"/>
      <c r="F16" s="111"/>
      <c r="G16" s="111"/>
    </row>
    <row r="17" spans="1:7" x14ac:dyDescent="0.35">
      <c r="A17" s="110" t="s">
        <v>38</v>
      </c>
      <c r="B17" s="111"/>
      <c r="C17" s="111"/>
      <c r="D17" s="111"/>
      <c r="E17" s="111"/>
      <c r="F17" s="111"/>
      <c r="G17" s="111"/>
    </row>
    <row r="18" spans="1:7" x14ac:dyDescent="0.35">
      <c r="A18" s="110" t="s">
        <v>41</v>
      </c>
      <c r="B18" s="111"/>
      <c r="C18" s="111"/>
      <c r="D18" s="111"/>
      <c r="E18" s="111"/>
      <c r="F18" s="111"/>
      <c r="G18" s="111"/>
    </row>
    <row r="19" spans="1:7" x14ac:dyDescent="0.35">
      <c r="A19" s="110" t="s">
        <v>45</v>
      </c>
      <c r="B19" s="111"/>
      <c r="C19" s="111"/>
      <c r="D19" s="111"/>
      <c r="E19" s="111"/>
      <c r="F19" s="111"/>
      <c r="G19" s="111"/>
    </row>
    <row r="20" spans="1:7" x14ac:dyDescent="0.35">
      <c r="A20" s="110" t="s">
        <v>49</v>
      </c>
      <c r="B20" s="111"/>
      <c r="C20" s="111"/>
      <c r="D20" s="111"/>
      <c r="E20" s="111"/>
      <c r="F20" s="111"/>
      <c r="G20" s="111"/>
    </row>
    <row r="21" spans="1:7" x14ac:dyDescent="0.35">
      <c r="A21" s="110" t="s">
        <v>51</v>
      </c>
      <c r="B21" s="111"/>
      <c r="C21" s="111"/>
      <c r="D21" s="111"/>
      <c r="E21" s="111"/>
      <c r="F21" s="111"/>
      <c r="G21" s="111"/>
    </row>
    <row r="22" spans="1:7" x14ac:dyDescent="0.35">
      <c r="A22" s="110" t="s">
        <v>53</v>
      </c>
      <c r="B22" s="111"/>
      <c r="C22" s="111"/>
      <c r="D22" s="111"/>
      <c r="E22" s="111"/>
      <c r="F22" s="111"/>
      <c r="G22" s="111"/>
    </row>
    <row r="23" spans="1:7" x14ac:dyDescent="0.35">
      <c r="A23" s="110" t="s">
        <v>60</v>
      </c>
      <c r="B23" s="111"/>
      <c r="C23" s="111"/>
      <c r="D23" s="111"/>
      <c r="E23" s="111"/>
      <c r="F23" s="111"/>
      <c r="G23" s="111"/>
    </row>
    <row r="24" spans="1:7" x14ac:dyDescent="0.35">
      <c r="A24" s="110" t="s">
        <v>66</v>
      </c>
      <c r="B24" s="111"/>
      <c r="C24" s="111"/>
      <c r="D24" s="111"/>
      <c r="E24" s="111"/>
      <c r="F24" s="111"/>
      <c r="G24" s="111"/>
    </row>
    <row r="25" spans="1:7" x14ac:dyDescent="0.35">
      <c r="A25" s="110" t="s">
        <v>69</v>
      </c>
      <c r="B25" s="111"/>
      <c r="C25" s="111"/>
      <c r="D25" s="111"/>
      <c r="E25" s="111"/>
      <c r="F25" s="111"/>
      <c r="G25" s="111"/>
    </row>
    <row r="26" spans="1:7" x14ac:dyDescent="0.35">
      <c r="A26" s="110" t="s">
        <v>73</v>
      </c>
      <c r="B26" s="111"/>
      <c r="C26" s="111"/>
      <c r="D26" s="111"/>
      <c r="E26" s="111"/>
      <c r="F26" s="111"/>
      <c r="G26" s="111"/>
    </row>
    <row r="27" spans="1:7" x14ac:dyDescent="0.35">
      <c r="A27" s="110" t="s">
        <v>76</v>
      </c>
      <c r="B27" s="111"/>
      <c r="C27" s="111"/>
      <c r="D27" s="111"/>
      <c r="E27" s="111"/>
      <c r="F27" s="111"/>
      <c r="G27" s="111"/>
    </row>
    <row r="28" spans="1:7" x14ac:dyDescent="0.35">
      <c r="A28" s="110" t="s">
        <v>80</v>
      </c>
      <c r="B28" s="111"/>
      <c r="C28" s="111"/>
      <c r="D28" s="111"/>
      <c r="E28" s="111"/>
      <c r="F28" s="111"/>
      <c r="G28" s="111"/>
    </row>
    <row r="29" spans="1:7" x14ac:dyDescent="0.35">
      <c r="A29" s="110" t="s">
        <v>82</v>
      </c>
      <c r="B29" s="111"/>
      <c r="C29" s="111"/>
      <c r="D29" s="111"/>
      <c r="E29" s="111"/>
      <c r="F29" s="111"/>
      <c r="G29" s="111"/>
    </row>
    <row r="30" spans="1:7" x14ac:dyDescent="0.35">
      <c r="A30" s="110" t="s">
        <v>84</v>
      </c>
      <c r="B30" s="111"/>
      <c r="C30" s="111"/>
      <c r="D30" s="111"/>
      <c r="E30" s="111"/>
      <c r="F30" s="111"/>
      <c r="G30" s="111"/>
    </row>
    <row r="31" spans="1:7" x14ac:dyDescent="0.35">
      <c r="A31" s="110" t="s">
        <v>86</v>
      </c>
      <c r="B31" s="111"/>
      <c r="C31" s="111"/>
      <c r="D31" s="111"/>
      <c r="E31" s="111"/>
      <c r="F31" s="111"/>
      <c r="G31" s="111"/>
    </row>
    <row r="32" spans="1:7" x14ac:dyDescent="0.35">
      <c r="A32" s="110" t="s">
        <v>88</v>
      </c>
      <c r="B32" s="111"/>
      <c r="C32" s="111"/>
      <c r="D32" s="111"/>
      <c r="E32" s="111"/>
      <c r="F32" s="111"/>
      <c r="G32" s="111"/>
    </row>
    <row r="33" spans="1:7" x14ac:dyDescent="0.35">
      <c r="A33" s="110" t="s">
        <v>90</v>
      </c>
      <c r="B33" s="111"/>
      <c r="C33" s="111"/>
      <c r="D33" s="111"/>
      <c r="E33" s="111"/>
      <c r="F33" s="111"/>
      <c r="G33" s="111"/>
    </row>
    <row r="34" spans="1:7" x14ac:dyDescent="0.35">
      <c r="A34" s="110" t="s">
        <v>92</v>
      </c>
      <c r="B34" s="111"/>
      <c r="C34" s="111"/>
      <c r="D34" s="111"/>
      <c r="E34" s="111"/>
      <c r="F34" s="111"/>
      <c r="G34" s="111"/>
    </row>
    <row r="35" spans="1:7" x14ac:dyDescent="0.35">
      <c r="A35" s="110" t="s">
        <v>94</v>
      </c>
      <c r="B35" s="111"/>
      <c r="C35" s="111"/>
      <c r="D35" s="111"/>
      <c r="E35" s="111"/>
      <c r="F35" s="111"/>
      <c r="G35" s="111"/>
    </row>
    <row r="36" spans="1:7" x14ac:dyDescent="0.35">
      <c r="A36" s="110" t="s">
        <v>96</v>
      </c>
      <c r="B36" s="111"/>
      <c r="C36" s="111"/>
      <c r="D36" s="111"/>
      <c r="E36" s="111"/>
      <c r="F36" s="111"/>
      <c r="G36" s="111"/>
    </row>
    <row r="37" spans="1:7" x14ac:dyDescent="0.35">
      <c r="A37" s="110" t="s">
        <v>98</v>
      </c>
      <c r="B37" s="111"/>
      <c r="C37" s="111"/>
      <c r="D37" s="111"/>
      <c r="E37" s="111"/>
      <c r="F37" s="111"/>
      <c r="G37" s="111"/>
    </row>
    <row r="38" spans="1:7" x14ac:dyDescent="0.35">
      <c r="A38" s="110" t="s">
        <v>100</v>
      </c>
      <c r="B38" s="111"/>
      <c r="C38" s="111"/>
      <c r="D38" s="111"/>
      <c r="E38" s="111"/>
      <c r="F38" s="111"/>
      <c r="G38" s="111"/>
    </row>
    <row r="39" spans="1:7" x14ac:dyDescent="0.35">
      <c r="A39" s="110" t="s">
        <v>102</v>
      </c>
      <c r="B39" s="111"/>
      <c r="C39" s="111"/>
      <c r="D39" s="111"/>
      <c r="E39" s="111"/>
      <c r="F39" s="111"/>
      <c r="G39" s="111"/>
    </row>
    <row r="40" spans="1:7" x14ac:dyDescent="0.35">
      <c r="A40" s="110" t="s">
        <v>67</v>
      </c>
      <c r="B40" s="111"/>
      <c r="C40" s="111"/>
      <c r="D40" s="111"/>
      <c r="E40" s="111"/>
      <c r="F40" s="111"/>
      <c r="G40" s="111"/>
    </row>
    <row r="41" spans="1:7" x14ac:dyDescent="0.35">
      <c r="A41" s="110" t="s">
        <v>105</v>
      </c>
      <c r="B41" s="111"/>
      <c r="C41" s="111"/>
      <c r="D41" s="111"/>
      <c r="E41" s="111"/>
      <c r="F41" s="111"/>
      <c r="G41" s="111"/>
    </row>
    <row r="42" spans="1:7" x14ac:dyDescent="0.35">
      <c r="A42" s="110" t="s">
        <v>107</v>
      </c>
      <c r="B42" s="111"/>
      <c r="C42" s="111"/>
      <c r="D42" s="111"/>
      <c r="E42" s="111"/>
      <c r="F42" s="111"/>
      <c r="G42" s="111"/>
    </row>
    <row r="43" spans="1:7" ht="15" customHeight="1" x14ac:dyDescent="0.35">
      <c r="A43" s="110" t="s">
        <v>109</v>
      </c>
      <c r="B43" s="111"/>
      <c r="C43" s="111"/>
      <c r="D43" s="111"/>
      <c r="E43" s="111"/>
      <c r="F43" s="111"/>
      <c r="G43" s="111"/>
    </row>
    <row r="44" spans="1:7" ht="15" customHeight="1" x14ac:dyDescent="0.35">
      <c r="A44" s="110" t="s">
        <v>111</v>
      </c>
      <c r="B44" s="111"/>
      <c r="C44" s="111"/>
      <c r="D44" s="111"/>
      <c r="E44" s="111"/>
      <c r="F44" s="111"/>
      <c r="G44" s="111"/>
    </row>
    <row r="45" spans="1:7" ht="15" customHeight="1" x14ac:dyDescent="0.35">
      <c r="A45" s="110" t="s">
        <v>114</v>
      </c>
      <c r="B45" s="111"/>
      <c r="C45" s="111"/>
      <c r="D45" s="111"/>
      <c r="E45" s="111"/>
      <c r="F45" s="111"/>
      <c r="G45" s="111"/>
    </row>
    <row r="46" spans="1:7" ht="15" customHeight="1" x14ac:dyDescent="0.35">
      <c r="A46" s="110" t="s">
        <v>116</v>
      </c>
      <c r="B46" s="111"/>
      <c r="C46" s="111"/>
      <c r="D46" s="111"/>
      <c r="E46" s="111"/>
      <c r="F46" s="111"/>
      <c r="G46" s="111"/>
    </row>
    <row r="47" spans="1:7" ht="15" customHeight="1" x14ac:dyDescent="0.35">
      <c r="A47" s="110" t="s">
        <v>118</v>
      </c>
      <c r="B47" s="111"/>
      <c r="C47" s="111"/>
      <c r="D47" s="111"/>
      <c r="E47" s="111"/>
      <c r="F47" s="111"/>
      <c r="G47" s="111"/>
    </row>
    <row r="48" spans="1:7" ht="15" customHeight="1" x14ac:dyDescent="0.35">
      <c r="A48" s="110" t="s">
        <v>120</v>
      </c>
      <c r="B48" s="111"/>
      <c r="C48" s="111"/>
      <c r="D48" s="111"/>
      <c r="E48" s="111"/>
      <c r="F48" s="111"/>
      <c r="G48" s="111"/>
    </row>
    <row r="49" spans="1:7" ht="15" customHeight="1" x14ac:dyDescent="0.35">
      <c r="A49" s="112" t="s">
        <v>122</v>
      </c>
      <c r="B49" s="111"/>
      <c r="C49" s="111"/>
      <c r="D49" s="111"/>
      <c r="E49" s="111"/>
      <c r="F49" s="111"/>
      <c r="G49" s="111"/>
    </row>
    <row r="50" spans="1:7" ht="15" customHeight="1" x14ac:dyDescent="0.35">
      <c r="A50" s="110" t="s">
        <v>124</v>
      </c>
      <c r="B50" s="111"/>
      <c r="C50" s="111"/>
      <c r="D50" s="111"/>
      <c r="E50" s="111"/>
      <c r="F50" s="111"/>
      <c r="G50" s="111"/>
    </row>
    <row r="51" spans="1:7" ht="15" customHeight="1" x14ac:dyDescent="0.35">
      <c r="A51" s="110" t="s">
        <v>71</v>
      </c>
      <c r="B51" s="111"/>
      <c r="C51" s="111"/>
      <c r="D51" s="111"/>
      <c r="E51" s="111"/>
      <c r="F51" s="111"/>
      <c r="G51" s="111"/>
    </row>
    <row r="52" spans="1:7" ht="15" customHeight="1" x14ac:dyDescent="0.35"/>
  </sheetData>
  <sheetProtection algorithmName="SHA-512" hashValue="RvTUK4R/OUHBz0tTxnrkpezsEnE1jYgNr93agPQzlcNpGKdtXgNuft/bm8vDoKAmlPdSGQoBGqZ+IqmlBvzo/w==" saltValue="2uVLlt8CMILuuV2H9DlYkA==" spinCount="100000" sheet="1" objects="1" scenarios="1"/>
  <mergeCells count="4">
    <mergeCell ref="B6:C6"/>
    <mergeCell ref="B7:C7"/>
    <mergeCell ref="B8:C8"/>
    <mergeCell ref="A9:C9"/>
  </mergeCells>
  <pageMargins left="0.70866141732283472" right="0.70866141732283472" top="0.74803149606299213" bottom="0.74803149606299213" header="0.31496062992125984" footer="0.31496062992125984"/>
  <pageSetup paperSize="8" scale="72" orientation="landscape" r:id="rId1"/>
  <headerFooter>
    <oddFooter>&amp;R&amp;"-,Italic"Sheet "&amp;A"</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F88"/>
  <sheetViews>
    <sheetView showGridLines="0" zoomScale="60" zoomScaleNormal="60" workbookViewId="0">
      <selection activeCell="C16" sqref="C16"/>
    </sheetView>
  </sheetViews>
  <sheetFormatPr defaultColWidth="9" defaultRowHeight="14.5" x14ac:dyDescent="0.35"/>
  <cols>
    <col min="1" max="1" width="94.1796875" style="14" bestFit="1" customWidth="1"/>
    <col min="2" max="2" width="10.7265625" style="14" customWidth="1"/>
    <col min="3" max="3" width="30.453125" style="14" customWidth="1"/>
    <col min="4" max="4" width="9" style="14"/>
    <col min="5" max="5" width="10.7265625" style="14" customWidth="1"/>
    <col min="6" max="6" width="211.1796875" customWidth="1"/>
    <col min="7" max="16384" width="9" style="14"/>
  </cols>
  <sheetData>
    <row r="1" spans="1:6" ht="23.5" x14ac:dyDescent="0.55000000000000004">
      <c r="A1" s="1" t="s">
        <v>0</v>
      </c>
      <c r="B1" s="103"/>
      <c r="C1" s="12"/>
      <c r="E1" s="103"/>
    </row>
    <row r="2" spans="1:6" ht="21" x14ac:dyDescent="0.5">
      <c r="B2" s="17"/>
      <c r="C2" s="4" t="s">
        <v>2</v>
      </c>
      <c r="E2" s="17"/>
    </row>
    <row r="3" spans="1:6" ht="21" x14ac:dyDescent="0.35">
      <c r="A3" s="30" t="s">
        <v>322</v>
      </c>
      <c r="B3" s="30"/>
      <c r="C3" s="6" t="s">
        <v>3</v>
      </c>
      <c r="E3" s="30"/>
    </row>
    <row r="4" spans="1:6" x14ac:dyDescent="0.35">
      <c r="A4" s="32"/>
      <c r="B4" s="32"/>
      <c r="C4" s="21" t="s">
        <v>4</v>
      </c>
      <c r="E4" s="32"/>
    </row>
    <row r="5" spans="1:6" x14ac:dyDescent="0.35">
      <c r="A5" s="12"/>
      <c r="B5" s="12"/>
      <c r="C5" s="12"/>
      <c r="E5" s="12"/>
    </row>
    <row r="6" spans="1:6" x14ac:dyDescent="0.35">
      <c r="A6" s="7" t="s">
        <v>5</v>
      </c>
      <c r="B6" s="24"/>
      <c r="C6" s="102" t="str">
        <f>IF(Submission_header!B3="","",Submission_header!B3)</f>
        <v/>
      </c>
      <c r="E6" s="24"/>
    </row>
    <row r="7" spans="1:6" x14ac:dyDescent="0.35">
      <c r="A7" s="83" t="s">
        <v>323</v>
      </c>
      <c r="B7" s="26"/>
      <c r="C7" s="114" t="str">
        <f>IF(Submission_header!B3="","", TEXT(Submission_header!E3,"dd/mm/yyyy"))</f>
        <v/>
      </c>
      <c r="E7" s="26"/>
    </row>
    <row r="8" spans="1:6" x14ac:dyDescent="0.35">
      <c r="A8" s="19"/>
      <c r="B8" s="19"/>
      <c r="C8" s="12"/>
      <c r="E8" s="19"/>
    </row>
    <row r="9" spans="1:6" x14ac:dyDescent="0.35">
      <c r="A9" s="115" t="s">
        <v>324</v>
      </c>
      <c r="B9" s="32"/>
      <c r="C9" s="12"/>
      <c r="E9" s="32"/>
    </row>
    <row r="10" spans="1:6" x14ac:dyDescent="0.35">
      <c r="A10" s="32" t="s">
        <v>325</v>
      </c>
      <c r="B10" s="32"/>
      <c r="C10" s="12"/>
      <c r="E10" s="32"/>
    </row>
    <row r="11" spans="1:6" x14ac:dyDescent="0.35">
      <c r="A11" s="12"/>
      <c r="B11" s="12"/>
      <c r="C11" s="12"/>
      <c r="E11" s="19"/>
    </row>
    <row r="12" spans="1:6" x14ac:dyDescent="0.35">
      <c r="A12" s="116" t="s">
        <v>326</v>
      </c>
      <c r="B12" s="116"/>
      <c r="C12" s="16"/>
      <c r="E12" s="116"/>
    </row>
    <row r="13" spans="1:6" x14ac:dyDescent="0.35">
      <c r="A13" s="15"/>
      <c r="B13" s="15"/>
      <c r="C13" s="117" t="s">
        <v>327</v>
      </c>
      <c r="E13" s="15"/>
    </row>
    <row r="14" spans="1:6" x14ac:dyDescent="0.35">
      <c r="A14" s="118" t="s">
        <v>328</v>
      </c>
      <c r="B14" s="119"/>
      <c r="C14" s="110" t="s">
        <v>14</v>
      </c>
      <c r="E14" s="438" t="s">
        <v>7637</v>
      </c>
      <c r="F14" s="439"/>
    </row>
    <row r="15" spans="1:6" x14ac:dyDescent="0.35">
      <c r="A15" s="19"/>
      <c r="B15" s="19"/>
      <c r="C15" s="120"/>
      <c r="E15" s="19"/>
    </row>
    <row r="16" spans="1:6" x14ac:dyDescent="0.35">
      <c r="A16" s="121" t="s">
        <v>330</v>
      </c>
      <c r="B16" s="122" t="s">
        <v>19</v>
      </c>
      <c r="C16" s="89"/>
      <c r="E16" s="122" t="s">
        <v>19</v>
      </c>
      <c r="F16" s="123" t="s">
        <v>331</v>
      </c>
    </row>
    <row r="17" spans="1:6" x14ac:dyDescent="0.35">
      <c r="A17" s="121" t="s">
        <v>332</v>
      </c>
      <c r="B17" s="122" t="s">
        <v>23</v>
      </c>
      <c r="C17" s="89"/>
      <c r="E17" s="122" t="s">
        <v>23</v>
      </c>
      <c r="F17" s="124" t="s">
        <v>333</v>
      </c>
    </row>
    <row r="18" spans="1:6" x14ac:dyDescent="0.35">
      <c r="A18" s="121" t="s">
        <v>334</v>
      </c>
      <c r="B18" s="122" t="s">
        <v>26</v>
      </c>
      <c r="C18" s="89"/>
      <c r="E18" s="122" t="s">
        <v>26</v>
      </c>
      <c r="F18" s="123" t="s">
        <v>335</v>
      </c>
    </row>
    <row r="19" spans="1:6" x14ac:dyDescent="0.35">
      <c r="A19" s="125" t="s">
        <v>336</v>
      </c>
      <c r="B19" s="122" t="s">
        <v>30</v>
      </c>
      <c r="C19" s="126">
        <f>SUM(C16:C18)</f>
        <v>0</v>
      </c>
      <c r="E19" s="122" t="s">
        <v>30</v>
      </c>
      <c r="F19" s="124"/>
    </row>
    <row r="20" spans="1:6" ht="29" x14ac:dyDescent="0.35">
      <c r="A20" s="121" t="s">
        <v>337</v>
      </c>
      <c r="B20" s="122" t="s">
        <v>34</v>
      </c>
      <c r="C20" s="89"/>
      <c r="E20" s="122" t="s">
        <v>34</v>
      </c>
      <c r="F20" s="123" t="s">
        <v>338</v>
      </c>
    </row>
    <row r="21" spans="1:6" x14ac:dyDescent="0.35">
      <c r="A21" s="121" t="s">
        <v>339</v>
      </c>
      <c r="B21" s="122" t="s">
        <v>38</v>
      </c>
      <c r="C21" s="89"/>
      <c r="E21" s="122" t="s">
        <v>38</v>
      </c>
      <c r="F21" s="123" t="s">
        <v>7638</v>
      </c>
    </row>
    <row r="22" spans="1:6" x14ac:dyDescent="0.35">
      <c r="A22" s="125" t="s">
        <v>340</v>
      </c>
      <c r="B22" s="122" t="s">
        <v>41</v>
      </c>
      <c r="C22" s="126">
        <f>SUM(C20:C21)</f>
        <v>0</v>
      </c>
      <c r="E22" s="122" t="s">
        <v>41</v>
      </c>
      <c r="F22" s="124"/>
    </row>
    <row r="23" spans="1:6" x14ac:dyDescent="0.35">
      <c r="A23" s="127" t="s">
        <v>341</v>
      </c>
      <c r="B23" s="122"/>
      <c r="C23" s="128"/>
      <c r="E23" s="122"/>
      <c r="F23" s="124"/>
    </row>
    <row r="24" spans="1:6" x14ac:dyDescent="0.35">
      <c r="A24" s="129" t="s">
        <v>342</v>
      </c>
      <c r="B24" s="122" t="s">
        <v>45</v>
      </c>
      <c r="C24" s="89"/>
      <c r="E24" s="122" t="s">
        <v>45</v>
      </c>
      <c r="F24" s="123" t="s">
        <v>343</v>
      </c>
    </row>
    <row r="25" spans="1:6" x14ac:dyDescent="0.35">
      <c r="A25" s="129" t="s">
        <v>344</v>
      </c>
      <c r="B25" s="122" t="s">
        <v>49</v>
      </c>
      <c r="C25" s="89"/>
      <c r="E25" s="122" t="s">
        <v>49</v>
      </c>
      <c r="F25" s="123" t="s">
        <v>345</v>
      </c>
    </row>
    <row r="26" spans="1:6" x14ac:dyDescent="0.35">
      <c r="A26" s="129" t="s">
        <v>346</v>
      </c>
      <c r="B26" s="122" t="s">
        <v>51</v>
      </c>
      <c r="C26" s="89"/>
      <c r="E26" s="122" t="s">
        <v>51</v>
      </c>
      <c r="F26" s="123" t="s">
        <v>347</v>
      </c>
    </row>
    <row r="27" spans="1:6" x14ac:dyDescent="0.35">
      <c r="A27" s="129" t="s">
        <v>348</v>
      </c>
      <c r="B27" s="122" t="s">
        <v>53</v>
      </c>
      <c r="C27" s="89"/>
      <c r="E27" s="122" t="s">
        <v>53</v>
      </c>
      <c r="F27" s="124" t="s">
        <v>349</v>
      </c>
    </row>
    <row r="28" spans="1:6" ht="29" x14ac:dyDescent="0.35">
      <c r="A28" s="130" t="s">
        <v>350</v>
      </c>
      <c r="B28" s="122" t="s">
        <v>60</v>
      </c>
      <c r="C28" s="89"/>
      <c r="E28" s="122" t="s">
        <v>60</v>
      </c>
      <c r="F28" s="123" t="s">
        <v>351</v>
      </c>
    </row>
    <row r="29" spans="1:6" x14ac:dyDescent="0.35">
      <c r="A29" s="125" t="s">
        <v>352</v>
      </c>
      <c r="B29" s="122" t="s">
        <v>66</v>
      </c>
      <c r="C29" s="126">
        <f>SUM(C24:C28)</f>
        <v>0</v>
      </c>
      <c r="E29" s="122" t="s">
        <v>66</v>
      </c>
      <c r="F29" s="124"/>
    </row>
    <row r="30" spans="1:6" x14ac:dyDescent="0.35">
      <c r="A30" s="121" t="s">
        <v>353</v>
      </c>
      <c r="B30" s="122" t="s">
        <v>69</v>
      </c>
      <c r="C30" s="89"/>
      <c r="E30" s="122" t="s">
        <v>69</v>
      </c>
      <c r="F30" s="123" t="s">
        <v>354</v>
      </c>
    </row>
    <row r="31" spans="1:6" ht="29" x14ac:dyDescent="0.35">
      <c r="A31" s="121" t="s">
        <v>355</v>
      </c>
      <c r="B31" s="122" t="s">
        <v>73</v>
      </c>
      <c r="C31" s="89"/>
      <c r="E31" s="122" t="s">
        <v>73</v>
      </c>
      <c r="F31" s="123" t="s">
        <v>356</v>
      </c>
    </row>
    <row r="32" spans="1:6" x14ac:dyDescent="0.35">
      <c r="A32" s="125" t="s">
        <v>357</v>
      </c>
      <c r="B32" s="122" t="s">
        <v>76</v>
      </c>
      <c r="C32" s="126">
        <f>SUM(C30:C31)</f>
        <v>0</v>
      </c>
      <c r="E32" s="122" t="s">
        <v>76</v>
      </c>
      <c r="F32" s="124"/>
    </row>
    <row r="33" spans="1:6" x14ac:dyDescent="0.35">
      <c r="A33" s="127" t="s">
        <v>358</v>
      </c>
      <c r="B33" s="122" t="s">
        <v>80</v>
      </c>
      <c r="C33" s="126">
        <f>+C32+C29+C22+C19</f>
        <v>0</v>
      </c>
      <c r="E33" s="122" t="s">
        <v>80</v>
      </c>
      <c r="F33" s="124"/>
    </row>
    <row r="34" spans="1:6" x14ac:dyDescent="0.35">
      <c r="A34" s="131"/>
      <c r="B34" s="132"/>
      <c r="C34" s="133"/>
      <c r="E34" s="132"/>
    </row>
    <row r="35" spans="1:6" x14ac:dyDescent="0.35">
      <c r="A35" s="134" t="s">
        <v>359</v>
      </c>
      <c r="B35" s="135"/>
      <c r="C35" s="133"/>
      <c r="E35" s="135"/>
      <c r="F35" s="136"/>
    </row>
    <row r="36" spans="1:6" x14ac:dyDescent="0.35">
      <c r="A36" s="131"/>
      <c r="B36" s="132"/>
      <c r="C36" s="133"/>
      <c r="E36" s="132"/>
    </row>
    <row r="37" spans="1:6" x14ac:dyDescent="0.35">
      <c r="A37" s="137" t="s">
        <v>360</v>
      </c>
      <c r="B37" s="122" t="s">
        <v>82</v>
      </c>
      <c r="C37" s="89"/>
      <c r="E37" s="122" t="s">
        <v>82</v>
      </c>
      <c r="F37" s="123" t="s">
        <v>361</v>
      </c>
    </row>
    <row r="38" spans="1:6" x14ac:dyDescent="0.35">
      <c r="A38" s="137" t="s">
        <v>362</v>
      </c>
      <c r="B38" s="122" t="s">
        <v>84</v>
      </c>
      <c r="C38" s="89"/>
      <c r="E38" s="122" t="s">
        <v>84</v>
      </c>
      <c r="F38" s="124" t="s">
        <v>363</v>
      </c>
    </row>
    <row r="39" spans="1:6" x14ac:dyDescent="0.35">
      <c r="A39" s="137" t="s">
        <v>364</v>
      </c>
      <c r="B39" s="122" t="s">
        <v>86</v>
      </c>
      <c r="C39" s="89"/>
      <c r="E39" s="122" t="s">
        <v>86</v>
      </c>
      <c r="F39" s="123" t="s">
        <v>365</v>
      </c>
    </row>
    <row r="40" spans="1:6" x14ac:dyDescent="0.35">
      <c r="A40" s="138" t="s">
        <v>366</v>
      </c>
      <c r="B40" s="122" t="s">
        <v>88</v>
      </c>
      <c r="C40" s="126">
        <f>SUM(C37:C39)</f>
        <v>0</v>
      </c>
      <c r="E40" s="122" t="s">
        <v>88</v>
      </c>
      <c r="F40" s="124"/>
    </row>
    <row r="41" spans="1:6" x14ac:dyDescent="0.35">
      <c r="A41" s="139" t="s">
        <v>367</v>
      </c>
      <c r="B41" s="122" t="s">
        <v>90</v>
      </c>
      <c r="C41" s="89"/>
      <c r="E41" s="122" t="s">
        <v>90</v>
      </c>
      <c r="F41" s="140" t="s">
        <v>368</v>
      </c>
    </row>
    <row r="42" spans="1:6" x14ac:dyDescent="0.35">
      <c r="A42" s="139" t="s">
        <v>369</v>
      </c>
      <c r="B42" s="122" t="s">
        <v>92</v>
      </c>
      <c r="C42" s="89"/>
      <c r="E42" s="122" t="s">
        <v>92</v>
      </c>
      <c r="F42" s="124" t="s">
        <v>370</v>
      </c>
    </row>
    <row r="43" spans="1:6" x14ac:dyDescent="0.35">
      <c r="A43" s="139" t="s">
        <v>371</v>
      </c>
      <c r="B43" s="122" t="s">
        <v>94</v>
      </c>
      <c r="C43" s="89"/>
      <c r="E43" s="122" t="s">
        <v>94</v>
      </c>
      <c r="F43" s="124" t="s">
        <v>372</v>
      </c>
    </row>
    <row r="44" spans="1:6" x14ac:dyDescent="0.35">
      <c r="A44" s="138" t="s">
        <v>373</v>
      </c>
      <c r="B44" s="122" t="s">
        <v>96</v>
      </c>
      <c r="C44" s="126">
        <f>SUM(C41:C43)</f>
        <v>0</v>
      </c>
      <c r="E44" s="122" t="s">
        <v>96</v>
      </c>
      <c r="F44" s="124"/>
    </row>
    <row r="45" spans="1:6" x14ac:dyDescent="0.35">
      <c r="A45" s="141" t="s">
        <v>374</v>
      </c>
      <c r="B45" s="122" t="s">
        <v>98</v>
      </c>
      <c r="C45" s="89"/>
      <c r="E45" s="122" t="s">
        <v>98</v>
      </c>
      <c r="F45" s="123" t="s">
        <v>375</v>
      </c>
    </row>
    <row r="46" spans="1:6" x14ac:dyDescent="0.35">
      <c r="A46" s="121" t="s">
        <v>376</v>
      </c>
      <c r="B46" s="122" t="s">
        <v>100</v>
      </c>
      <c r="C46" s="89"/>
      <c r="E46" s="122" t="s">
        <v>100</v>
      </c>
      <c r="F46" s="123" t="s">
        <v>377</v>
      </c>
    </row>
    <row r="47" spans="1:6" x14ac:dyDescent="0.35">
      <c r="A47" s="121" t="s">
        <v>378</v>
      </c>
      <c r="B47" s="122" t="s">
        <v>102</v>
      </c>
      <c r="C47" s="89"/>
      <c r="E47" s="122" t="s">
        <v>102</v>
      </c>
      <c r="F47" s="123" t="s">
        <v>379</v>
      </c>
    </row>
    <row r="48" spans="1:6" x14ac:dyDescent="0.35">
      <c r="A48" s="142" t="s">
        <v>380</v>
      </c>
      <c r="B48" s="122" t="s">
        <v>67</v>
      </c>
      <c r="C48" s="89"/>
      <c r="E48" s="122" t="s">
        <v>67</v>
      </c>
      <c r="F48" s="143" t="s">
        <v>381</v>
      </c>
    </row>
    <row r="49" spans="1:6" x14ac:dyDescent="0.35">
      <c r="A49" s="144" t="s">
        <v>382</v>
      </c>
      <c r="B49" s="122" t="s">
        <v>105</v>
      </c>
      <c r="C49" s="89"/>
      <c r="E49" s="122" t="s">
        <v>105</v>
      </c>
      <c r="F49" s="145"/>
    </row>
    <row r="50" spans="1:6" x14ac:dyDescent="0.35">
      <c r="A50" s="125" t="s">
        <v>383</v>
      </c>
      <c r="B50" s="122" t="s">
        <v>107</v>
      </c>
      <c r="C50" s="126">
        <f>SUM(C45:C49)</f>
        <v>0</v>
      </c>
      <c r="E50" s="122" t="s">
        <v>107</v>
      </c>
    </row>
    <row r="51" spans="1:6" x14ac:dyDescent="0.35">
      <c r="A51" s="139" t="s">
        <v>384</v>
      </c>
      <c r="B51" s="122" t="s">
        <v>109</v>
      </c>
      <c r="C51" s="89"/>
      <c r="E51" s="122" t="s">
        <v>109</v>
      </c>
      <c r="F51" s="146" t="s">
        <v>385</v>
      </c>
    </row>
    <row r="52" spans="1:6" x14ac:dyDescent="0.35">
      <c r="A52" s="127" t="s">
        <v>386</v>
      </c>
      <c r="B52" s="122"/>
      <c r="C52" s="128"/>
      <c r="E52" s="122"/>
    </row>
    <row r="53" spans="1:6" x14ac:dyDescent="0.35">
      <c r="A53" s="129" t="s">
        <v>387</v>
      </c>
      <c r="B53" s="122" t="s">
        <v>111</v>
      </c>
      <c r="C53" s="89"/>
      <c r="E53" s="122" t="s">
        <v>111</v>
      </c>
      <c r="F53" s="124" t="s">
        <v>388</v>
      </c>
    </row>
    <row r="54" spans="1:6" x14ac:dyDescent="0.35">
      <c r="A54" s="147" t="s">
        <v>389</v>
      </c>
      <c r="B54" s="122"/>
      <c r="C54" s="128"/>
      <c r="E54" s="122"/>
      <c r="F54" s="124" t="s">
        <v>390</v>
      </c>
    </row>
    <row r="55" spans="1:6" x14ac:dyDescent="0.35">
      <c r="A55" s="148" t="s">
        <v>391</v>
      </c>
      <c r="B55" s="122" t="s">
        <v>114</v>
      </c>
      <c r="C55" s="89"/>
      <c r="E55" s="122" t="s">
        <v>114</v>
      </c>
      <c r="F55" s="145"/>
    </row>
    <row r="56" spans="1:6" x14ac:dyDescent="0.35">
      <c r="A56" s="148" t="s">
        <v>392</v>
      </c>
      <c r="B56" s="122" t="s">
        <v>116</v>
      </c>
      <c r="C56" s="89"/>
      <c r="E56" s="122" t="s">
        <v>116</v>
      </c>
      <c r="F56" s="145"/>
    </row>
    <row r="57" spans="1:6" x14ac:dyDescent="0.35">
      <c r="A57" s="125" t="s">
        <v>393</v>
      </c>
      <c r="B57" s="122" t="s">
        <v>118</v>
      </c>
      <c r="C57" s="126">
        <f>SUM(C51:C56)</f>
        <v>0</v>
      </c>
      <c r="E57" s="122" t="s">
        <v>118</v>
      </c>
      <c r="F57" s="124"/>
    </row>
    <row r="58" spans="1:6" x14ac:dyDescent="0.35">
      <c r="A58" s="127" t="s">
        <v>394</v>
      </c>
      <c r="B58" s="122" t="s">
        <v>120</v>
      </c>
      <c r="C58" s="126">
        <f>+C40+C44+C50+C57</f>
        <v>0</v>
      </c>
      <c r="E58" s="122" t="s">
        <v>120</v>
      </c>
      <c r="F58" s="124"/>
    </row>
    <row r="59" spans="1:6" x14ac:dyDescent="0.35">
      <c r="B59" s="57"/>
      <c r="C59" s="133"/>
      <c r="E59" s="57"/>
    </row>
    <row r="60" spans="1:6" x14ac:dyDescent="0.35">
      <c r="A60" s="149" t="s">
        <v>395</v>
      </c>
      <c r="B60" s="150" t="s">
        <v>122</v>
      </c>
      <c r="C60" s="126">
        <f>+C58+C33</f>
        <v>0</v>
      </c>
      <c r="E60" s="150" t="s">
        <v>122</v>
      </c>
      <c r="F60" s="124"/>
    </row>
    <row r="61" spans="1:6" x14ac:dyDescent="0.35">
      <c r="A61" s="151"/>
      <c r="B61" s="151"/>
      <c r="C61" s="128"/>
      <c r="E61" s="151"/>
    </row>
    <row r="62" spans="1:6" x14ac:dyDescent="0.35">
      <c r="A62" s="151" t="s">
        <v>396</v>
      </c>
      <c r="B62" s="151"/>
      <c r="C62" s="128"/>
      <c r="E62" s="151"/>
    </row>
    <row r="63" spans="1:6" x14ac:dyDescent="0.35">
      <c r="A63" s="137" t="s">
        <v>397</v>
      </c>
      <c r="B63" s="122" t="s">
        <v>124</v>
      </c>
      <c r="C63" s="89"/>
      <c r="E63" s="122" t="s">
        <v>124</v>
      </c>
      <c r="F63" s="123" t="s">
        <v>398</v>
      </c>
    </row>
    <row r="64" spans="1:6" x14ac:dyDescent="0.35">
      <c r="A64" s="137" t="s">
        <v>399</v>
      </c>
      <c r="B64" s="122" t="s">
        <v>71</v>
      </c>
      <c r="C64" s="89"/>
      <c r="E64" s="122" t="s">
        <v>71</v>
      </c>
      <c r="F64" s="145"/>
    </row>
    <row r="65" spans="1:6" x14ac:dyDescent="0.35">
      <c r="A65" s="152" t="s">
        <v>400</v>
      </c>
      <c r="B65" s="122" t="s">
        <v>127</v>
      </c>
      <c r="C65" s="128"/>
      <c r="E65" s="122" t="s">
        <v>127</v>
      </c>
      <c r="F65" s="124" t="s">
        <v>401</v>
      </c>
    </row>
    <row r="66" spans="1:6" x14ac:dyDescent="0.35">
      <c r="A66" s="129" t="s">
        <v>402</v>
      </c>
      <c r="B66" s="122" t="s">
        <v>129</v>
      </c>
      <c r="C66" s="89"/>
      <c r="E66" s="122" t="s">
        <v>129</v>
      </c>
      <c r="F66" s="145"/>
    </row>
    <row r="67" spans="1:6" x14ac:dyDescent="0.35">
      <c r="A67" s="129" t="s">
        <v>403</v>
      </c>
      <c r="B67" s="122" t="s">
        <v>404</v>
      </c>
      <c r="C67" s="89"/>
      <c r="E67" s="122" t="s">
        <v>404</v>
      </c>
      <c r="F67" s="145"/>
    </row>
    <row r="68" spans="1:6" x14ac:dyDescent="0.35">
      <c r="A68" s="129" t="s">
        <v>405</v>
      </c>
      <c r="B68" s="122" t="s">
        <v>406</v>
      </c>
      <c r="C68" s="89"/>
      <c r="E68" s="122" t="s">
        <v>406</v>
      </c>
      <c r="F68" s="145"/>
    </row>
    <row r="69" spans="1:6" x14ac:dyDescent="0.35">
      <c r="A69" s="127" t="s">
        <v>407</v>
      </c>
      <c r="B69" s="122" t="s">
        <v>408</v>
      </c>
      <c r="C69" s="126">
        <f>SUM(C63:C68)</f>
        <v>0</v>
      </c>
      <c r="E69" s="122" t="s">
        <v>408</v>
      </c>
      <c r="F69" s="124"/>
    </row>
    <row r="70" spans="1:6" x14ac:dyDescent="0.35">
      <c r="A70" s="127" t="s">
        <v>409</v>
      </c>
      <c r="B70" s="153" t="s">
        <v>410</v>
      </c>
      <c r="C70" s="126">
        <f>+C69+C60</f>
        <v>0</v>
      </c>
      <c r="E70" s="153" t="s">
        <v>410</v>
      </c>
      <c r="F70" s="124"/>
    </row>
    <row r="71" spans="1:6" x14ac:dyDescent="0.35">
      <c r="A71" s="154" t="s">
        <v>411</v>
      </c>
      <c r="B71" s="153" t="s">
        <v>412</v>
      </c>
      <c r="C71" s="89"/>
      <c r="E71" s="153" t="s">
        <v>412</v>
      </c>
      <c r="F71" s="155" t="s">
        <v>413</v>
      </c>
    </row>
    <row r="72" spans="1:6" x14ac:dyDescent="0.35">
      <c r="A72" s="154" t="s">
        <v>414</v>
      </c>
      <c r="B72" s="153" t="s">
        <v>415</v>
      </c>
      <c r="C72" s="89"/>
      <c r="E72" s="153" t="s">
        <v>415</v>
      </c>
      <c r="F72" s="155" t="s">
        <v>416</v>
      </c>
    </row>
    <row r="73" spans="1:6" x14ac:dyDescent="0.35">
      <c r="A73" s="154" t="s">
        <v>417</v>
      </c>
      <c r="B73" s="122" t="s">
        <v>418</v>
      </c>
      <c r="C73" s="89"/>
      <c r="E73" s="122" t="s">
        <v>418</v>
      </c>
      <c r="F73" s="156" t="s">
        <v>419</v>
      </c>
    </row>
    <row r="74" spans="1:6" x14ac:dyDescent="0.35">
      <c r="A74" s="127" t="s">
        <v>420</v>
      </c>
      <c r="B74" s="122" t="s">
        <v>131</v>
      </c>
      <c r="C74" s="126">
        <f>SUM(C70:C73)</f>
        <v>0</v>
      </c>
      <c r="E74" s="122" t="s">
        <v>131</v>
      </c>
      <c r="F74" s="124"/>
    </row>
    <row r="75" spans="1:6" x14ac:dyDescent="0.35">
      <c r="A75" s="127" t="s">
        <v>421</v>
      </c>
      <c r="B75" s="122" t="s">
        <v>134</v>
      </c>
      <c r="C75" s="126">
        <f>'2021 balance sheet'!H28</f>
        <v>0</v>
      </c>
      <c r="E75" s="122" t="s">
        <v>134</v>
      </c>
      <c r="F75" s="124"/>
    </row>
    <row r="76" spans="1:6" x14ac:dyDescent="0.35">
      <c r="A76" s="129" t="s">
        <v>422</v>
      </c>
      <c r="B76" s="122" t="s">
        <v>136</v>
      </c>
      <c r="C76" s="89"/>
      <c r="E76" s="122" t="s">
        <v>136</v>
      </c>
      <c r="F76" s="124" t="s">
        <v>423</v>
      </c>
    </row>
    <row r="77" spans="1:6" x14ac:dyDescent="0.35">
      <c r="A77" s="129" t="s">
        <v>424</v>
      </c>
      <c r="B77" s="122" t="s">
        <v>138</v>
      </c>
      <c r="C77" s="89"/>
      <c r="E77" s="122" t="s">
        <v>138</v>
      </c>
      <c r="F77" s="124" t="s">
        <v>425</v>
      </c>
    </row>
    <row r="78" spans="1:6" x14ac:dyDescent="0.35">
      <c r="A78" s="129" t="s">
        <v>426</v>
      </c>
      <c r="B78" s="122" t="s">
        <v>74</v>
      </c>
      <c r="C78" s="89"/>
      <c r="E78" s="122" t="s">
        <v>74</v>
      </c>
      <c r="F78" s="124" t="s">
        <v>427</v>
      </c>
    </row>
    <row r="79" spans="1:6" ht="29" x14ac:dyDescent="0.35">
      <c r="A79" s="157" t="s">
        <v>428</v>
      </c>
      <c r="B79" s="122" t="s">
        <v>141</v>
      </c>
      <c r="C79" s="89"/>
      <c r="E79" s="122" t="s">
        <v>141</v>
      </c>
      <c r="F79" s="124" t="s">
        <v>429</v>
      </c>
    </row>
    <row r="80" spans="1:6" x14ac:dyDescent="0.35">
      <c r="A80" s="158" t="s">
        <v>430</v>
      </c>
      <c r="B80" s="122" t="s">
        <v>143</v>
      </c>
      <c r="C80" s="126">
        <f>SUM(C74:C79)</f>
        <v>0</v>
      </c>
      <c r="E80" s="122" t="s">
        <v>143</v>
      </c>
      <c r="F80" s="124"/>
    </row>
    <row r="81" spans="1:6" x14ac:dyDescent="0.35">
      <c r="A81" s="151" t="s">
        <v>431</v>
      </c>
      <c r="C81" s="128"/>
    </row>
    <row r="82" spans="1:6" x14ac:dyDescent="0.35">
      <c r="A82" s="149" t="s">
        <v>432</v>
      </c>
      <c r="B82" s="122" t="s">
        <v>144</v>
      </c>
      <c r="C82" s="126">
        <f>'2021 balance sheet'!H29</f>
        <v>0</v>
      </c>
      <c r="E82" s="122" t="s">
        <v>144</v>
      </c>
      <c r="F82" s="124"/>
    </row>
    <row r="83" spans="1:6" x14ac:dyDescent="0.35">
      <c r="A83" s="159" t="s">
        <v>433</v>
      </c>
      <c r="B83" s="122" t="s">
        <v>145</v>
      </c>
      <c r="C83" s="89"/>
      <c r="E83" s="122" t="s">
        <v>145</v>
      </c>
      <c r="F83" s="123" t="s">
        <v>434</v>
      </c>
    </row>
    <row r="84" spans="1:6" x14ac:dyDescent="0.35">
      <c r="A84" s="149" t="s">
        <v>435</v>
      </c>
      <c r="B84" s="122" t="s">
        <v>146</v>
      </c>
      <c r="C84" s="126">
        <f>SUM(C82:C83)</f>
        <v>0</v>
      </c>
      <c r="E84" s="122" t="s">
        <v>146</v>
      </c>
      <c r="F84" s="124"/>
    </row>
    <row r="85" spans="1:6" x14ac:dyDescent="0.35">
      <c r="A85" s="160"/>
      <c r="C85" s="133"/>
    </row>
    <row r="86" spans="1:6" x14ac:dyDescent="0.35">
      <c r="A86" s="127" t="s">
        <v>7657</v>
      </c>
      <c r="B86" s="122" t="s">
        <v>148</v>
      </c>
      <c r="C86" s="126">
        <f>C80-C75</f>
        <v>0</v>
      </c>
      <c r="E86" s="122" t="s">
        <v>148</v>
      </c>
      <c r="F86" s="124"/>
    </row>
    <row r="87" spans="1:6" x14ac:dyDescent="0.35">
      <c r="A87" s="151"/>
      <c r="B87" s="161"/>
      <c r="C87" s="128"/>
      <c r="E87" s="161"/>
    </row>
    <row r="88" spans="1:6" x14ac:dyDescent="0.35">
      <c r="A88" s="151"/>
      <c r="B88" s="151"/>
      <c r="E88" s="151"/>
    </row>
  </sheetData>
  <sheetProtection algorithmName="SHA-512" hashValue="DC1Kz8c2pXfyJJOSWBAQxAorZ+YxbgikhquYArDYY7Wl0M76NI0sGe17F9Fks7iuD9nvqNgSwQXkNnvMSFZ34A==" saltValue="g6sxwFWmyhc+HmczMybD2g==" spinCount="100000" sheet="1" objects="1" scenarios="1"/>
  <mergeCells count="1">
    <mergeCell ref="E14:F14"/>
  </mergeCells>
  <pageMargins left="0.7" right="0.7" top="0.75" bottom="0.75" header="0.3" footer="0.3"/>
  <pageSetup paperSize="9" scale="5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
  <sheetViews>
    <sheetView showGridLines="0" zoomScaleNormal="100" workbookViewId="0"/>
  </sheetViews>
  <sheetFormatPr defaultRowHeight="14.5" x14ac:dyDescent="0.35"/>
  <sheetData/>
  <printOptions gridLine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pageSetUpPr fitToPage="1"/>
  </sheetPr>
  <dimension ref="A1:U100"/>
  <sheetViews>
    <sheetView showGridLines="0" topLeftCell="A37" zoomScale="85" zoomScaleNormal="85" workbookViewId="0">
      <selection activeCell="G29" sqref="G29"/>
    </sheetView>
  </sheetViews>
  <sheetFormatPr defaultColWidth="9" defaultRowHeight="14.5" x14ac:dyDescent="0.35"/>
  <cols>
    <col min="1" max="1" width="94.1796875" style="14" bestFit="1" customWidth="1"/>
    <col min="2" max="2" width="13.81640625" style="14" customWidth="1"/>
    <col min="3" max="3" width="24.7265625" style="14" customWidth="1"/>
    <col min="4" max="4" width="19.26953125" style="14" customWidth="1"/>
    <col min="5" max="5" width="17.54296875" style="14" customWidth="1"/>
    <col min="6" max="6" width="18.1796875" style="14" customWidth="1"/>
    <col min="7" max="7" width="19.54296875" style="14" customWidth="1"/>
    <col min="8" max="8" width="9" style="14"/>
    <col min="9" max="9" width="12.453125" style="14" customWidth="1"/>
    <col min="10" max="10" width="31.1796875" style="14" customWidth="1"/>
    <col min="11" max="11" width="17.54296875" style="14" bestFit="1" customWidth="1"/>
    <col min="12" max="12" width="14.1796875" style="14" bestFit="1" customWidth="1"/>
    <col min="13" max="13" width="15.453125" style="14" bestFit="1" customWidth="1"/>
    <col min="14" max="14" width="9" style="14"/>
    <col min="15" max="15" width="10" style="14" bestFit="1" customWidth="1"/>
    <col min="16" max="16384" width="9" style="14"/>
  </cols>
  <sheetData>
    <row r="1" spans="1:21" ht="32.25" customHeight="1" x14ac:dyDescent="0.55000000000000004">
      <c r="A1" s="103"/>
      <c r="B1" s="103"/>
      <c r="C1" s="12"/>
      <c r="D1" s="12"/>
    </row>
    <row r="2" spans="1:21" ht="23.5" x14ac:dyDescent="0.55000000000000004">
      <c r="A2" s="1" t="s">
        <v>0</v>
      </c>
      <c r="B2" s="162" t="s">
        <v>437</v>
      </c>
      <c r="G2" s="4" t="s">
        <v>2</v>
      </c>
    </row>
    <row r="3" spans="1:21" ht="21" x14ac:dyDescent="0.35">
      <c r="A3" s="28"/>
      <c r="B3" s="28"/>
      <c r="G3" s="6" t="s">
        <v>3</v>
      </c>
    </row>
    <row r="4" spans="1:21" x14ac:dyDescent="0.35">
      <c r="A4" s="32"/>
      <c r="B4" s="32"/>
      <c r="G4" s="21" t="s">
        <v>4</v>
      </c>
    </row>
    <row r="5" spans="1:21" x14ac:dyDescent="0.35">
      <c r="A5" s="12"/>
      <c r="B5" s="12"/>
      <c r="C5" s="12"/>
      <c r="D5" s="12"/>
    </row>
    <row r="6" spans="1:21" x14ac:dyDescent="0.35">
      <c r="A6" s="7" t="s">
        <v>5</v>
      </c>
      <c r="B6" s="440" t="str">
        <f>IF(Submission_header!B3="","",Submission_header!B3)</f>
        <v/>
      </c>
      <c r="C6" s="440"/>
    </row>
    <row r="7" spans="1:21" x14ac:dyDescent="0.35">
      <c r="A7" s="83" t="s">
        <v>323</v>
      </c>
      <c r="B7" s="441" t="str">
        <f>IF(Submission_header!B3="","", TEXT(Submission_header!E3,"dd/mm/yyyy"))</f>
        <v/>
      </c>
      <c r="C7" s="441"/>
    </row>
    <row r="8" spans="1:21" x14ac:dyDescent="0.35">
      <c r="A8" s="163" t="s">
        <v>438</v>
      </c>
      <c r="B8" s="441" t="s">
        <v>439</v>
      </c>
      <c r="C8" s="441"/>
      <c r="D8" s="12"/>
    </row>
    <row r="9" spans="1:21" ht="14.65" customHeight="1" x14ac:dyDescent="0.35">
      <c r="A9" s="442" t="s">
        <v>440</v>
      </c>
      <c r="B9" s="442"/>
      <c r="C9" s="442"/>
      <c r="D9" s="164" t="s">
        <v>441</v>
      </c>
    </row>
    <row r="10" spans="1:21" x14ac:dyDescent="0.35">
      <c r="A10" s="442"/>
      <c r="B10" s="442"/>
      <c r="C10" s="442"/>
      <c r="D10" s="32" t="s">
        <v>324</v>
      </c>
    </row>
    <row r="11" spans="1:21" x14ac:dyDescent="0.35">
      <c r="A11" s="442"/>
      <c r="B11" s="442"/>
      <c r="C11" s="442"/>
      <c r="D11" s="32" t="s">
        <v>325</v>
      </c>
    </row>
    <row r="12" spans="1:21" x14ac:dyDescent="0.35">
      <c r="A12" s="442"/>
      <c r="B12" s="442"/>
      <c r="C12" s="442"/>
      <c r="D12" s="32"/>
      <c r="E12" s="13"/>
      <c r="F12" s="13"/>
      <c r="G12" s="13"/>
    </row>
    <row r="13" spans="1:21" x14ac:dyDescent="0.35">
      <c r="A13" s="7" t="s">
        <v>442</v>
      </c>
      <c r="B13" s="89"/>
      <c r="E13" s="165"/>
      <c r="F13" s="165"/>
      <c r="G13" s="13"/>
    </row>
    <row r="14" spans="1:21" ht="29.25" customHeight="1" x14ac:dyDescent="0.35">
      <c r="A14" s="119" t="s">
        <v>328</v>
      </c>
      <c r="B14" s="119"/>
      <c r="C14" s="166" t="s">
        <v>327</v>
      </c>
      <c r="D14" s="167" t="s">
        <v>443</v>
      </c>
      <c r="E14" s="167" t="s">
        <v>444</v>
      </c>
      <c r="F14" s="167" t="s">
        <v>445</v>
      </c>
      <c r="G14" s="167" t="s">
        <v>446</v>
      </c>
      <c r="J14" s="168" t="s">
        <v>447</v>
      </c>
    </row>
    <row r="15" spans="1:21" x14ac:dyDescent="0.35">
      <c r="A15" s="19"/>
      <c r="B15" s="19"/>
      <c r="C15" s="169" t="s">
        <v>14</v>
      </c>
      <c r="D15" s="109" t="s">
        <v>61</v>
      </c>
      <c r="E15" s="109" t="s">
        <v>62</v>
      </c>
      <c r="F15" s="109" t="s">
        <v>63</v>
      </c>
      <c r="G15" s="109" t="s">
        <v>64</v>
      </c>
      <c r="J15" s="109" t="s">
        <v>240</v>
      </c>
      <c r="K15" s="96" t="s">
        <v>448</v>
      </c>
      <c r="L15" s="96" t="s">
        <v>449</v>
      </c>
      <c r="M15" s="96" t="s">
        <v>450</v>
      </c>
    </row>
    <row r="16" spans="1:21" x14ac:dyDescent="0.35">
      <c r="A16" s="121" t="s">
        <v>330</v>
      </c>
      <c r="B16" s="110" t="s">
        <v>19</v>
      </c>
      <c r="C16" s="172">
        <f>'2022 Projection '!C16</f>
        <v>0</v>
      </c>
      <c r="D16" s="89"/>
      <c r="E16" s="89"/>
      <c r="F16" s="89"/>
      <c r="G16" s="384">
        <f>SUM(C16:F16)</f>
        <v>0</v>
      </c>
      <c r="J16" s="81" t="s">
        <v>268</v>
      </c>
      <c r="K16" s="85" t="s">
        <v>451</v>
      </c>
      <c r="L16" s="85" t="s">
        <v>452</v>
      </c>
      <c r="M16" s="85" t="s">
        <v>453</v>
      </c>
      <c r="O16" s="359" t="s">
        <v>7604</v>
      </c>
      <c r="P16" s="359"/>
      <c r="Q16" s="359"/>
      <c r="R16" s="359"/>
      <c r="S16" s="359"/>
      <c r="T16" s="359"/>
      <c r="U16" s="359"/>
    </row>
    <row r="17" spans="1:16" x14ac:dyDescent="0.35">
      <c r="A17" s="121" t="s">
        <v>332</v>
      </c>
      <c r="B17" s="110" t="s">
        <v>23</v>
      </c>
      <c r="C17" s="172">
        <f>'2022 Projection '!C17</f>
        <v>0</v>
      </c>
      <c r="D17" s="89"/>
      <c r="E17" s="89"/>
      <c r="F17" s="89"/>
      <c r="G17" s="384">
        <f t="shared" ref="G17:G21" si="0">SUM(C17:F17)</f>
        <v>0</v>
      </c>
      <c r="I17" s="110" t="s">
        <v>19</v>
      </c>
      <c r="J17" s="170">
        <f>Reinsurers!B12</f>
        <v>0</v>
      </c>
      <c r="K17" s="89"/>
      <c r="L17" s="171"/>
      <c r="M17" s="171"/>
      <c r="O17" s="14" t="s">
        <v>7605</v>
      </c>
      <c r="P17" s="14" t="s">
        <v>7607</v>
      </c>
    </row>
    <row r="18" spans="1:16" x14ac:dyDescent="0.35">
      <c r="A18" s="121" t="s">
        <v>334</v>
      </c>
      <c r="B18" s="110" t="s">
        <v>26</v>
      </c>
      <c r="C18" s="172">
        <f>'2022 Projection '!C18</f>
        <v>0</v>
      </c>
      <c r="D18" s="89"/>
      <c r="E18" s="89"/>
      <c r="F18" s="89"/>
      <c r="G18" s="384">
        <f t="shared" si="0"/>
        <v>0</v>
      </c>
      <c r="I18" s="110" t="s">
        <v>23</v>
      </c>
      <c r="J18" s="170">
        <f>Reinsurers!B13</f>
        <v>0</v>
      </c>
      <c r="K18" s="89"/>
      <c r="L18" s="171"/>
      <c r="M18" s="171"/>
      <c r="O18" s="14" t="s">
        <v>7606</v>
      </c>
      <c r="P18" s="14" t="s">
        <v>7608</v>
      </c>
    </row>
    <row r="19" spans="1:16" x14ac:dyDescent="0.35">
      <c r="A19" s="125" t="s">
        <v>336</v>
      </c>
      <c r="B19" s="110" t="s">
        <v>30</v>
      </c>
      <c r="C19" s="172">
        <f>SUM(C16:C18)</f>
        <v>0</v>
      </c>
      <c r="D19" s="172">
        <f t="shared" ref="D19:G19" si="1">SUM(D16:D18)</f>
        <v>0</v>
      </c>
      <c r="E19" s="172">
        <f t="shared" si="1"/>
        <v>0</v>
      </c>
      <c r="F19" s="172">
        <f t="shared" si="1"/>
        <v>0</v>
      </c>
      <c r="G19" s="384">
        <f t="shared" si="1"/>
        <v>0</v>
      </c>
      <c r="I19" s="110" t="s">
        <v>26</v>
      </c>
      <c r="J19" s="170">
        <f>Reinsurers!B14</f>
        <v>0</v>
      </c>
      <c r="K19" s="89"/>
      <c r="L19" s="171"/>
      <c r="M19" s="171"/>
      <c r="O19" s="16" t="s">
        <v>513</v>
      </c>
      <c r="P19" s="14" t="s">
        <v>7609</v>
      </c>
    </row>
    <row r="20" spans="1:16" x14ac:dyDescent="0.35">
      <c r="A20" s="121" t="s">
        <v>337</v>
      </c>
      <c r="B20" s="110" t="s">
        <v>34</v>
      </c>
      <c r="C20" s="172">
        <f>'2022 Projection '!C20</f>
        <v>0</v>
      </c>
      <c r="D20" s="89"/>
      <c r="E20" s="89"/>
      <c r="F20" s="89"/>
      <c r="G20" s="384">
        <f t="shared" si="0"/>
        <v>0</v>
      </c>
      <c r="I20" s="110" t="s">
        <v>30</v>
      </c>
      <c r="J20" s="170">
        <f>Reinsurers!B15</f>
        <v>0</v>
      </c>
      <c r="K20" s="89"/>
      <c r="L20" s="171"/>
      <c r="M20" s="171"/>
    </row>
    <row r="21" spans="1:16" x14ac:dyDescent="0.35">
      <c r="A21" s="121" t="s">
        <v>339</v>
      </c>
      <c r="B21" s="110" t="s">
        <v>38</v>
      </c>
      <c r="C21" s="172">
        <f>'2022 Projection '!C21</f>
        <v>0</v>
      </c>
      <c r="D21" s="89"/>
      <c r="E21" s="89"/>
      <c r="F21" s="89"/>
      <c r="G21" s="384">
        <f t="shared" si="0"/>
        <v>0</v>
      </c>
      <c r="I21" s="110" t="s">
        <v>34</v>
      </c>
      <c r="J21" s="170">
        <f>Reinsurers!B16</f>
        <v>0</v>
      </c>
      <c r="K21" s="89"/>
      <c r="L21" s="171"/>
      <c r="M21" s="171"/>
    </row>
    <row r="22" spans="1:16" x14ac:dyDescent="0.35">
      <c r="A22" s="125" t="s">
        <v>340</v>
      </c>
      <c r="B22" s="110" t="s">
        <v>41</v>
      </c>
      <c r="C22" s="172">
        <f>SUM(C20:C21)</f>
        <v>0</v>
      </c>
      <c r="D22" s="172">
        <f t="shared" ref="D22:G22" si="2">SUM(D20:D21)</f>
        <v>0</v>
      </c>
      <c r="E22" s="172">
        <f t="shared" si="2"/>
        <v>0</v>
      </c>
      <c r="F22" s="172">
        <f t="shared" si="2"/>
        <v>0</v>
      </c>
      <c r="G22" s="384">
        <f t="shared" si="2"/>
        <v>0</v>
      </c>
      <c r="I22" s="110" t="s">
        <v>38</v>
      </c>
      <c r="J22" s="170">
        <f>Reinsurers!B17</f>
        <v>0</v>
      </c>
      <c r="K22" s="89"/>
      <c r="L22" s="171"/>
      <c r="M22" s="171"/>
    </row>
    <row r="23" spans="1:16" x14ac:dyDescent="0.35">
      <c r="A23" s="127" t="s">
        <v>341</v>
      </c>
      <c r="B23" s="110"/>
      <c r="C23" s="128"/>
      <c r="D23" s="128"/>
      <c r="E23" s="128"/>
      <c r="F23" s="128"/>
      <c r="G23" s="128"/>
      <c r="I23" s="110" t="s">
        <v>41</v>
      </c>
      <c r="J23" s="170">
        <f>Reinsurers!B18</f>
        <v>0</v>
      </c>
      <c r="K23" s="89"/>
      <c r="L23" s="171"/>
      <c r="M23" s="171"/>
    </row>
    <row r="24" spans="1:16" x14ac:dyDescent="0.35">
      <c r="A24" s="129" t="s">
        <v>342</v>
      </c>
      <c r="B24" s="110" t="s">
        <v>45</v>
      </c>
      <c r="C24" s="172">
        <f>'2022 Projection '!C24</f>
        <v>0</v>
      </c>
      <c r="D24" s="89"/>
      <c r="E24" s="89"/>
      <c r="F24" s="89"/>
      <c r="G24" s="172">
        <f t="shared" ref="G24:G28" si="3">SUM(C24:F24)</f>
        <v>0</v>
      </c>
      <c r="I24" s="110" t="s">
        <v>45</v>
      </c>
      <c r="J24" s="170">
        <f>Reinsurers!B19</f>
        <v>0</v>
      </c>
      <c r="K24" s="89"/>
      <c r="L24" s="171"/>
      <c r="M24" s="171"/>
    </row>
    <row r="25" spans="1:16" x14ac:dyDescent="0.35">
      <c r="A25" s="129" t="s">
        <v>344</v>
      </c>
      <c r="B25" s="110" t="s">
        <v>49</v>
      </c>
      <c r="C25" s="172">
        <f>'2022 Projection '!C25</f>
        <v>0</v>
      </c>
      <c r="D25" s="89"/>
      <c r="E25" s="89"/>
      <c r="F25" s="89"/>
      <c r="G25" s="172">
        <f t="shared" si="3"/>
        <v>0</v>
      </c>
      <c r="I25" s="110" t="s">
        <v>49</v>
      </c>
      <c r="J25" s="170">
        <f>Reinsurers!B20</f>
        <v>0</v>
      </c>
      <c r="K25" s="89"/>
      <c r="L25" s="171"/>
      <c r="M25" s="171"/>
    </row>
    <row r="26" spans="1:16" x14ac:dyDescent="0.35">
      <c r="A26" s="129" t="s">
        <v>346</v>
      </c>
      <c r="B26" s="110" t="s">
        <v>51</v>
      </c>
      <c r="C26" s="172">
        <f>'2022 Projection '!C26</f>
        <v>0</v>
      </c>
      <c r="D26" s="89"/>
      <c r="E26" s="89"/>
      <c r="F26" s="89"/>
      <c r="G26" s="172">
        <f t="shared" si="3"/>
        <v>0</v>
      </c>
      <c r="I26" s="110" t="s">
        <v>51</v>
      </c>
      <c r="J26" s="170">
        <f>Reinsurers!B21</f>
        <v>0</v>
      </c>
      <c r="K26" s="89"/>
      <c r="L26" s="171"/>
      <c r="M26" s="171"/>
    </row>
    <row r="27" spans="1:16" x14ac:dyDescent="0.35">
      <c r="A27" s="129" t="s">
        <v>348</v>
      </c>
      <c r="B27" s="110" t="s">
        <v>53</v>
      </c>
      <c r="C27" s="172">
        <f>'2022 Projection '!C27</f>
        <v>0</v>
      </c>
      <c r="D27" s="89"/>
      <c r="E27" s="89"/>
      <c r="F27" s="89"/>
      <c r="G27" s="172">
        <f t="shared" si="3"/>
        <v>0</v>
      </c>
      <c r="I27" s="110" t="s">
        <v>53</v>
      </c>
      <c r="J27" s="170">
        <f>Reinsurers!B22</f>
        <v>0</v>
      </c>
      <c r="K27" s="89"/>
      <c r="L27" s="171"/>
      <c r="M27" s="171"/>
    </row>
    <row r="28" spans="1:16" ht="29" x14ac:dyDescent="0.35">
      <c r="A28" s="130" t="s">
        <v>350</v>
      </c>
      <c r="B28" s="110" t="s">
        <v>60</v>
      </c>
      <c r="C28" s="172">
        <f>'2022 Projection '!C28</f>
        <v>0</v>
      </c>
      <c r="D28" s="89"/>
      <c r="E28" s="89"/>
      <c r="F28" s="89"/>
      <c r="G28" s="172">
        <f t="shared" si="3"/>
        <v>0</v>
      </c>
      <c r="I28" s="110" t="s">
        <v>60</v>
      </c>
      <c r="J28" s="170">
        <f>Reinsurers!B23</f>
        <v>0</v>
      </c>
      <c r="K28" s="89"/>
      <c r="L28" s="171"/>
      <c r="M28" s="171"/>
    </row>
    <row r="29" spans="1:16" x14ac:dyDescent="0.35">
      <c r="A29" s="125" t="s">
        <v>352</v>
      </c>
      <c r="B29" s="110" t="s">
        <v>66</v>
      </c>
      <c r="C29" s="172">
        <f>SUM(C24:C28)</f>
        <v>0</v>
      </c>
      <c r="D29" s="172">
        <f t="shared" ref="D29:G29" si="4">SUM(D24:D28)</f>
        <v>0</v>
      </c>
      <c r="E29" s="172">
        <f t="shared" si="4"/>
        <v>0</v>
      </c>
      <c r="F29" s="172">
        <f t="shared" si="4"/>
        <v>0</v>
      </c>
      <c r="G29" s="172">
        <f t="shared" si="4"/>
        <v>0</v>
      </c>
      <c r="I29" s="110" t="s">
        <v>66</v>
      </c>
      <c r="J29" s="170">
        <f>Reinsurers!B24</f>
        <v>0</v>
      </c>
      <c r="K29" s="89"/>
      <c r="L29" s="171"/>
      <c r="M29" s="171"/>
    </row>
    <row r="30" spans="1:16" x14ac:dyDescent="0.35">
      <c r="A30" s="121" t="s">
        <v>353</v>
      </c>
      <c r="B30" s="110" t="s">
        <v>69</v>
      </c>
      <c r="C30" s="172">
        <f>'2022 Projection '!C30</f>
        <v>0</v>
      </c>
      <c r="D30" s="89"/>
      <c r="E30" s="89"/>
      <c r="F30" s="89"/>
      <c r="G30" s="172">
        <f t="shared" ref="G30:G31" si="5">SUM(C30:F30)</f>
        <v>0</v>
      </c>
      <c r="I30" s="110" t="s">
        <v>69</v>
      </c>
      <c r="J30" s="170">
        <f>Reinsurers!B25</f>
        <v>0</v>
      </c>
      <c r="K30" s="89"/>
      <c r="L30" s="171"/>
      <c r="M30" s="171"/>
    </row>
    <row r="31" spans="1:16" x14ac:dyDescent="0.35">
      <c r="A31" s="121" t="s">
        <v>355</v>
      </c>
      <c r="B31" s="110" t="s">
        <v>73</v>
      </c>
      <c r="C31" s="172">
        <f>'2022 Projection '!C31</f>
        <v>0</v>
      </c>
      <c r="D31" s="89"/>
      <c r="E31" s="89"/>
      <c r="F31" s="89"/>
      <c r="G31" s="172">
        <f t="shared" si="5"/>
        <v>0</v>
      </c>
      <c r="I31" s="110" t="s">
        <v>73</v>
      </c>
      <c r="J31" s="170">
        <f>Reinsurers!B26</f>
        <v>0</v>
      </c>
      <c r="K31" s="89"/>
      <c r="L31" s="171"/>
      <c r="M31" s="171"/>
    </row>
    <row r="32" spans="1:16" x14ac:dyDescent="0.35">
      <c r="A32" s="125" t="s">
        <v>357</v>
      </c>
      <c r="B32" s="110" t="s">
        <v>76</v>
      </c>
      <c r="C32" s="172">
        <f>SUM(C30:C31)</f>
        <v>0</v>
      </c>
      <c r="D32" s="172">
        <f t="shared" ref="D32:G32" si="6">SUM(D30:D31)</f>
        <v>0</v>
      </c>
      <c r="E32" s="172">
        <f t="shared" si="6"/>
        <v>0</v>
      </c>
      <c r="F32" s="172">
        <f t="shared" si="6"/>
        <v>0</v>
      </c>
      <c r="G32" s="172">
        <f t="shared" si="6"/>
        <v>0</v>
      </c>
      <c r="I32" s="110" t="s">
        <v>76</v>
      </c>
      <c r="J32" s="170">
        <f>Reinsurers!B27</f>
        <v>0</v>
      </c>
      <c r="K32" s="89"/>
      <c r="L32" s="171"/>
      <c r="M32" s="171"/>
    </row>
    <row r="33" spans="1:13" x14ac:dyDescent="0.35">
      <c r="A33" s="127" t="s">
        <v>358</v>
      </c>
      <c r="B33" s="110" t="s">
        <v>80</v>
      </c>
      <c r="C33" s="172">
        <f>+C32+C29+C22+C19</f>
        <v>0</v>
      </c>
      <c r="D33" s="172">
        <f t="shared" ref="D33:G33" si="7">+D32+D29+D22+D19</f>
        <v>0</v>
      </c>
      <c r="E33" s="172">
        <f t="shared" si="7"/>
        <v>0</v>
      </c>
      <c r="F33" s="172">
        <f t="shared" si="7"/>
        <v>0</v>
      </c>
      <c r="G33" s="172">
        <f t="shared" si="7"/>
        <v>0</v>
      </c>
      <c r="I33" s="110" t="s">
        <v>80</v>
      </c>
      <c r="J33" s="170">
        <f>Reinsurers!B28</f>
        <v>0</v>
      </c>
      <c r="K33" s="89"/>
      <c r="L33" s="171"/>
      <c r="M33" s="171"/>
    </row>
    <row r="34" spans="1:13" x14ac:dyDescent="0.35">
      <c r="A34" s="131"/>
      <c r="B34" s="173"/>
      <c r="C34" s="133"/>
      <c r="D34" s="133"/>
      <c r="E34" s="133"/>
      <c r="F34" s="133"/>
      <c r="G34" s="133"/>
      <c r="I34" s="110" t="s">
        <v>82</v>
      </c>
      <c r="J34" s="170">
        <f>Reinsurers!B29</f>
        <v>0</v>
      </c>
      <c r="K34" s="89"/>
      <c r="L34" s="171"/>
      <c r="M34" s="171"/>
    </row>
    <row r="35" spans="1:13" x14ac:dyDescent="0.35">
      <c r="A35" s="134" t="s">
        <v>359</v>
      </c>
      <c r="B35" s="174"/>
      <c r="C35" s="133"/>
      <c r="D35" s="133"/>
      <c r="E35" s="133"/>
      <c r="F35" s="133"/>
      <c r="G35" s="133"/>
      <c r="I35" s="110" t="s">
        <v>84</v>
      </c>
      <c r="J35" s="170">
        <f>Reinsurers!B30</f>
        <v>0</v>
      </c>
      <c r="K35" s="89"/>
      <c r="L35" s="171"/>
      <c r="M35" s="171"/>
    </row>
    <row r="36" spans="1:13" x14ac:dyDescent="0.35">
      <c r="A36" s="131"/>
      <c r="B36" s="173"/>
      <c r="C36" s="133"/>
      <c r="D36" s="133"/>
      <c r="E36" s="133"/>
      <c r="F36" s="133"/>
      <c r="G36" s="133"/>
      <c r="I36" s="110" t="s">
        <v>86</v>
      </c>
      <c r="J36" s="170">
        <f>Reinsurers!B31</f>
        <v>0</v>
      </c>
      <c r="K36" s="89"/>
      <c r="L36" s="171"/>
      <c r="M36" s="171"/>
    </row>
    <row r="37" spans="1:13" x14ac:dyDescent="0.35">
      <c r="A37" s="137" t="s">
        <v>360</v>
      </c>
      <c r="B37" s="110" t="s">
        <v>82</v>
      </c>
      <c r="C37" s="172">
        <f>'2022 Projection '!C37</f>
        <v>0</v>
      </c>
      <c r="D37" s="89"/>
      <c r="E37" s="89"/>
      <c r="F37" s="89"/>
      <c r="G37" s="172">
        <f t="shared" ref="G37:G39" si="8">SUM(C37:F37)</f>
        <v>0</v>
      </c>
      <c r="I37" s="110" t="s">
        <v>88</v>
      </c>
      <c r="J37" s="170">
        <f>Reinsurers!B32</f>
        <v>0</v>
      </c>
      <c r="K37" s="89"/>
      <c r="L37" s="171"/>
      <c r="M37" s="171"/>
    </row>
    <row r="38" spans="1:13" x14ac:dyDescent="0.35">
      <c r="A38" s="137" t="s">
        <v>362</v>
      </c>
      <c r="B38" s="110" t="s">
        <v>84</v>
      </c>
      <c r="C38" s="172">
        <f>'2022 Projection '!C38</f>
        <v>0</v>
      </c>
      <c r="D38" s="89"/>
      <c r="E38" s="89"/>
      <c r="F38" s="89"/>
      <c r="G38" s="172">
        <f t="shared" si="8"/>
        <v>0</v>
      </c>
      <c r="I38" s="110" t="s">
        <v>90</v>
      </c>
      <c r="J38" s="170">
        <f>Reinsurers!B33</f>
        <v>0</v>
      </c>
      <c r="K38" s="89"/>
      <c r="L38" s="171"/>
      <c r="M38" s="171"/>
    </row>
    <row r="39" spans="1:13" x14ac:dyDescent="0.35">
      <c r="A39" s="137" t="s">
        <v>364</v>
      </c>
      <c r="B39" s="110" t="s">
        <v>86</v>
      </c>
      <c r="C39" s="172">
        <f>'2022 Projection '!C39</f>
        <v>0</v>
      </c>
      <c r="D39" s="89"/>
      <c r="E39" s="89"/>
      <c r="F39" s="89"/>
      <c r="G39" s="172">
        <f t="shared" si="8"/>
        <v>0</v>
      </c>
      <c r="I39" s="110" t="s">
        <v>92</v>
      </c>
      <c r="J39" s="170">
        <f>Reinsurers!B34</f>
        <v>0</v>
      </c>
      <c r="K39" s="89"/>
      <c r="L39" s="171"/>
      <c r="M39" s="171"/>
    </row>
    <row r="40" spans="1:13" x14ac:dyDescent="0.35">
      <c r="A40" s="138" t="s">
        <v>366</v>
      </c>
      <c r="B40" s="110" t="s">
        <v>88</v>
      </c>
      <c r="C40" s="172">
        <f>SUM(C37:C39)</f>
        <v>0</v>
      </c>
      <c r="D40" s="172">
        <f t="shared" ref="D40:G40" si="9">SUM(D37:D39)</f>
        <v>0</v>
      </c>
      <c r="E40" s="172">
        <f t="shared" si="9"/>
        <v>0</v>
      </c>
      <c r="F40" s="172">
        <f t="shared" si="9"/>
        <v>0</v>
      </c>
      <c r="G40" s="172">
        <f t="shared" si="9"/>
        <v>0</v>
      </c>
      <c r="I40" s="110" t="s">
        <v>94</v>
      </c>
      <c r="J40" s="170">
        <f>Reinsurers!B35</f>
        <v>0</v>
      </c>
      <c r="K40" s="89"/>
      <c r="L40" s="171"/>
      <c r="M40" s="171"/>
    </row>
    <row r="41" spans="1:13" x14ac:dyDescent="0.35">
      <c r="A41" s="139" t="s">
        <v>367</v>
      </c>
      <c r="B41" s="110" t="s">
        <v>90</v>
      </c>
      <c r="C41" s="172">
        <f>'2022 Projection '!C41</f>
        <v>0</v>
      </c>
      <c r="D41" s="89"/>
      <c r="E41" s="89"/>
      <c r="F41" s="89"/>
      <c r="G41" s="172">
        <f t="shared" ref="G41:G43" si="10">SUM(C41:F41)</f>
        <v>0</v>
      </c>
      <c r="I41" s="110" t="s">
        <v>96</v>
      </c>
      <c r="J41" s="170">
        <f>Reinsurers!B36</f>
        <v>0</v>
      </c>
      <c r="K41" s="89"/>
      <c r="L41" s="171"/>
      <c r="M41" s="171"/>
    </row>
    <row r="42" spans="1:13" x14ac:dyDescent="0.35">
      <c r="A42" s="139" t="s">
        <v>369</v>
      </c>
      <c r="B42" s="110" t="s">
        <v>92</v>
      </c>
      <c r="C42" s="172">
        <f>'2022 Projection '!C42</f>
        <v>0</v>
      </c>
      <c r="D42" s="89"/>
      <c r="E42" s="89"/>
      <c r="F42" s="89"/>
      <c r="G42" s="172">
        <f t="shared" si="10"/>
        <v>0</v>
      </c>
      <c r="I42" s="110" t="s">
        <v>98</v>
      </c>
      <c r="J42" s="170">
        <f>Reinsurers!B37</f>
        <v>0</v>
      </c>
      <c r="K42" s="89"/>
      <c r="L42" s="171"/>
      <c r="M42" s="171"/>
    </row>
    <row r="43" spans="1:13" x14ac:dyDescent="0.35">
      <c r="A43" s="139" t="s">
        <v>371</v>
      </c>
      <c r="B43" s="110" t="s">
        <v>94</v>
      </c>
      <c r="C43" s="172">
        <f>'2022 Projection '!C43</f>
        <v>0</v>
      </c>
      <c r="D43" s="89"/>
      <c r="E43" s="89"/>
      <c r="F43" s="89"/>
      <c r="G43" s="172">
        <f t="shared" si="10"/>
        <v>0</v>
      </c>
      <c r="I43" s="110" t="s">
        <v>100</v>
      </c>
      <c r="J43" s="170">
        <f>Reinsurers!B38</f>
        <v>0</v>
      </c>
      <c r="K43" s="89"/>
      <c r="L43" s="171"/>
      <c r="M43" s="171"/>
    </row>
    <row r="44" spans="1:13" x14ac:dyDescent="0.35">
      <c r="A44" s="138" t="s">
        <v>373</v>
      </c>
      <c r="B44" s="110" t="s">
        <v>96</v>
      </c>
      <c r="C44" s="172">
        <f>SUM(C41:C43)</f>
        <v>0</v>
      </c>
      <c r="D44" s="172">
        <f t="shared" ref="D44:G44" si="11">SUM(D41:D43)</f>
        <v>0</v>
      </c>
      <c r="E44" s="172">
        <f t="shared" si="11"/>
        <v>0</v>
      </c>
      <c r="F44" s="172">
        <f t="shared" si="11"/>
        <v>0</v>
      </c>
      <c r="G44" s="172">
        <f t="shared" si="11"/>
        <v>0</v>
      </c>
      <c r="I44" s="110" t="s">
        <v>102</v>
      </c>
      <c r="J44" s="170">
        <f>Reinsurers!B39</f>
        <v>0</v>
      </c>
      <c r="K44" s="89"/>
      <c r="L44" s="171"/>
      <c r="M44" s="171"/>
    </row>
    <row r="45" spans="1:13" x14ac:dyDescent="0.35">
      <c r="A45" s="141" t="s">
        <v>374</v>
      </c>
      <c r="B45" s="110" t="s">
        <v>98</v>
      </c>
      <c r="C45" s="172">
        <f>'2022 Projection '!C45</f>
        <v>0</v>
      </c>
      <c r="D45" s="89"/>
      <c r="E45" s="89"/>
      <c r="F45" s="89"/>
      <c r="G45" s="172">
        <f t="shared" ref="G45:G49" si="12">SUM(C45:F45)</f>
        <v>0</v>
      </c>
      <c r="I45" s="110" t="s">
        <v>67</v>
      </c>
      <c r="J45" s="170">
        <f>Reinsurers!B40</f>
        <v>0</v>
      </c>
      <c r="K45" s="89"/>
      <c r="L45" s="171"/>
      <c r="M45" s="171"/>
    </row>
    <row r="46" spans="1:13" x14ac:dyDescent="0.35">
      <c r="A46" s="121" t="s">
        <v>376</v>
      </c>
      <c r="B46" s="110" t="s">
        <v>100</v>
      </c>
      <c r="C46" s="172">
        <f>'2022 Projection '!C46</f>
        <v>0</v>
      </c>
      <c r="D46" s="89"/>
      <c r="E46" s="89"/>
      <c r="F46" s="89"/>
      <c r="G46" s="172">
        <f t="shared" si="12"/>
        <v>0</v>
      </c>
      <c r="I46" s="110" t="s">
        <v>105</v>
      </c>
      <c r="J46" s="170">
        <f>Reinsurers!B41</f>
        <v>0</v>
      </c>
      <c r="K46" s="89"/>
      <c r="L46" s="171"/>
      <c r="M46" s="171"/>
    </row>
    <row r="47" spans="1:13" x14ac:dyDescent="0.35">
      <c r="A47" s="121" t="s">
        <v>378</v>
      </c>
      <c r="B47" s="110" t="s">
        <v>102</v>
      </c>
      <c r="C47" s="172">
        <f>'2022 Projection '!C47</f>
        <v>0</v>
      </c>
      <c r="D47" s="89"/>
      <c r="E47" s="89"/>
      <c r="F47" s="89"/>
      <c r="G47" s="172">
        <f t="shared" si="12"/>
        <v>0</v>
      </c>
      <c r="I47" s="110" t="s">
        <v>107</v>
      </c>
      <c r="J47" s="170">
        <f>Reinsurers!B42</f>
        <v>0</v>
      </c>
      <c r="K47" s="89"/>
      <c r="L47" s="171"/>
      <c r="M47" s="171"/>
    </row>
    <row r="48" spans="1:13" x14ac:dyDescent="0.35">
      <c r="A48" s="142" t="s">
        <v>380</v>
      </c>
      <c r="B48" s="110" t="s">
        <v>67</v>
      </c>
      <c r="C48" s="172">
        <f>'2022 Projection '!C48</f>
        <v>0</v>
      </c>
      <c r="D48" s="89"/>
      <c r="E48" s="89"/>
      <c r="F48" s="89"/>
      <c r="G48" s="172">
        <f t="shared" si="12"/>
        <v>0</v>
      </c>
      <c r="I48" s="110" t="s">
        <v>109</v>
      </c>
      <c r="J48" s="170">
        <f>Reinsurers!B43</f>
        <v>0</v>
      </c>
      <c r="K48" s="89"/>
      <c r="L48" s="171"/>
      <c r="M48" s="171"/>
    </row>
    <row r="49" spans="1:13" x14ac:dyDescent="0.35">
      <c r="A49" s="144" t="s">
        <v>382</v>
      </c>
      <c r="B49" s="110" t="s">
        <v>105</v>
      </c>
      <c r="C49" s="172">
        <f>'2022 Projection '!C49</f>
        <v>0</v>
      </c>
      <c r="D49" s="175"/>
      <c r="E49" s="175"/>
      <c r="F49" s="175"/>
      <c r="G49" s="172">
        <f t="shared" si="12"/>
        <v>0</v>
      </c>
      <c r="I49" s="110" t="s">
        <v>111</v>
      </c>
      <c r="J49" s="170">
        <f>Reinsurers!B44</f>
        <v>0</v>
      </c>
      <c r="K49" s="89"/>
      <c r="L49" s="171"/>
      <c r="M49" s="171"/>
    </row>
    <row r="50" spans="1:13" x14ac:dyDescent="0.35">
      <c r="A50" s="125" t="s">
        <v>383</v>
      </c>
      <c r="B50" s="110" t="s">
        <v>107</v>
      </c>
      <c r="C50" s="172">
        <f>SUM(C45:C49)</f>
        <v>0</v>
      </c>
      <c r="D50" s="172">
        <f t="shared" ref="D50:G50" si="13">SUM(D45:D49)</f>
        <v>0</v>
      </c>
      <c r="E50" s="172">
        <f t="shared" si="13"/>
        <v>0</v>
      </c>
      <c r="F50" s="172">
        <f t="shared" si="13"/>
        <v>0</v>
      </c>
      <c r="G50" s="172">
        <f t="shared" si="13"/>
        <v>0</v>
      </c>
      <c r="I50" s="110" t="s">
        <v>114</v>
      </c>
      <c r="J50" s="170">
        <f>Reinsurers!B45</f>
        <v>0</v>
      </c>
      <c r="K50" s="89"/>
      <c r="L50" s="171"/>
      <c r="M50" s="171"/>
    </row>
    <row r="51" spans="1:13" x14ac:dyDescent="0.35">
      <c r="A51" s="139" t="s">
        <v>384</v>
      </c>
      <c r="B51" s="110" t="s">
        <v>109</v>
      </c>
      <c r="C51" s="172">
        <f>'2022 Projection '!C51</f>
        <v>0</v>
      </c>
      <c r="D51" s="89"/>
      <c r="E51" s="89"/>
      <c r="F51" s="89"/>
      <c r="G51" s="172">
        <f t="shared" ref="G51" si="14">SUM(C51:F51)</f>
        <v>0</v>
      </c>
      <c r="I51" s="110" t="s">
        <v>116</v>
      </c>
      <c r="J51" s="170">
        <f>Reinsurers!B46</f>
        <v>0</v>
      </c>
      <c r="K51" s="89"/>
      <c r="L51" s="171"/>
      <c r="M51" s="171"/>
    </row>
    <row r="52" spans="1:13" x14ac:dyDescent="0.35">
      <c r="A52" s="127" t="s">
        <v>386</v>
      </c>
      <c r="B52" s="110"/>
      <c r="C52" s="128"/>
      <c r="D52" s="128"/>
      <c r="E52" s="128"/>
      <c r="F52" s="128"/>
      <c r="G52" s="128"/>
      <c r="I52" s="110" t="s">
        <v>118</v>
      </c>
      <c r="J52" s="170">
        <f>Reinsurers!B47</f>
        <v>0</v>
      </c>
      <c r="K52" s="89"/>
      <c r="L52" s="171"/>
      <c r="M52" s="171"/>
    </row>
    <row r="53" spans="1:13" x14ac:dyDescent="0.35">
      <c r="A53" s="129" t="s">
        <v>387</v>
      </c>
      <c r="B53" s="110" t="s">
        <v>111</v>
      </c>
      <c r="C53" s="172">
        <f>'2022 Projection '!C53</f>
        <v>0</v>
      </c>
      <c r="D53" s="89"/>
      <c r="E53" s="89"/>
      <c r="F53" s="89"/>
      <c r="G53" s="172">
        <f t="shared" ref="G53" si="15">SUM(C53:F53)</f>
        <v>0</v>
      </c>
      <c r="I53" s="110" t="s">
        <v>120</v>
      </c>
      <c r="J53" s="170">
        <f>Reinsurers!B48</f>
        <v>0</v>
      </c>
      <c r="K53" s="89"/>
      <c r="L53" s="171"/>
      <c r="M53" s="171"/>
    </row>
    <row r="54" spans="1:13" x14ac:dyDescent="0.35">
      <c r="A54" s="147" t="s">
        <v>389</v>
      </c>
      <c r="B54" s="110"/>
      <c r="C54" s="128"/>
      <c r="D54" s="128"/>
      <c r="E54" s="128"/>
      <c r="F54" s="128"/>
      <c r="G54" s="128"/>
      <c r="I54" s="112" t="s">
        <v>122</v>
      </c>
      <c r="J54" s="170">
        <f>Reinsurers!B49</f>
        <v>0</v>
      </c>
      <c r="K54" s="89"/>
      <c r="L54" s="171"/>
      <c r="M54" s="171"/>
    </row>
    <row r="55" spans="1:13" x14ac:dyDescent="0.35">
      <c r="A55" s="148" t="s">
        <v>391</v>
      </c>
      <c r="B55" s="110" t="s">
        <v>114</v>
      </c>
      <c r="C55" s="172">
        <f>'2022 Projection '!C55</f>
        <v>0</v>
      </c>
      <c r="D55" s="89"/>
      <c r="E55" s="89"/>
      <c r="F55" s="89"/>
      <c r="G55" s="172">
        <f t="shared" ref="G55:G56" si="16">SUM(C55:F55)</f>
        <v>0</v>
      </c>
      <c r="I55" s="110" t="s">
        <v>124</v>
      </c>
      <c r="J55" s="170">
        <f>Reinsurers!B50</f>
        <v>0</v>
      </c>
      <c r="K55" s="89"/>
      <c r="L55" s="171"/>
      <c r="M55" s="171"/>
    </row>
    <row r="56" spans="1:13" x14ac:dyDescent="0.35">
      <c r="A56" s="148" t="s">
        <v>392</v>
      </c>
      <c r="B56" s="110" t="s">
        <v>116</v>
      </c>
      <c r="C56" s="172">
        <f>'2022 Projection '!C56</f>
        <v>0</v>
      </c>
      <c r="D56" s="89"/>
      <c r="E56" s="89"/>
      <c r="F56" s="89"/>
      <c r="G56" s="172">
        <f t="shared" si="16"/>
        <v>0</v>
      </c>
      <c r="I56" s="110" t="s">
        <v>71</v>
      </c>
      <c r="J56" s="170">
        <f>Reinsurers!B51</f>
        <v>0</v>
      </c>
      <c r="K56" s="89"/>
      <c r="L56" s="171"/>
      <c r="M56" s="171"/>
    </row>
    <row r="57" spans="1:13" x14ac:dyDescent="0.35">
      <c r="A57" s="125" t="s">
        <v>393</v>
      </c>
      <c r="B57" s="110" t="s">
        <v>118</v>
      </c>
      <c r="C57" s="172">
        <f>SUM(C51:C56)</f>
        <v>0</v>
      </c>
      <c r="D57" s="172">
        <f t="shared" ref="D57:G57" si="17">SUM(D51:D56)</f>
        <v>0</v>
      </c>
      <c r="E57" s="172">
        <f t="shared" si="17"/>
        <v>0</v>
      </c>
      <c r="F57" s="172">
        <f t="shared" si="17"/>
        <v>0</v>
      </c>
      <c r="G57" s="172">
        <f t="shared" si="17"/>
        <v>0</v>
      </c>
      <c r="I57" s="110" t="s">
        <v>127</v>
      </c>
      <c r="J57" s="110" t="s">
        <v>454</v>
      </c>
      <c r="K57" s="176">
        <f>K58-SUM(K17:K56)</f>
        <v>0</v>
      </c>
      <c r="L57" s="177"/>
      <c r="M57" s="177"/>
    </row>
    <row r="58" spans="1:13" x14ac:dyDescent="0.35">
      <c r="A58" s="127" t="s">
        <v>394</v>
      </c>
      <c r="B58" s="110" t="s">
        <v>120</v>
      </c>
      <c r="C58" s="172">
        <f>+C40+C44+C50+C57</f>
        <v>0</v>
      </c>
      <c r="D58" s="172">
        <f t="shared" ref="D58:G58" si="18">+D40+D44+D50+D57</f>
        <v>0</v>
      </c>
      <c r="E58" s="172">
        <f t="shared" si="18"/>
        <v>0</v>
      </c>
      <c r="F58" s="172">
        <f t="shared" si="18"/>
        <v>0</v>
      </c>
      <c r="G58" s="172">
        <f t="shared" si="18"/>
        <v>0</v>
      </c>
      <c r="I58" s="110" t="s">
        <v>129</v>
      </c>
      <c r="J58" s="110" t="s">
        <v>455</v>
      </c>
      <c r="K58" s="176">
        <f>D26+D24</f>
        <v>0</v>
      </c>
      <c r="L58" s="177"/>
      <c r="M58" s="177"/>
    </row>
    <row r="59" spans="1:13" x14ac:dyDescent="0.35">
      <c r="B59" s="173"/>
      <c r="C59" s="133"/>
      <c r="D59" s="133"/>
      <c r="E59" s="133"/>
      <c r="F59" s="133"/>
      <c r="G59" s="133"/>
    </row>
    <row r="60" spans="1:13" x14ac:dyDescent="0.35">
      <c r="A60" s="149" t="s">
        <v>395</v>
      </c>
      <c r="B60" s="112" t="s">
        <v>122</v>
      </c>
      <c r="C60" s="126">
        <f>+C58+C33</f>
        <v>0</v>
      </c>
      <c r="D60" s="126">
        <f t="shared" ref="D60:G60" si="19">+D58+D33</f>
        <v>0</v>
      </c>
      <c r="E60" s="126">
        <f t="shared" si="19"/>
        <v>0</v>
      </c>
      <c r="F60" s="126">
        <f t="shared" si="19"/>
        <v>0</v>
      </c>
      <c r="G60" s="126">
        <f t="shared" si="19"/>
        <v>0</v>
      </c>
    </row>
    <row r="61" spans="1:13" x14ac:dyDescent="0.35">
      <c r="A61" s="151"/>
      <c r="B61" s="178"/>
      <c r="C61" s="128"/>
      <c r="D61" s="128"/>
      <c r="E61" s="128"/>
      <c r="F61" s="128"/>
      <c r="G61" s="128"/>
    </row>
    <row r="62" spans="1:13" x14ac:dyDescent="0.35">
      <c r="A62" s="151" t="s">
        <v>396</v>
      </c>
      <c r="B62" s="178"/>
      <c r="C62" s="128"/>
      <c r="D62" s="128"/>
      <c r="E62" s="128"/>
      <c r="F62" s="128"/>
      <c r="G62" s="128"/>
    </row>
    <row r="63" spans="1:13" x14ac:dyDescent="0.35">
      <c r="A63" s="137" t="s">
        <v>397</v>
      </c>
      <c r="B63" s="110" t="s">
        <v>124</v>
      </c>
      <c r="C63" s="172">
        <f>'2022 Projection '!C63</f>
        <v>0</v>
      </c>
      <c r="D63" s="175"/>
      <c r="E63" s="175"/>
      <c r="F63" s="175"/>
      <c r="G63" s="172">
        <f t="shared" ref="G63:G64" si="20">SUM(C63:F63)</f>
        <v>0</v>
      </c>
    </row>
    <row r="64" spans="1:13" x14ac:dyDescent="0.35">
      <c r="A64" s="137" t="s">
        <v>399</v>
      </c>
      <c r="B64" s="110" t="s">
        <v>71</v>
      </c>
      <c r="C64" s="172">
        <f>'2022 Projection '!C64</f>
        <v>0</v>
      </c>
      <c r="D64" s="89"/>
      <c r="E64" s="89"/>
      <c r="F64" s="89"/>
      <c r="G64" s="172">
        <f t="shared" si="20"/>
        <v>0</v>
      </c>
    </row>
    <row r="65" spans="1:12" x14ac:dyDescent="0.35">
      <c r="A65" s="137" t="s">
        <v>400</v>
      </c>
      <c r="B65" s="110" t="s">
        <v>127</v>
      </c>
      <c r="C65" s="128"/>
      <c r="D65" s="128"/>
      <c r="E65" s="128"/>
      <c r="F65" s="128"/>
      <c r="G65" s="128"/>
    </row>
    <row r="66" spans="1:12" x14ac:dyDescent="0.35">
      <c r="A66" s="129" t="s">
        <v>402</v>
      </c>
      <c r="B66" s="110" t="s">
        <v>129</v>
      </c>
      <c r="C66" s="172">
        <f>'2022 Projection '!C66</f>
        <v>0</v>
      </c>
      <c r="D66" s="89"/>
      <c r="E66" s="89"/>
      <c r="F66" s="89"/>
      <c r="G66" s="172">
        <f t="shared" ref="G66:G68" si="21">SUM(C66:F66)</f>
        <v>0</v>
      </c>
    </row>
    <row r="67" spans="1:12" x14ac:dyDescent="0.35">
      <c r="A67" s="129" t="s">
        <v>403</v>
      </c>
      <c r="B67" s="110" t="s">
        <v>404</v>
      </c>
      <c r="C67" s="172">
        <f>'2022 Projection '!C67</f>
        <v>0</v>
      </c>
      <c r="D67" s="89"/>
      <c r="E67" s="89"/>
      <c r="F67" s="89"/>
      <c r="G67" s="172">
        <f t="shared" si="21"/>
        <v>0</v>
      </c>
    </row>
    <row r="68" spans="1:12" x14ac:dyDescent="0.35">
      <c r="A68" s="129" t="s">
        <v>405</v>
      </c>
      <c r="B68" s="110" t="s">
        <v>406</v>
      </c>
      <c r="C68" s="172">
        <f>'2022 Projection '!C68</f>
        <v>0</v>
      </c>
      <c r="D68" s="89"/>
      <c r="E68" s="89"/>
      <c r="F68" s="89"/>
      <c r="G68" s="172">
        <f t="shared" si="21"/>
        <v>0</v>
      </c>
    </row>
    <row r="69" spans="1:12" x14ac:dyDescent="0.35">
      <c r="A69" s="127" t="s">
        <v>407</v>
      </c>
      <c r="B69" s="110" t="s">
        <v>408</v>
      </c>
      <c r="C69" s="172">
        <f>SUM(C63:C68)</f>
        <v>0</v>
      </c>
      <c r="D69" s="172">
        <f t="shared" ref="D69:G69" si="22">SUM(D63:D68)</f>
        <v>0</v>
      </c>
      <c r="E69" s="172">
        <f t="shared" si="22"/>
        <v>0</v>
      </c>
      <c r="F69" s="172">
        <f t="shared" si="22"/>
        <v>0</v>
      </c>
      <c r="G69" s="172">
        <f t="shared" si="22"/>
        <v>0</v>
      </c>
    </row>
    <row r="70" spans="1:12" x14ac:dyDescent="0.35">
      <c r="A70" s="127" t="s">
        <v>409</v>
      </c>
      <c r="B70" s="179" t="s">
        <v>410</v>
      </c>
      <c r="C70" s="172">
        <f>+C69+C60</f>
        <v>0</v>
      </c>
      <c r="D70" s="172">
        <f t="shared" ref="D70:G70" si="23">+D69+D60</f>
        <v>0</v>
      </c>
      <c r="E70" s="172">
        <f t="shared" si="23"/>
        <v>0</v>
      </c>
      <c r="F70" s="172">
        <f t="shared" si="23"/>
        <v>0</v>
      </c>
      <c r="G70" s="172">
        <f t="shared" si="23"/>
        <v>0</v>
      </c>
    </row>
    <row r="71" spans="1:12" x14ac:dyDescent="0.35">
      <c r="A71" s="154" t="s">
        <v>411</v>
      </c>
      <c r="B71" s="179" t="s">
        <v>412</v>
      </c>
      <c r="C71" s="172">
        <f>'2022 Projection '!C71</f>
        <v>0</v>
      </c>
      <c r="D71" s="89"/>
      <c r="E71" s="89"/>
      <c r="F71" s="89"/>
      <c r="G71" s="172">
        <f t="shared" ref="G71:G73" si="24">SUM(C71:F71)</f>
        <v>0</v>
      </c>
    </row>
    <row r="72" spans="1:12" x14ac:dyDescent="0.35">
      <c r="A72" s="154" t="s">
        <v>414</v>
      </c>
      <c r="B72" s="179" t="s">
        <v>415</v>
      </c>
      <c r="C72" s="172">
        <f>'2022 Projection '!C72</f>
        <v>0</v>
      </c>
      <c r="D72" s="89"/>
      <c r="E72" s="89"/>
      <c r="F72" s="89"/>
      <c r="G72" s="172">
        <f t="shared" si="24"/>
        <v>0</v>
      </c>
    </row>
    <row r="73" spans="1:12" x14ac:dyDescent="0.35">
      <c r="A73" s="154" t="s">
        <v>417</v>
      </c>
      <c r="B73" s="110" t="s">
        <v>418</v>
      </c>
      <c r="C73" s="172">
        <f>'2022 Projection '!C73</f>
        <v>0</v>
      </c>
      <c r="D73" s="89"/>
      <c r="E73" s="89"/>
      <c r="F73" s="89"/>
      <c r="G73" s="172">
        <f t="shared" si="24"/>
        <v>0</v>
      </c>
      <c r="J73" s="52"/>
      <c r="K73" s="52"/>
      <c r="L73" s="52"/>
    </row>
    <row r="74" spans="1:12" x14ac:dyDescent="0.35">
      <c r="A74" s="127" t="s">
        <v>420</v>
      </c>
      <c r="B74" s="110" t="s">
        <v>131</v>
      </c>
      <c r="C74" s="172">
        <f>SUM(C70:C73)</f>
        <v>0</v>
      </c>
      <c r="D74" s="172">
        <f t="shared" ref="D74:G74" si="25">SUM(D70:D73)</f>
        <v>0</v>
      </c>
      <c r="E74" s="172">
        <f t="shared" si="25"/>
        <v>0</v>
      </c>
      <c r="F74" s="172">
        <f t="shared" si="25"/>
        <v>0</v>
      </c>
      <c r="G74" s="172">
        <f t="shared" si="25"/>
        <v>0</v>
      </c>
      <c r="J74" s="52"/>
      <c r="K74" s="52"/>
      <c r="L74" s="52"/>
    </row>
    <row r="75" spans="1:12" x14ac:dyDescent="0.35">
      <c r="A75" s="127" t="s">
        <v>421</v>
      </c>
      <c r="B75" s="110" t="s">
        <v>134</v>
      </c>
      <c r="C75" s="172">
        <f>'2021 balance sheet'!H28</f>
        <v>0</v>
      </c>
      <c r="D75" s="177"/>
      <c r="E75" s="177"/>
      <c r="F75" s="177"/>
      <c r="G75" s="172">
        <f>C75</f>
        <v>0</v>
      </c>
      <c r="J75" s="180"/>
      <c r="K75" s="181"/>
      <c r="L75" s="180"/>
    </row>
    <row r="76" spans="1:12" x14ac:dyDescent="0.35">
      <c r="A76" s="129" t="s">
        <v>422</v>
      </c>
      <c r="B76" s="110" t="s">
        <v>136</v>
      </c>
      <c r="C76" s="172">
        <f>'2022 Projection '!C76</f>
        <v>0</v>
      </c>
      <c r="D76" s="89"/>
      <c r="E76" s="89"/>
      <c r="F76" s="89"/>
      <c r="G76" s="172">
        <f t="shared" ref="G76:G79" si="26">SUM(C76:F76)</f>
        <v>0</v>
      </c>
      <c r="J76" s="180"/>
      <c r="K76" s="52"/>
      <c r="L76" s="180"/>
    </row>
    <row r="77" spans="1:12" x14ac:dyDescent="0.35">
      <c r="A77" s="129" t="s">
        <v>424</v>
      </c>
      <c r="B77" s="110" t="s">
        <v>138</v>
      </c>
      <c r="C77" s="172">
        <f>'2022 Projection '!C77</f>
        <v>0</v>
      </c>
      <c r="D77" s="89"/>
      <c r="E77" s="89"/>
      <c r="F77" s="89"/>
      <c r="G77" s="172">
        <f t="shared" si="26"/>
        <v>0</v>
      </c>
      <c r="J77" s="180"/>
      <c r="K77" s="182"/>
      <c r="L77" s="183"/>
    </row>
    <row r="78" spans="1:12" x14ac:dyDescent="0.35">
      <c r="A78" s="129" t="s">
        <v>426</v>
      </c>
      <c r="B78" s="110" t="s">
        <v>74</v>
      </c>
      <c r="C78" s="172">
        <f>'2022 Projection '!C78</f>
        <v>0</v>
      </c>
      <c r="D78" s="89"/>
      <c r="E78" s="89"/>
      <c r="F78" s="89"/>
      <c r="G78" s="172">
        <f t="shared" si="26"/>
        <v>0</v>
      </c>
      <c r="J78" s="52"/>
      <c r="K78" s="52"/>
      <c r="L78" s="52"/>
    </row>
    <row r="79" spans="1:12" ht="29" x14ac:dyDescent="0.35">
      <c r="A79" s="157" t="s">
        <v>428</v>
      </c>
      <c r="B79" s="110" t="s">
        <v>141</v>
      </c>
      <c r="C79" s="172">
        <f>'2022 Projection '!C79</f>
        <v>0</v>
      </c>
      <c r="D79" s="89"/>
      <c r="E79" s="89"/>
      <c r="F79" s="89"/>
      <c r="G79" s="172">
        <f t="shared" si="26"/>
        <v>0</v>
      </c>
    </row>
    <row r="80" spans="1:12" x14ac:dyDescent="0.35">
      <c r="A80" s="158" t="s">
        <v>430</v>
      </c>
      <c r="B80" s="110" t="s">
        <v>143</v>
      </c>
      <c r="C80" s="172">
        <f>SUM(C74:C79)</f>
        <v>0</v>
      </c>
      <c r="D80" s="177"/>
      <c r="E80" s="177"/>
      <c r="F80" s="177"/>
      <c r="G80" s="172">
        <f>SUM(G74:G79)</f>
        <v>0</v>
      </c>
    </row>
    <row r="81" spans="1:13" x14ac:dyDescent="0.35">
      <c r="A81" s="151" t="s">
        <v>431</v>
      </c>
      <c r="B81" s="96"/>
      <c r="C81" s="128"/>
      <c r="D81" s="128"/>
      <c r="E81" s="128"/>
      <c r="F81" s="128"/>
      <c r="G81" s="128"/>
      <c r="J81" s="52"/>
      <c r="K81" s="52"/>
      <c r="L81" s="52"/>
      <c r="M81" s="52"/>
    </row>
    <row r="82" spans="1:13" x14ac:dyDescent="0.35">
      <c r="A82" s="149" t="s">
        <v>432</v>
      </c>
      <c r="B82" s="110" t="s">
        <v>144</v>
      </c>
      <c r="C82" s="126">
        <f>'2021 balance sheet'!H29</f>
        <v>0</v>
      </c>
      <c r="D82" s="177"/>
      <c r="E82" s="177"/>
      <c r="F82" s="177"/>
      <c r="G82" s="126">
        <f>C82</f>
        <v>0</v>
      </c>
      <c r="J82" s="52"/>
      <c r="K82" s="52"/>
      <c r="L82" s="52"/>
    </row>
    <row r="83" spans="1:13" x14ac:dyDescent="0.35">
      <c r="A83" s="159" t="s">
        <v>433</v>
      </c>
      <c r="B83" s="110" t="s">
        <v>145</v>
      </c>
      <c r="C83" s="172">
        <f>'2022 Projection '!C83</f>
        <v>0</v>
      </c>
      <c r="D83" s="89"/>
      <c r="E83" s="89"/>
      <c r="F83" s="89"/>
      <c r="G83" s="172">
        <f t="shared" ref="G83" si="27">SUM(C83:F83)</f>
        <v>0</v>
      </c>
      <c r="J83" s="180"/>
      <c r="K83" s="181"/>
      <c r="L83" s="180"/>
      <c r="M83" s="184"/>
    </row>
    <row r="84" spans="1:13" x14ac:dyDescent="0.35">
      <c r="A84" s="149" t="s">
        <v>435</v>
      </c>
      <c r="B84" s="110" t="s">
        <v>146</v>
      </c>
      <c r="C84" s="172">
        <f>SUM(C82:C83)</f>
        <v>0</v>
      </c>
      <c r="D84" s="177"/>
      <c r="E84" s="177"/>
      <c r="F84" s="177"/>
      <c r="G84" s="172">
        <f>SUM(G82:G83)</f>
        <v>0</v>
      </c>
      <c r="J84" s="180"/>
      <c r="K84" s="52"/>
      <c r="L84" s="180"/>
    </row>
    <row r="85" spans="1:13" x14ac:dyDescent="0.35">
      <c r="A85" s="160"/>
      <c r="B85" s="96"/>
      <c r="C85" s="133"/>
      <c r="D85" s="133"/>
      <c r="E85" s="133"/>
      <c r="F85" s="133"/>
      <c r="G85" s="133"/>
      <c r="J85" s="183"/>
      <c r="K85" s="182"/>
      <c r="L85" s="183"/>
      <c r="M85" s="184"/>
    </row>
    <row r="86" spans="1:13" x14ac:dyDescent="0.35">
      <c r="A86" s="149" t="s">
        <v>7657</v>
      </c>
      <c r="B86" s="110" t="s">
        <v>148</v>
      </c>
      <c r="C86" s="172">
        <f>C80-C75</f>
        <v>0</v>
      </c>
      <c r="D86" s="177"/>
      <c r="E86" s="177"/>
      <c r="F86" s="177"/>
      <c r="G86" s="172">
        <f>G80-G75</f>
        <v>0</v>
      </c>
      <c r="J86" s="52"/>
      <c r="K86" s="52"/>
      <c r="L86" s="52"/>
    </row>
    <row r="87" spans="1:13" x14ac:dyDescent="0.35">
      <c r="A87" s="151"/>
      <c r="B87" s="185"/>
      <c r="C87" s="128"/>
      <c r="D87" s="128"/>
      <c r="E87" s="128"/>
      <c r="F87" s="128"/>
      <c r="G87" s="128"/>
    </row>
    <row r="88" spans="1:13" x14ac:dyDescent="0.35">
      <c r="A88" s="119" t="s">
        <v>456</v>
      </c>
      <c r="B88" s="185"/>
      <c r="C88" s="186"/>
      <c r="D88" s="186"/>
      <c r="E88" s="186"/>
      <c r="F88" s="186"/>
      <c r="G88" s="186"/>
    </row>
    <row r="89" spans="1:13" x14ac:dyDescent="0.35">
      <c r="A89" s="187" t="s">
        <v>457</v>
      </c>
      <c r="B89" s="110" t="s">
        <v>150</v>
      </c>
      <c r="C89" s="177"/>
      <c r="D89" s="177"/>
      <c r="E89" s="177"/>
      <c r="F89" s="177"/>
      <c r="G89" s="89"/>
    </row>
    <row r="90" spans="1:13" x14ac:dyDescent="0.35">
      <c r="A90" s="187" t="s">
        <v>458</v>
      </c>
      <c r="B90" s="110" t="s">
        <v>151</v>
      </c>
      <c r="C90" s="177"/>
      <c r="D90" s="177"/>
      <c r="E90" s="177"/>
      <c r="F90" s="177"/>
      <c r="G90" s="89"/>
    </row>
    <row r="91" spans="1:13" x14ac:dyDescent="0.35">
      <c r="A91" s="188" t="s">
        <v>459</v>
      </c>
      <c r="B91" s="110" t="s">
        <v>152</v>
      </c>
      <c r="C91" s="177"/>
      <c r="D91" s="177"/>
      <c r="E91" s="177"/>
      <c r="F91" s="177"/>
      <c r="G91" s="126">
        <f>IF(G90="",G89,G90)</f>
        <v>0</v>
      </c>
    </row>
    <row r="92" spans="1:13" x14ac:dyDescent="0.35">
      <c r="C92" s="5"/>
      <c r="D92" s="5"/>
    </row>
    <row r="93" spans="1:13" x14ac:dyDescent="0.35">
      <c r="C93" s="5"/>
      <c r="D93" s="5"/>
    </row>
    <row r="94" spans="1:13" x14ac:dyDescent="0.35">
      <c r="C94" s="5"/>
      <c r="D94" s="5"/>
    </row>
    <row r="95" spans="1:13" x14ac:dyDescent="0.35">
      <c r="C95" s="5"/>
      <c r="D95" s="5"/>
    </row>
    <row r="96" spans="1:13" x14ac:dyDescent="0.35">
      <c r="C96" s="5"/>
      <c r="D96" s="5"/>
    </row>
    <row r="97" spans="3:4" x14ac:dyDescent="0.35">
      <c r="C97" s="5"/>
      <c r="D97" s="5"/>
    </row>
    <row r="98" spans="3:4" x14ac:dyDescent="0.35">
      <c r="C98" s="5"/>
      <c r="D98" s="5"/>
    </row>
    <row r="99" spans="3:4" x14ac:dyDescent="0.35">
      <c r="C99" s="5"/>
      <c r="D99" s="5"/>
    </row>
    <row r="100" spans="3:4" x14ac:dyDescent="0.35">
      <c r="C100" s="5"/>
      <c r="D100" s="5"/>
    </row>
  </sheetData>
  <sheetProtection algorithmName="SHA-512" hashValue="m1o50HwkXZR4bVoR5ov1HRP2fd+ZtyyDptUeD0PZkrkNXr+L2cCHpOwB8OGxi76YSFrUSCJPHpwQNQ8Uk8G5kw==" saltValue="8BcuEmot+2nc5uAPsSBdeA==" spinCount="100000" sheet="1" objects="1" scenarios="1"/>
  <protectedRanges>
    <protectedRange password="E8C7" sqref="A3:B3" name="WholeSheet"/>
  </protectedRanges>
  <mergeCells count="4">
    <mergeCell ref="B6:C6"/>
    <mergeCell ref="B7:C7"/>
    <mergeCell ref="B8:C8"/>
    <mergeCell ref="A9:C12"/>
  </mergeCells>
  <dataValidations count="2">
    <dataValidation type="list" allowBlank="1" showInputMessage="1" showErrorMessage="1" sqref="B13">
      <formula1>Material_YN</formula1>
    </dataValidation>
    <dataValidation type="list" allowBlank="1" showInputMessage="1" showErrorMessage="1" sqref="M17:M56">
      <formula1>ReinsuranceCollateral</formula1>
    </dataValidation>
  </dataValidations>
  <pageMargins left="0.7" right="0.7" top="0.37" bottom="0.24" header="0.3" footer="0.16"/>
  <pageSetup paperSize="9" scale="38"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pageSetUpPr fitToPage="1"/>
  </sheetPr>
  <dimension ref="B1:M51"/>
  <sheetViews>
    <sheetView showGridLines="0" zoomScale="85" zoomScaleNormal="85" workbookViewId="0">
      <selection activeCell="L5" sqref="L5:L41"/>
    </sheetView>
  </sheetViews>
  <sheetFormatPr defaultColWidth="9.1796875" defaultRowHeight="15" customHeight="1" x14ac:dyDescent="0.35"/>
  <cols>
    <col min="1" max="1" width="1.54296875" style="14" customWidth="1"/>
    <col min="2" max="2" width="62.81640625" style="14" customWidth="1"/>
    <col min="3" max="3" width="20.54296875" style="14" customWidth="1"/>
    <col min="4" max="6" width="17.54296875" style="14" customWidth="1"/>
    <col min="7" max="7" width="15" style="14" customWidth="1"/>
    <col min="8" max="12" width="9.1796875" style="14"/>
    <col min="13" max="13" width="152.26953125" style="107" customWidth="1"/>
    <col min="14" max="16384" width="9.1796875" style="14"/>
  </cols>
  <sheetData>
    <row r="1" spans="2:13" ht="30" customHeight="1" x14ac:dyDescent="0.55000000000000004">
      <c r="B1" s="104"/>
      <c r="C1" s="104"/>
      <c r="D1" s="103" t="s">
        <v>570</v>
      </c>
    </row>
    <row r="2" spans="2:13" ht="19.899999999999999" customHeight="1" x14ac:dyDescent="0.35">
      <c r="B2" s="368" t="s">
        <v>7639</v>
      </c>
      <c r="C2" s="32"/>
    </row>
    <row r="3" spans="2:13" ht="19.899999999999999" customHeight="1" x14ac:dyDescent="0.35">
      <c r="B3" s="32"/>
      <c r="C3" s="32"/>
      <c r="D3" s="443" t="s">
        <v>212</v>
      </c>
      <c r="E3" s="444"/>
      <c r="F3" s="444"/>
      <c r="G3" s="445"/>
    </row>
    <row r="4" spans="2:13" ht="19.899999999999999" customHeight="1" x14ac:dyDescent="0.35">
      <c r="B4" s="202" t="s">
        <v>7610</v>
      </c>
      <c r="C4" s="319" t="s">
        <v>201</v>
      </c>
      <c r="D4" s="110" t="s">
        <v>14</v>
      </c>
      <c r="E4" s="110" t="s">
        <v>61</v>
      </c>
      <c r="F4" s="110" t="s">
        <v>62</v>
      </c>
      <c r="G4" s="110" t="s">
        <v>63</v>
      </c>
      <c r="L4" s="326" t="s">
        <v>329</v>
      </c>
    </row>
    <row r="5" spans="2:13" ht="14.5" x14ac:dyDescent="0.35">
      <c r="B5" s="7" t="s">
        <v>571</v>
      </c>
      <c r="C5" s="320" t="s">
        <v>19</v>
      </c>
      <c r="G5" s="126">
        <f>G23</f>
        <v>0</v>
      </c>
      <c r="L5" s="407" t="s">
        <v>19</v>
      </c>
      <c r="M5" s="331" t="s">
        <v>7613</v>
      </c>
    </row>
    <row r="6" spans="2:13" ht="14.5" x14ac:dyDescent="0.35">
      <c r="B6" s="7" t="s">
        <v>572</v>
      </c>
      <c r="C6" s="320" t="s">
        <v>573</v>
      </c>
      <c r="G6" s="89"/>
      <c r="L6" s="407" t="s">
        <v>573</v>
      </c>
      <c r="M6" s="331" t="s">
        <v>7614</v>
      </c>
    </row>
    <row r="7" spans="2:13" ht="14.5" x14ac:dyDescent="0.35">
      <c r="B7" s="7" t="s">
        <v>574</v>
      </c>
      <c r="C7" s="320" t="s">
        <v>23</v>
      </c>
      <c r="G7" s="89"/>
      <c r="H7" s="252"/>
      <c r="L7" s="407" t="s">
        <v>23</v>
      </c>
      <c r="M7" s="331" t="s">
        <v>7668</v>
      </c>
    </row>
    <row r="8" spans="2:13" ht="14.5" x14ac:dyDescent="0.35">
      <c r="B8" s="7" t="s">
        <v>978</v>
      </c>
      <c r="C8" s="320" t="s">
        <v>26</v>
      </c>
      <c r="D8" s="201"/>
      <c r="G8" s="376">
        <f>SUM(G5:G7)</f>
        <v>0</v>
      </c>
      <c r="H8" s="107"/>
      <c r="L8" s="407" t="s">
        <v>26</v>
      </c>
      <c r="M8" s="341" t="s">
        <v>7622</v>
      </c>
    </row>
    <row r="9" spans="2:13" ht="14.5" x14ac:dyDescent="0.35">
      <c r="B9" s="7" t="s">
        <v>1074</v>
      </c>
      <c r="C9" s="320" t="s">
        <v>30</v>
      </c>
      <c r="G9" s="89"/>
      <c r="H9" s="355"/>
      <c r="L9" s="407" t="s">
        <v>30</v>
      </c>
      <c r="M9" s="331" t="s">
        <v>7623</v>
      </c>
    </row>
    <row r="10" spans="2:13" ht="19.899999999999999" customHeight="1" x14ac:dyDescent="0.35">
      <c r="B10" s="321"/>
      <c r="C10" s="321"/>
      <c r="E10" s="203"/>
      <c r="L10" s="96"/>
    </row>
    <row r="11" spans="2:13" ht="15" customHeight="1" x14ac:dyDescent="0.35">
      <c r="B11" s="202" t="s">
        <v>7611</v>
      </c>
      <c r="C11" s="321"/>
      <c r="F11" s="204"/>
      <c r="L11" s="96"/>
      <c r="M11" s="334"/>
    </row>
    <row r="12" spans="2:13" ht="29" x14ac:dyDescent="0.35">
      <c r="B12" s="217" t="s">
        <v>7612</v>
      </c>
      <c r="C12" s="322"/>
      <c r="D12" s="206" t="s">
        <v>577</v>
      </c>
      <c r="E12" s="206" t="s">
        <v>578</v>
      </c>
      <c r="F12" s="206" t="s">
        <v>579</v>
      </c>
      <c r="G12" s="207" t="s">
        <v>54</v>
      </c>
      <c r="L12" s="408"/>
      <c r="M12" s="331" t="s">
        <v>7616</v>
      </c>
    </row>
    <row r="13" spans="2:13" ht="15" customHeight="1" x14ac:dyDescent="0.35">
      <c r="B13" s="220" t="s">
        <v>580</v>
      </c>
      <c r="C13" s="320" t="s">
        <v>34</v>
      </c>
      <c r="D13" s="208"/>
      <c r="E13" s="208"/>
      <c r="F13" s="209">
        <f>'A1 Event 3 Loss Reporting'!B$44+'A1 Event 3 Loss Reporting'!B$84</f>
        <v>0</v>
      </c>
      <c r="G13" s="126">
        <f>SUM(D13:F13)</f>
        <v>0</v>
      </c>
      <c r="L13" s="407" t="s">
        <v>34</v>
      </c>
      <c r="M13" s="331" t="s">
        <v>1732</v>
      </c>
    </row>
    <row r="14" spans="2:13" ht="14.5" x14ac:dyDescent="0.35">
      <c r="B14" s="220" t="s">
        <v>581</v>
      </c>
      <c r="C14" s="320" t="s">
        <v>38</v>
      </c>
      <c r="D14" s="208"/>
      <c r="E14" s="208"/>
      <c r="F14" s="209">
        <f>'A1 Event 3 Loss Reporting'!C$44+'A1 Event 3 Loss Reporting'!C$84</f>
        <v>0</v>
      </c>
      <c r="G14" s="126">
        <f t="shared" ref="G14:G19" si="0">SUM(D14:F14)</f>
        <v>0</v>
      </c>
      <c r="L14" s="407" t="s">
        <v>38</v>
      </c>
      <c r="M14" s="331" t="s">
        <v>1733</v>
      </c>
    </row>
    <row r="15" spans="2:13" ht="14.25" customHeight="1" x14ac:dyDescent="0.35">
      <c r="B15" s="360" t="s">
        <v>582</v>
      </c>
      <c r="C15" s="320" t="s">
        <v>41</v>
      </c>
      <c r="D15" s="208"/>
      <c r="E15" s="208"/>
      <c r="F15" s="209">
        <f>'A1 Event 3 Loss Reporting'!D$44+'A1 Event 3 Loss Reporting'!D$84</f>
        <v>0</v>
      </c>
      <c r="G15" s="126">
        <f t="shared" si="0"/>
        <v>0</v>
      </c>
      <c r="L15" s="407" t="s">
        <v>41</v>
      </c>
      <c r="M15" s="331" t="s">
        <v>7566</v>
      </c>
    </row>
    <row r="16" spans="2:13" ht="14.65" customHeight="1" x14ac:dyDescent="0.35">
      <c r="B16" s="220" t="s">
        <v>583</v>
      </c>
      <c r="C16" s="320" t="s">
        <v>45</v>
      </c>
      <c r="D16" s="208"/>
      <c r="E16" s="208"/>
      <c r="F16" s="209">
        <f>'A1 Event 3 Loss Reporting'!E$44+'A1 Event 3 Loss Reporting'!E$84</f>
        <v>0</v>
      </c>
      <c r="G16" s="126">
        <f t="shared" si="0"/>
        <v>0</v>
      </c>
      <c r="L16" s="407" t="s">
        <v>45</v>
      </c>
      <c r="M16" s="341" t="s">
        <v>7617</v>
      </c>
    </row>
    <row r="17" spans="2:13" ht="14.5" x14ac:dyDescent="0.35">
      <c r="B17" s="220" t="s">
        <v>584</v>
      </c>
      <c r="C17" s="320" t="s">
        <v>49</v>
      </c>
      <c r="D17" s="208"/>
      <c r="E17" s="208"/>
      <c r="F17" s="209">
        <f>'A1 Event 3 Loss Reporting'!F$44+'A1 Event 3 Loss Reporting'!F$84</f>
        <v>0</v>
      </c>
      <c r="G17" s="126">
        <f t="shared" si="0"/>
        <v>0</v>
      </c>
      <c r="L17" s="407" t="s">
        <v>49</v>
      </c>
      <c r="M17" s="331" t="s">
        <v>1738</v>
      </c>
    </row>
    <row r="18" spans="2:13" ht="14.5" x14ac:dyDescent="0.35">
      <c r="B18" s="220" t="s">
        <v>585</v>
      </c>
      <c r="C18" s="320" t="s">
        <v>51</v>
      </c>
      <c r="D18" s="208"/>
      <c r="E18" s="208"/>
      <c r="F18" s="209">
        <f>'A1 Event 3 Loss Reporting'!G$44+'A1 Event 3 Loss Reporting'!G$84</f>
        <v>0</v>
      </c>
      <c r="G18" s="126">
        <f t="shared" si="0"/>
        <v>0</v>
      </c>
      <c r="L18" s="407" t="s">
        <v>51</v>
      </c>
      <c r="M18" s="331" t="s">
        <v>1734</v>
      </c>
    </row>
    <row r="19" spans="2:13" ht="14.5" x14ac:dyDescent="0.35">
      <c r="B19" s="220" t="s">
        <v>586</v>
      </c>
      <c r="C19" s="320" t="s">
        <v>53</v>
      </c>
      <c r="D19" s="208"/>
      <c r="E19" s="208"/>
      <c r="F19" s="209">
        <f>'A1 Event 3 Loss Reporting'!H$44+'A1 Event 3 Loss Reporting'!H$84</f>
        <v>0</v>
      </c>
      <c r="G19" s="126">
        <f t="shared" si="0"/>
        <v>0</v>
      </c>
      <c r="L19" s="407" t="s">
        <v>53</v>
      </c>
      <c r="M19" s="331" t="s">
        <v>7618</v>
      </c>
    </row>
    <row r="20" spans="2:13" ht="14.5" x14ac:dyDescent="0.35">
      <c r="B20" s="361" t="s">
        <v>513</v>
      </c>
      <c r="C20" s="320" t="s">
        <v>60</v>
      </c>
      <c r="D20" s="208"/>
      <c r="E20" s="208"/>
      <c r="F20" s="209">
        <f>'A1 Event 3 Loss Reporting'!I$44+'A1 Event 3 Loss Reporting'!I$84</f>
        <v>0</v>
      </c>
      <c r="G20" s="126">
        <f>SUM(D20:F20)</f>
        <v>0</v>
      </c>
      <c r="L20" s="407" t="s">
        <v>60</v>
      </c>
      <c r="M20" s="331" t="s">
        <v>1743</v>
      </c>
    </row>
    <row r="21" spans="2:13" ht="13.9" customHeight="1" x14ac:dyDescent="0.35">
      <c r="B21" s="340" t="s">
        <v>995</v>
      </c>
      <c r="C21" s="320" t="s">
        <v>66</v>
      </c>
      <c r="D21" s="208"/>
      <c r="E21" s="208"/>
      <c r="F21" s="208"/>
      <c r="G21" s="126">
        <f>SUM(D21:F21)</f>
        <v>0</v>
      </c>
      <c r="L21" s="407" t="s">
        <v>66</v>
      </c>
      <c r="M21" s="339" t="s">
        <v>1744</v>
      </c>
    </row>
    <row r="22" spans="2:13" ht="14.5" x14ac:dyDescent="0.35">
      <c r="B22" s="205" t="s">
        <v>588</v>
      </c>
      <c r="C22" s="320" t="s">
        <v>69</v>
      </c>
      <c r="D22" s="208"/>
      <c r="E22" s="208"/>
      <c r="F22" s="208"/>
      <c r="G22" s="126">
        <f>SUM(D22:F22)</f>
        <v>0</v>
      </c>
      <c r="L22" s="407" t="s">
        <v>69</v>
      </c>
      <c r="M22" s="339" t="s">
        <v>1745</v>
      </c>
    </row>
    <row r="23" spans="2:13" ht="14.5" x14ac:dyDescent="0.35">
      <c r="B23" s="211" t="s">
        <v>7620</v>
      </c>
      <c r="C23" s="320" t="s">
        <v>73</v>
      </c>
      <c r="D23" s="126">
        <f>SUM(D13:D22)</f>
        <v>0</v>
      </c>
      <c r="E23" s="126">
        <f>SUM(E13:E22)</f>
        <v>0</v>
      </c>
      <c r="F23" s="126">
        <f>'A1 Event 3 Loss Reporting'!J$44+'A1 Event 3 Loss Reporting'!J$84+F21+F22</f>
        <v>0</v>
      </c>
      <c r="G23" s="126">
        <f>SUM(D23:F23)</f>
        <v>0</v>
      </c>
      <c r="L23" s="407" t="s">
        <v>73</v>
      </c>
      <c r="M23" s="331" t="s">
        <v>7619</v>
      </c>
    </row>
    <row r="24" spans="2:13" ht="14" customHeight="1" x14ac:dyDescent="0.35">
      <c r="B24" s="212" t="s">
        <v>7621</v>
      </c>
      <c r="C24" s="320" t="s">
        <v>76</v>
      </c>
      <c r="D24" s="208"/>
      <c r="E24" s="208"/>
      <c r="F24" s="208"/>
      <c r="G24" s="126">
        <f>G8</f>
        <v>0</v>
      </c>
      <c r="I24" s="213"/>
      <c r="L24" s="407" t="s">
        <v>76</v>
      </c>
      <c r="M24" s="331" t="s">
        <v>7669</v>
      </c>
    </row>
    <row r="25" spans="2:13" ht="14.5" x14ac:dyDescent="0.35">
      <c r="B25" s="7" t="s">
        <v>587</v>
      </c>
      <c r="C25" s="320" t="s">
        <v>80</v>
      </c>
      <c r="D25" s="208"/>
      <c r="E25" s="208"/>
      <c r="F25" s="208"/>
      <c r="G25" s="126">
        <f>G9</f>
        <v>0</v>
      </c>
      <c r="I25" s="214"/>
      <c r="L25" s="407" t="s">
        <v>80</v>
      </c>
      <c r="M25" s="331" t="s">
        <v>7564</v>
      </c>
    </row>
    <row r="26" spans="2:13" ht="14.5" x14ac:dyDescent="0.35">
      <c r="B26" s="215" t="s">
        <v>7548</v>
      </c>
      <c r="C26" s="321"/>
      <c r="L26" s="96"/>
      <c r="M26" s="332"/>
    </row>
    <row r="27" spans="2:13" ht="15" customHeight="1" x14ac:dyDescent="0.35">
      <c r="C27" s="321"/>
      <c r="L27" s="96"/>
    </row>
    <row r="28" spans="2:13" ht="14.5" x14ac:dyDescent="0.35">
      <c r="B28" s="202" t="s">
        <v>589</v>
      </c>
      <c r="C28" s="321"/>
      <c r="L28" s="96"/>
    </row>
    <row r="29" spans="2:13" ht="14.5" x14ac:dyDescent="0.35">
      <c r="B29" s="205"/>
      <c r="C29" s="322"/>
      <c r="D29" s="206" t="s">
        <v>577</v>
      </c>
      <c r="E29" s="206" t="s">
        <v>578</v>
      </c>
      <c r="F29" s="207" t="s">
        <v>590</v>
      </c>
      <c r="L29" s="96"/>
    </row>
    <row r="30" spans="2:13" ht="14.5" x14ac:dyDescent="0.35">
      <c r="B30" s="205" t="s">
        <v>591</v>
      </c>
      <c r="C30" s="320" t="s">
        <v>90</v>
      </c>
      <c r="D30" s="208"/>
      <c r="E30" s="208"/>
      <c r="F30" s="89"/>
      <c r="L30" s="407" t="s">
        <v>90</v>
      </c>
      <c r="M30" s="336" t="s">
        <v>1735</v>
      </c>
    </row>
    <row r="31" spans="2:13" ht="14.5" x14ac:dyDescent="0.35">
      <c r="B31" s="205" t="s">
        <v>592</v>
      </c>
      <c r="C31" s="320" t="s">
        <v>92</v>
      </c>
      <c r="D31" s="208"/>
      <c r="E31" s="208"/>
      <c r="F31" s="89"/>
      <c r="L31" s="407" t="s">
        <v>92</v>
      </c>
      <c r="M31" s="336" t="s">
        <v>1736</v>
      </c>
    </row>
    <row r="32" spans="2:13" ht="14.5" x14ac:dyDescent="0.35">
      <c r="B32" s="218" t="s">
        <v>593</v>
      </c>
      <c r="C32" s="320" t="s">
        <v>94</v>
      </c>
      <c r="D32" s="208"/>
      <c r="E32" s="208"/>
      <c r="F32" s="89"/>
      <c r="L32" s="407" t="s">
        <v>94</v>
      </c>
      <c r="M32" s="336" t="s">
        <v>1737</v>
      </c>
    </row>
    <row r="33" spans="2:13" ht="14.5" x14ac:dyDescent="0.35">
      <c r="B33" s="205" t="s">
        <v>7565</v>
      </c>
      <c r="C33" s="320" t="s">
        <v>96</v>
      </c>
      <c r="D33" s="208"/>
      <c r="E33" s="208"/>
      <c r="F33" s="89"/>
      <c r="L33" s="407" t="s">
        <v>96</v>
      </c>
      <c r="M33" s="336" t="s">
        <v>1739</v>
      </c>
    </row>
    <row r="34" spans="2:13" ht="14.65" customHeight="1" x14ac:dyDescent="0.35">
      <c r="B34" s="215" t="s">
        <v>595</v>
      </c>
      <c r="C34" s="321"/>
      <c r="L34" s="96"/>
    </row>
    <row r="35" spans="2:13" ht="14.5" x14ac:dyDescent="0.35">
      <c r="B35" s="219" t="s">
        <v>596</v>
      </c>
      <c r="C35" s="321"/>
      <c r="L35" s="96"/>
    </row>
    <row r="36" spans="2:13" ht="15" customHeight="1" x14ac:dyDescent="0.35">
      <c r="C36" s="321"/>
      <c r="L36" s="96"/>
    </row>
    <row r="37" spans="2:13" ht="14.5" x14ac:dyDescent="0.35">
      <c r="B37" s="202" t="s">
        <v>597</v>
      </c>
      <c r="C37" s="321"/>
      <c r="L37" s="96"/>
    </row>
    <row r="38" spans="2:13" ht="15" customHeight="1" x14ac:dyDescent="0.35">
      <c r="B38" s="205"/>
      <c r="C38" s="322"/>
      <c r="D38" s="206" t="s">
        <v>577</v>
      </c>
      <c r="E38" s="206" t="s">
        <v>578</v>
      </c>
      <c r="F38" s="207" t="s">
        <v>590</v>
      </c>
      <c r="L38" s="96"/>
    </row>
    <row r="39" spans="2:13" ht="14.5" x14ac:dyDescent="0.35">
      <c r="B39" s="205" t="s">
        <v>7670</v>
      </c>
      <c r="C39" s="320" t="s">
        <v>98</v>
      </c>
      <c r="D39" s="208"/>
      <c r="E39" s="208"/>
      <c r="F39" s="89"/>
      <c r="L39" s="407" t="s">
        <v>98</v>
      </c>
      <c r="M39" s="331" t="s">
        <v>1716</v>
      </c>
    </row>
    <row r="40" spans="2:13" ht="15" customHeight="1" x14ac:dyDescent="0.35">
      <c r="B40" s="220" t="s">
        <v>598</v>
      </c>
      <c r="C40" s="320" t="s">
        <v>100</v>
      </c>
      <c r="D40" s="208"/>
      <c r="E40" s="208"/>
      <c r="F40" s="89"/>
      <c r="L40" s="407" t="s">
        <v>100</v>
      </c>
      <c r="M40" s="331" t="s">
        <v>1740</v>
      </c>
    </row>
    <row r="41" spans="2:13" ht="15" customHeight="1" x14ac:dyDescent="0.35">
      <c r="B41" s="205" t="s">
        <v>7671</v>
      </c>
      <c r="C41" s="320" t="s">
        <v>102</v>
      </c>
      <c r="D41" s="208"/>
      <c r="E41" s="208"/>
      <c r="F41" s="89"/>
      <c r="L41" s="407" t="s">
        <v>102</v>
      </c>
      <c r="M41" s="331" t="s">
        <v>7549</v>
      </c>
    </row>
    <row r="42" spans="2:13" ht="15" customHeight="1" x14ac:dyDescent="0.35">
      <c r="B42" s="16"/>
      <c r="C42" s="323"/>
      <c r="D42" s="221"/>
      <c r="E42" s="221"/>
      <c r="F42" s="221"/>
      <c r="M42" s="332"/>
    </row>
    <row r="43" spans="2:13" ht="15" customHeight="1" x14ac:dyDescent="0.35">
      <c r="C43" s="321"/>
      <c r="E43" s="221"/>
      <c r="F43" s="221"/>
      <c r="M43" s="332"/>
    </row>
    <row r="44" spans="2:13" ht="15" customHeight="1" x14ac:dyDescent="0.35">
      <c r="M44" s="332"/>
    </row>
    <row r="45" spans="2:13" ht="15" customHeight="1" x14ac:dyDescent="0.35">
      <c r="M45" s="332"/>
    </row>
    <row r="46" spans="2:13" ht="15" customHeight="1" x14ac:dyDescent="0.35">
      <c r="M46" s="14"/>
    </row>
    <row r="47" spans="2:13" ht="15" customHeight="1" x14ac:dyDescent="0.35">
      <c r="M47" s="14"/>
    </row>
    <row r="48" spans="2:13" ht="15" customHeight="1" x14ac:dyDescent="0.35">
      <c r="M48" s="14"/>
    </row>
    <row r="49" spans="13:13" ht="14.65" customHeight="1" x14ac:dyDescent="0.35">
      <c r="M49" s="14"/>
    </row>
    <row r="50" spans="13:13" ht="15" customHeight="1" x14ac:dyDescent="0.35">
      <c r="M50" s="14"/>
    </row>
    <row r="51" spans="13:13" ht="15" customHeight="1" x14ac:dyDescent="0.35">
      <c r="M51" s="14"/>
    </row>
  </sheetData>
  <sheetProtection algorithmName="SHA-512" hashValue="CV8DQMEjuFGmvKT5RMHS2MmR/yoThiSCY6d+hOdasTswykW72GDvbrrtEIoPnB4iFMGcC9BHtwQZQJSfHZxkew==" saltValue="x1W/SmgpxSReBAJQFo9W/Q==" spinCount="100000" sheet="1" objects="1" scenarios="1"/>
  <protectedRanges>
    <protectedRange password="E8C7" sqref="C4 D3" name="WholeSheet_2_1"/>
    <protectedRange password="E8C7" sqref="C30:C33 C39:C41 C46:C50 C5:C9 C13:C25" name="Wholesheet_6"/>
  </protectedRanges>
  <mergeCells count="1">
    <mergeCell ref="D3:G3"/>
  </mergeCells>
  <pageMargins left="0.35" right="0.70866141732283472" top="0.43" bottom="0.56000000000000005" header="0.31496062992125984" footer="0.31496062992125984"/>
  <pageSetup paperSize="9" scale="61" orientation="portrait" r:id="rId1"/>
  <headerFooter>
    <oddFooter>&amp;R&amp;"-,Italic"Sheet "&amp;A"</oddFooter>
  </headerFooter>
  <rowBreaks count="1" manualBreakCount="1">
    <brk id="46"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pageSetUpPr fitToPage="1"/>
  </sheetPr>
  <dimension ref="A1:O86"/>
  <sheetViews>
    <sheetView showGridLines="0" topLeftCell="A37" zoomScale="80" zoomScaleNormal="80" workbookViewId="0">
      <selection activeCell="Q64" sqref="Q64"/>
    </sheetView>
  </sheetViews>
  <sheetFormatPr defaultRowHeight="14.5" x14ac:dyDescent="0.35"/>
  <cols>
    <col min="1" max="1" width="24.26953125" customWidth="1"/>
    <col min="2" max="10" width="17.26953125" customWidth="1"/>
    <col min="11" max="12" width="12.1796875" customWidth="1"/>
    <col min="13" max="13" width="2.7265625" customWidth="1"/>
    <col min="14" max="22" width="12.1796875" customWidth="1"/>
    <col min="23" max="23" width="2.7265625" customWidth="1"/>
    <col min="24" max="30" width="12.1796875" customWidth="1"/>
  </cols>
  <sheetData>
    <row r="1" spans="1:10" ht="30" customHeight="1" x14ac:dyDescent="0.55000000000000004">
      <c r="A1" s="222"/>
      <c r="B1" s="14"/>
    </row>
    <row r="2" spans="1:10" ht="19.5" customHeight="1" x14ac:dyDescent="0.5">
      <c r="A2" s="104" t="s">
        <v>599</v>
      </c>
      <c r="C2" s="223" t="s">
        <v>437</v>
      </c>
      <c r="D2" s="224"/>
      <c r="G2" s="455" t="s">
        <v>2</v>
      </c>
      <c r="H2" s="455"/>
    </row>
    <row r="3" spans="1:10" ht="19.5" customHeight="1" x14ac:dyDescent="0.35">
      <c r="A3" s="225" t="s">
        <v>600</v>
      </c>
      <c r="G3" s="456" t="s">
        <v>3</v>
      </c>
      <c r="H3" s="456"/>
    </row>
    <row r="4" spans="1:10" ht="19.5" customHeight="1" x14ac:dyDescent="0.35">
      <c r="A4" s="32"/>
      <c r="G4" s="457" t="s">
        <v>4</v>
      </c>
      <c r="H4" s="457"/>
    </row>
    <row r="5" spans="1:10" ht="19.5" customHeight="1" x14ac:dyDescent="0.35">
      <c r="A5" s="32"/>
      <c r="F5" s="20"/>
      <c r="G5" s="20"/>
      <c r="H5" s="136"/>
      <c r="I5" s="136"/>
    </row>
    <row r="6" spans="1:10" ht="14.65" customHeight="1" x14ac:dyDescent="0.35">
      <c r="A6" s="32"/>
    </row>
    <row r="7" spans="1:10" ht="14.65" customHeight="1" x14ac:dyDescent="0.35">
      <c r="A7" s="226" t="s">
        <v>1741</v>
      </c>
    </row>
    <row r="8" spans="1:10" ht="14.65" customHeight="1" x14ac:dyDescent="0.35">
      <c r="A8" s="227" t="s">
        <v>7569</v>
      </c>
    </row>
    <row r="9" spans="1:10" ht="14.65" customHeight="1" x14ac:dyDescent="0.35">
      <c r="A9" s="228"/>
    </row>
    <row r="10" spans="1:10" ht="14.65" customHeight="1" x14ac:dyDescent="0.35">
      <c r="A10" s="446" t="s">
        <v>601</v>
      </c>
      <c r="B10" s="448" t="s">
        <v>7567</v>
      </c>
      <c r="C10" s="449"/>
      <c r="D10" s="449"/>
      <c r="E10" s="449"/>
      <c r="F10" s="449"/>
      <c r="G10" s="449"/>
      <c r="H10" s="449"/>
      <c r="I10" s="449"/>
      <c r="J10" s="450"/>
    </row>
    <row r="11" spans="1:10" ht="14.65" customHeight="1" x14ac:dyDescent="0.35">
      <c r="A11" s="447"/>
      <c r="B11" s="229" t="s">
        <v>580</v>
      </c>
      <c r="C11" s="229" t="s">
        <v>581</v>
      </c>
      <c r="D11" s="229" t="s">
        <v>602</v>
      </c>
      <c r="E11" s="229" t="s">
        <v>603</v>
      </c>
      <c r="F11" s="229" t="s">
        <v>584</v>
      </c>
      <c r="G11" s="229" t="s">
        <v>585</v>
      </c>
      <c r="H11" s="229" t="s">
        <v>586</v>
      </c>
      <c r="I11" s="229" t="s">
        <v>513</v>
      </c>
      <c r="J11" s="230" t="s">
        <v>54</v>
      </c>
    </row>
    <row r="12" spans="1:10" ht="14.65" customHeight="1" x14ac:dyDescent="0.35">
      <c r="A12" s="231" t="s">
        <v>604</v>
      </c>
      <c r="B12" s="89"/>
      <c r="C12" s="89"/>
      <c r="D12" s="89"/>
      <c r="E12" s="89"/>
      <c r="F12" s="89"/>
      <c r="G12" s="89"/>
      <c r="H12" s="89"/>
      <c r="I12" s="89"/>
      <c r="J12" s="172">
        <f>SUM(B12:I12)</f>
        <v>0</v>
      </c>
    </row>
    <row r="13" spans="1:10" ht="14.65" customHeight="1" x14ac:dyDescent="0.35">
      <c r="A13" s="231" t="s">
        <v>605</v>
      </c>
      <c r="B13" s="89"/>
      <c r="C13" s="89"/>
      <c r="D13" s="89"/>
      <c r="E13" s="89"/>
      <c r="F13" s="89"/>
      <c r="G13" s="89"/>
      <c r="H13" s="89"/>
      <c r="I13" s="89"/>
      <c r="J13" s="172">
        <f t="shared" ref="J13:J28" si="0">SUM(B13:I13)</f>
        <v>0</v>
      </c>
    </row>
    <row r="14" spans="1:10" ht="14.65" customHeight="1" x14ac:dyDescent="0.35">
      <c r="A14" s="231" t="s">
        <v>606</v>
      </c>
      <c r="B14" s="89"/>
      <c r="C14" s="89"/>
      <c r="D14" s="89"/>
      <c r="E14" s="89"/>
      <c r="F14" s="89"/>
      <c r="G14" s="89"/>
      <c r="H14" s="89"/>
      <c r="I14" s="89"/>
      <c r="J14" s="172">
        <f t="shared" si="0"/>
        <v>0</v>
      </c>
    </row>
    <row r="15" spans="1:10" ht="14.65" customHeight="1" x14ac:dyDescent="0.35">
      <c r="A15" s="231" t="s">
        <v>607</v>
      </c>
      <c r="B15" s="89"/>
      <c r="C15" s="89"/>
      <c r="D15" s="89"/>
      <c r="E15" s="89"/>
      <c r="F15" s="89"/>
      <c r="G15" s="89"/>
      <c r="H15" s="89"/>
      <c r="I15" s="89"/>
      <c r="J15" s="172">
        <f t="shared" si="0"/>
        <v>0</v>
      </c>
    </row>
    <row r="16" spans="1:10" ht="14.65" customHeight="1" x14ac:dyDescent="0.35">
      <c r="A16" s="231" t="s">
        <v>608</v>
      </c>
      <c r="B16" s="89"/>
      <c r="C16" s="89"/>
      <c r="D16" s="89"/>
      <c r="E16" s="89"/>
      <c r="F16" s="89"/>
      <c r="G16" s="89"/>
      <c r="H16" s="89"/>
      <c r="I16" s="89"/>
      <c r="J16" s="172">
        <f t="shared" si="0"/>
        <v>0</v>
      </c>
    </row>
    <row r="17" spans="1:10" ht="14.65" customHeight="1" x14ac:dyDescent="0.35">
      <c r="A17" s="231" t="s">
        <v>609</v>
      </c>
      <c r="B17" s="89"/>
      <c r="C17" s="89"/>
      <c r="D17" s="89"/>
      <c r="E17" s="89"/>
      <c r="F17" s="89"/>
      <c r="G17" s="89"/>
      <c r="H17" s="89"/>
      <c r="I17" s="89"/>
      <c r="J17" s="172">
        <f t="shared" si="0"/>
        <v>0</v>
      </c>
    </row>
    <row r="18" spans="1:10" ht="14.65" customHeight="1" x14ac:dyDescent="0.35">
      <c r="A18" s="231" t="s">
        <v>610</v>
      </c>
      <c r="B18" s="89"/>
      <c r="C18" s="89"/>
      <c r="D18" s="89"/>
      <c r="E18" s="89"/>
      <c r="F18" s="89"/>
      <c r="G18" s="89"/>
      <c r="H18" s="89"/>
      <c r="I18" s="89"/>
      <c r="J18" s="172">
        <f t="shared" si="0"/>
        <v>0</v>
      </c>
    </row>
    <row r="19" spans="1:10" ht="14.65" customHeight="1" x14ac:dyDescent="0.35">
      <c r="A19" s="231" t="s">
        <v>611</v>
      </c>
      <c r="B19" s="89"/>
      <c r="C19" s="89"/>
      <c r="D19" s="89"/>
      <c r="E19" s="89"/>
      <c r="F19" s="89"/>
      <c r="G19" s="89"/>
      <c r="H19" s="89"/>
      <c r="I19" s="89"/>
      <c r="J19" s="172">
        <f t="shared" si="0"/>
        <v>0</v>
      </c>
    </row>
    <row r="20" spans="1:10" ht="14.65" customHeight="1" x14ac:dyDescent="0.35">
      <c r="A20" s="231" t="s">
        <v>612</v>
      </c>
      <c r="B20" s="89"/>
      <c r="C20" s="89"/>
      <c r="D20" s="89"/>
      <c r="E20" s="89"/>
      <c r="F20" s="89"/>
      <c r="G20" s="89"/>
      <c r="H20" s="89"/>
      <c r="I20" s="89"/>
      <c r="J20" s="172">
        <f t="shared" si="0"/>
        <v>0</v>
      </c>
    </row>
    <row r="21" spans="1:10" ht="14.65" customHeight="1" x14ac:dyDescent="0.35">
      <c r="A21" s="231" t="s">
        <v>613</v>
      </c>
      <c r="B21" s="89"/>
      <c r="C21" s="89"/>
      <c r="D21" s="89"/>
      <c r="E21" s="89"/>
      <c r="F21" s="89"/>
      <c r="G21" s="89"/>
      <c r="H21" s="89"/>
      <c r="I21" s="89"/>
      <c r="J21" s="172">
        <f t="shared" si="0"/>
        <v>0</v>
      </c>
    </row>
    <row r="22" spans="1:10" ht="14.65" customHeight="1" x14ac:dyDescent="0.35">
      <c r="A22" s="231" t="s">
        <v>614</v>
      </c>
      <c r="B22" s="89"/>
      <c r="C22" s="89"/>
      <c r="D22" s="89"/>
      <c r="E22" s="89"/>
      <c r="F22" s="89"/>
      <c r="G22" s="89"/>
      <c r="H22" s="89"/>
      <c r="I22" s="89"/>
      <c r="J22" s="172">
        <f t="shared" si="0"/>
        <v>0</v>
      </c>
    </row>
    <row r="23" spans="1:10" ht="14.65" customHeight="1" x14ac:dyDescent="0.35">
      <c r="A23" s="231" t="s">
        <v>615</v>
      </c>
      <c r="B23" s="89"/>
      <c r="C23" s="89"/>
      <c r="D23" s="89"/>
      <c r="E23" s="89"/>
      <c r="F23" s="89"/>
      <c r="G23" s="89"/>
      <c r="H23" s="89"/>
      <c r="I23" s="89"/>
      <c r="J23" s="172">
        <f t="shared" si="0"/>
        <v>0</v>
      </c>
    </row>
    <row r="24" spans="1:10" ht="14.65" customHeight="1" x14ac:dyDescent="0.35">
      <c r="A24" s="231" t="s">
        <v>616</v>
      </c>
      <c r="B24" s="89"/>
      <c r="C24" s="89"/>
      <c r="D24" s="89"/>
      <c r="E24" s="89"/>
      <c r="F24" s="89"/>
      <c r="G24" s="89"/>
      <c r="H24" s="89"/>
      <c r="I24" s="89"/>
      <c r="J24" s="172">
        <f t="shared" si="0"/>
        <v>0</v>
      </c>
    </row>
    <row r="25" spans="1:10" ht="14.65" customHeight="1" x14ac:dyDescent="0.35">
      <c r="A25" s="231" t="s">
        <v>617</v>
      </c>
      <c r="B25" s="89"/>
      <c r="C25" s="89"/>
      <c r="D25" s="89"/>
      <c r="E25" s="89"/>
      <c r="F25" s="89"/>
      <c r="G25" s="89"/>
      <c r="H25" s="89"/>
      <c r="I25" s="89"/>
      <c r="J25" s="172">
        <f t="shared" si="0"/>
        <v>0</v>
      </c>
    </row>
    <row r="26" spans="1:10" ht="14.65" customHeight="1" x14ac:dyDescent="0.35">
      <c r="A26" s="231" t="s">
        <v>618</v>
      </c>
      <c r="B26" s="89"/>
      <c r="C26" s="89"/>
      <c r="D26" s="89"/>
      <c r="E26" s="89"/>
      <c r="F26" s="89"/>
      <c r="G26" s="89"/>
      <c r="H26" s="89"/>
      <c r="I26" s="89"/>
      <c r="J26" s="172">
        <f t="shared" si="0"/>
        <v>0</v>
      </c>
    </row>
    <row r="27" spans="1:10" ht="14.65" customHeight="1" x14ac:dyDescent="0.35">
      <c r="A27" s="231" t="s">
        <v>619</v>
      </c>
      <c r="B27" s="89"/>
      <c r="C27" s="89"/>
      <c r="D27" s="89"/>
      <c r="E27" s="89"/>
      <c r="F27" s="89"/>
      <c r="G27" s="89"/>
      <c r="H27" s="89"/>
      <c r="I27" s="89"/>
      <c r="J27" s="172">
        <f t="shared" si="0"/>
        <v>0</v>
      </c>
    </row>
    <row r="28" spans="1:10" ht="14.65" customHeight="1" x14ac:dyDescent="0.35">
      <c r="A28" s="231" t="s">
        <v>513</v>
      </c>
      <c r="B28" s="89"/>
      <c r="C28" s="89"/>
      <c r="D28" s="89"/>
      <c r="E28" s="89"/>
      <c r="F28" s="89"/>
      <c r="G28" s="89"/>
      <c r="H28" s="89"/>
      <c r="I28" s="89"/>
      <c r="J28" s="172">
        <f t="shared" si="0"/>
        <v>0</v>
      </c>
    </row>
    <row r="29" spans="1:10" ht="14.65" customHeight="1" x14ac:dyDescent="0.35">
      <c r="A29" s="32"/>
    </row>
    <row r="30" spans="1:10" ht="14.65" customHeight="1" x14ac:dyDescent="0.35">
      <c r="A30" s="32"/>
    </row>
    <row r="31" spans="1:10" ht="14.65" customHeight="1" x14ac:dyDescent="0.35">
      <c r="A31" s="226" t="s">
        <v>7546</v>
      </c>
    </row>
    <row r="32" spans="1:10" ht="14.65" customHeight="1" x14ac:dyDescent="0.35">
      <c r="A32" s="225" t="s">
        <v>7550</v>
      </c>
    </row>
    <row r="33" spans="1:15" ht="14.65" customHeight="1" x14ac:dyDescent="0.35">
      <c r="A33" s="32"/>
    </row>
    <row r="34" spans="1:15" ht="14.65" customHeight="1" x14ac:dyDescent="0.35">
      <c r="A34" s="229"/>
      <c r="B34" s="229" t="s">
        <v>7542</v>
      </c>
      <c r="C34" s="229" t="s">
        <v>7543</v>
      </c>
      <c r="D34" s="229" t="s">
        <v>7544</v>
      </c>
    </row>
    <row r="35" spans="1:15" ht="14.65" customHeight="1" x14ac:dyDescent="0.35">
      <c r="A35" s="231" t="s">
        <v>7541</v>
      </c>
      <c r="B35" s="89"/>
      <c r="C35" s="89"/>
      <c r="D35" s="89"/>
    </row>
    <row r="36" spans="1:15" ht="14.65" customHeight="1" x14ac:dyDescent="0.35">
      <c r="A36" s="231" t="s">
        <v>7545</v>
      </c>
      <c r="B36" s="396"/>
      <c r="C36" s="396"/>
      <c r="D36" s="396"/>
    </row>
    <row r="37" spans="1:15" ht="14.65" customHeight="1" x14ac:dyDescent="0.35">
      <c r="A37" s="32"/>
    </row>
    <row r="38" spans="1:15" ht="14.65" customHeight="1" x14ac:dyDescent="0.35">
      <c r="A38" s="32"/>
    </row>
    <row r="39" spans="1:15" ht="14.65" customHeight="1" x14ac:dyDescent="0.35">
      <c r="A39" s="168" t="s">
        <v>620</v>
      </c>
      <c r="B39" s="232"/>
      <c r="C39" s="232"/>
      <c r="D39" s="232"/>
      <c r="E39" s="232"/>
      <c r="F39" s="232"/>
      <c r="G39" s="232"/>
      <c r="H39" s="232"/>
      <c r="I39" s="232"/>
      <c r="J39" s="232"/>
      <c r="K39" s="136"/>
    </row>
    <row r="40" spans="1:15" x14ac:dyDescent="0.35">
      <c r="A40" s="225" t="s">
        <v>621</v>
      </c>
      <c r="B40" s="232"/>
      <c r="C40" s="232"/>
      <c r="D40" s="232"/>
      <c r="E40" s="232"/>
      <c r="F40" s="232"/>
      <c r="G40" s="232"/>
      <c r="H40" s="232"/>
      <c r="I40" s="232"/>
      <c r="J40" s="232"/>
      <c r="K40" s="136"/>
    </row>
    <row r="41" spans="1:15" x14ac:dyDescent="0.35">
      <c r="A41" s="233"/>
      <c r="B41" s="232"/>
      <c r="C41" s="232"/>
      <c r="D41" s="232"/>
      <c r="E41" s="232"/>
      <c r="F41" s="232"/>
      <c r="G41" s="232"/>
      <c r="H41" s="232"/>
      <c r="I41" s="232"/>
      <c r="J41" s="232"/>
      <c r="K41" s="136"/>
    </row>
    <row r="42" spans="1:15" x14ac:dyDescent="0.35">
      <c r="A42" s="451"/>
      <c r="B42" s="452" t="s">
        <v>7568</v>
      </c>
      <c r="C42" s="453"/>
      <c r="D42" s="453"/>
      <c r="E42" s="453"/>
      <c r="F42" s="453"/>
      <c r="G42" s="453"/>
      <c r="H42" s="453"/>
      <c r="I42" s="453"/>
      <c r="J42" s="454"/>
    </row>
    <row r="43" spans="1:15" x14ac:dyDescent="0.35">
      <c r="A43" s="451"/>
      <c r="B43" s="229" t="s">
        <v>580</v>
      </c>
      <c r="C43" s="229" t="s">
        <v>581</v>
      </c>
      <c r="D43" s="229" t="s">
        <v>602</v>
      </c>
      <c r="E43" s="229" t="s">
        <v>603</v>
      </c>
      <c r="F43" s="229" t="s">
        <v>584</v>
      </c>
      <c r="G43" s="229" t="s">
        <v>585</v>
      </c>
      <c r="H43" s="229" t="s">
        <v>586</v>
      </c>
      <c r="I43" s="229" t="s">
        <v>513</v>
      </c>
      <c r="J43" s="234" t="s">
        <v>54</v>
      </c>
    </row>
    <row r="44" spans="1:15" x14ac:dyDescent="0.35">
      <c r="A44" s="451"/>
      <c r="B44" s="89"/>
      <c r="C44" s="89"/>
      <c r="D44" s="89"/>
      <c r="E44" s="89"/>
      <c r="F44" s="89"/>
      <c r="G44" s="89"/>
      <c r="H44" s="89"/>
      <c r="I44" s="89"/>
      <c r="J44" s="172">
        <f>SUM(B44:I44)</f>
        <v>0</v>
      </c>
    </row>
    <row r="45" spans="1:15" x14ac:dyDescent="0.35">
      <c r="A45" s="235"/>
      <c r="B45" s="232"/>
      <c r="C45" s="232"/>
      <c r="D45" s="232"/>
      <c r="E45" s="232"/>
      <c r="F45" s="232"/>
      <c r="G45" s="232"/>
      <c r="H45" s="232"/>
      <c r="I45" s="232"/>
      <c r="J45" s="236"/>
      <c r="K45" s="236"/>
      <c r="L45" s="136"/>
      <c r="M45" s="136"/>
      <c r="N45" s="136"/>
      <c r="O45" s="136"/>
    </row>
    <row r="46" spans="1:15" x14ac:dyDescent="0.35">
      <c r="A46" s="233"/>
      <c r="B46" s="136"/>
      <c r="C46" s="136"/>
      <c r="D46" s="136"/>
      <c r="E46" s="136"/>
      <c r="F46" s="136"/>
      <c r="G46" s="136"/>
      <c r="H46" s="136"/>
      <c r="I46" s="136"/>
      <c r="J46" s="136"/>
      <c r="K46" s="136"/>
      <c r="L46" s="136"/>
      <c r="M46" s="136"/>
      <c r="N46" s="136"/>
      <c r="O46" s="136"/>
    </row>
    <row r="47" spans="1:15" x14ac:dyDescent="0.35">
      <c r="A47" s="226" t="s">
        <v>1742</v>
      </c>
    </row>
    <row r="48" spans="1:15" x14ac:dyDescent="0.35">
      <c r="A48" s="227" t="s">
        <v>622</v>
      </c>
    </row>
    <row r="49" spans="1:10" x14ac:dyDescent="0.35">
      <c r="A49" s="228"/>
    </row>
    <row r="50" spans="1:10" x14ac:dyDescent="0.35">
      <c r="A50" s="446" t="s">
        <v>601</v>
      </c>
      <c r="B50" s="448" t="s">
        <v>7675</v>
      </c>
      <c r="C50" s="449"/>
      <c r="D50" s="449"/>
      <c r="E50" s="449"/>
      <c r="F50" s="449"/>
      <c r="G50" s="449"/>
      <c r="H50" s="449"/>
      <c r="I50" s="449"/>
      <c r="J50" s="450"/>
    </row>
    <row r="51" spans="1:10" x14ac:dyDescent="0.35">
      <c r="A51" s="447"/>
      <c r="B51" s="229" t="s">
        <v>580</v>
      </c>
      <c r="C51" s="229" t="s">
        <v>581</v>
      </c>
      <c r="D51" s="229" t="s">
        <v>602</v>
      </c>
      <c r="E51" s="229" t="s">
        <v>603</v>
      </c>
      <c r="F51" s="229" t="s">
        <v>584</v>
      </c>
      <c r="G51" s="229" t="s">
        <v>585</v>
      </c>
      <c r="H51" s="229" t="s">
        <v>586</v>
      </c>
      <c r="I51" s="229" t="s">
        <v>513</v>
      </c>
      <c r="J51" s="230" t="s">
        <v>54</v>
      </c>
    </row>
    <row r="52" spans="1:10" x14ac:dyDescent="0.35">
      <c r="A52" s="231" t="s">
        <v>604</v>
      </c>
      <c r="B52" s="89"/>
      <c r="C52" s="89"/>
      <c r="D52" s="89"/>
      <c r="E52" s="89"/>
      <c r="F52" s="89"/>
      <c r="G52" s="89"/>
      <c r="H52" s="89"/>
      <c r="I52" s="89"/>
      <c r="J52" s="172">
        <f>SUM(B52:I52)</f>
        <v>0</v>
      </c>
    </row>
    <row r="53" spans="1:10" x14ac:dyDescent="0.35">
      <c r="A53" s="231" t="s">
        <v>605</v>
      </c>
      <c r="B53" s="89"/>
      <c r="C53" s="89"/>
      <c r="D53" s="89"/>
      <c r="E53" s="89"/>
      <c r="F53" s="89"/>
      <c r="G53" s="89"/>
      <c r="H53" s="89"/>
      <c r="I53" s="89"/>
      <c r="J53" s="172">
        <f t="shared" ref="J53:J67" si="1">SUM(B53:I53)</f>
        <v>0</v>
      </c>
    </row>
    <row r="54" spans="1:10" x14ac:dyDescent="0.35">
      <c r="A54" s="231" t="s">
        <v>606</v>
      </c>
      <c r="B54" s="89"/>
      <c r="C54" s="89"/>
      <c r="D54" s="89"/>
      <c r="E54" s="89"/>
      <c r="F54" s="89"/>
      <c r="G54" s="89"/>
      <c r="H54" s="89"/>
      <c r="I54" s="89"/>
      <c r="J54" s="172">
        <f t="shared" si="1"/>
        <v>0</v>
      </c>
    </row>
    <row r="55" spans="1:10" x14ac:dyDescent="0.35">
      <c r="A55" s="231" t="s">
        <v>607</v>
      </c>
      <c r="B55" s="89"/>
      <c r="C55" s="89"/>
      <c r="D55" s="89"/>
      <c r="E55" s="89"/>
      <c r="F55" s="89"/>
      <c r="G55" s="89"/>
      <c r="H55" s="89"/>
      <c r="I55" s="89"/>
      <c r="J55" s="172">
        <f t="shared" si="1"/>
        <v>0</v>
      </c>
    </row>
    <row r="56" spans="1:10" x14ac:dyDescent="0.35">
      <c r="A56" s="231" t="s">
        <v>608</v>
      </c>
      <c r="B56" s="89"/>
      <c r="C56" s="89"/>
      <c r="D56" s="89"/>
      <c r="E56" s="89"/>
      <c r="F56" s="89"/>
      <c r="G56" s="89"/>
      <c r="H56" s="89"/>
      <c r="I56" s="89"/>
      <c r="J56" s="172">
        <f t="shared" si="1"/>
        <v>0</v>
      </c>
    </row>
    <row r="57" spans="1:10" x14ac:dyDescent="0.35">
      <c r="A57" s="231" t="s">
        <v>609</v>
      </c>
      <c r="B57" s="89"/>
      <c r="C57" s="89"/>
      <c r="D57" s="89"/>
      <c r="E57" s="89"/>
      <c r="F57" s="89"/>
      <c r="G57" s="89"/>
      <c r="H57" s="89"/>
      <c r="I57" s="89"/>
      <c r="J57" s="172">
        <f t="shared" si="1"/>
        <v>0</v>
      </c>
    </row>
    <row r="58" spans="1:10" x14ac:dyDescent="0.35">
      <c r="A58" s="231" t="s">
        <v>610</v>
      </c>
      <c r="B58" s="89"/>
      <c r="C58" s="89"/>
      <c r="D58" s="89"/>
      <c r="E58" s="89"/>
      <c r="F58" s="89"/>
      <c r="G58" s="89"/>
      <c r="H58" s="89"/>
      <c r="I58" s="89"/>
      <c r="J58" s="172">
        <f t="shared" si="1"/>
        <v>0</v>
      </c>
    </row>
    <row r="59" spans="1:10" x14ac:dyDescent="0.35">
      <c r="A59" s="231" t="s">
        <v>611</v>
      </c>
      <c r="B59" s="89"/>
      <c r="C59" s="89"/>
      <c r="D59" s="89"/>
      <c r="E59" s="89"/>
      <c r="F59" s="89"/>
      <c r="G59" s="89"/>
      <c r="H59" s="89"/>
      <c r="I59" s="89"/>
      <c r="J59" s="172">
        <f t="shared" si="1"/>
        <v>0</v>
      </c>
    </row>
    <row r="60" spans="1:10" x14ac:dyDescent="0.35">
      <c r="A60" s="231" t="s">
        <v>612</v>
      </c>
      <c r="B60" s="89"/>
      <c r="C60" s="89"/>
      <c r="D60" s="89"/>
      <c r="E60" s="89"/>
      <c r="F60" s="89"/>
      <c r="G60" s="89"/>
      <c r="H60" s="89"/>
      <c r="I60" s="89"/>
      <c r="J60" s="172">
        <f t="shared" si="1"/>
        <v>0</v>
      </c>
    </row>
    <row r="61" spans="1:10" x14ac:dyDescent="0.35">
      <c r="A61" s="231" t="s">
        <v>613</v>
      </c>
      <c r="B61" s="89"/>
      <c r="C61" s="89"/>
      <c r="D61" s="89"/>
      <c r="E61" s="89"/>
      <c r="F61" s="89"/>
      <c r="G61" s="89"/>
      <c r="H61" s="89"/>
      <c r="I61" s="89"/>
      <c r="J61" s="172">
        <f t="shared" si="1"/>
        <v>0</v>
      </c>
    </row>
    <row r="62" spans="1:10" x14ac:dyDescent="0.35">
      <c r="A62" s="231" t="s">
        <v>614</v>
      </c>
      <c r="B62" s="89"/>
      <c r="C62" s="89"/>
      <c r="D62" s="89"/>
      <c r="E62" s="89"/>
      <c r="F62" s="89"/>
      <c r="G62" s="89"/>
      <c r="H62" s="89"/>
      <c r="I62" s="89"/>
      <c r="J62" s="172">
        <f t="shared" si="1"/>
        <v>0</v>
      </c>
    </row>
    <row r="63" spans="1:10" x14ac:dyDescent="0.35">
      <c r="A63" s="231" t="s">
        <v>615</v>
      </c>
      <c r="B63" s="89"/>
      <c r="C63" s="89"/>
      <c r="D63" s="89"/>
      <c r="E63" s="89"/>
      <c r="F63" s="89"/>
      <c r="G63" s="89"/>
      <c r="H63" s="89"/>
      <c r="I63" s="89"/>
      <c r="J63" s="172">
        <f t="shared" si="1"/>
        <v>0</v>
      </c>
    </row>
    <row r="64" spans="1:10" x14ac:dyDescent="0.35">
      <c r="A64" s="231" t="s">
        <v>616</v>
      </c>
      <c r="B64" s="89"/>
      <c r="C64" s="89"/>
      <c r="D64" s="89"/>
      <c r="E64" s="89"/>
      <c r="F64" s="89"/>
      <c r="G64" s="89"/>
      <c r="H64" s="89"/>
      <c r="I64" s="89"/>
      <c r="J64" s="172">
        <f t="shared" si="1"/>
        <v>0</v>
      </c>
    </row>
    <row r="65" spans="1:11" x14ac:dyDescent="0.35">
      <c r="A65" s="231" t="s">
        <v>617</v>
      </c>
      <c r="B65" s="89"/>
      <c r="C65" s="89"/>
      <c r="D65" s="89"/>
      <c r="E65" s="89"/>
      <c r="F65" s="89"/>
      <c r="G65" s="89"/>
      <c r="H65" s="89"/>
      <c r="I65" s="89"/>
      <c r="J65" s="172">
        <f t="shared" si="1"/>
        <v>0</v>
      </c>
    </row>
    <row r="66" spans="1:11" x14ac:dyDescent="0.35">
      <c r="A66" s="231" t="s">
        <v>618</v>
      </c>
      <c r="B66" s="89"/>
      <c r="C66" s="89"/>
      <c r="D66" s="89"/>
      <c r="E66" s="89"/>
      <c r="F66" s="89"/>
      <c r="G66" s="89"/>
      <c r="H66" s="89"/>
      <c r="I66" s="89"/>
      <c r="J66" s="172">
        <f t="shared" si="1"/>
        <v>0</v>
      </c>
    </row>
    <row r="67" spans="1:11" x14ac:dyDescent="0.35">
      <c r="A67" s="231" t="s">
        <v>619</v>
      </c>
      <c r="B67" s="89"/>
      <c r="C67" s="89"/>
      <c r="D67" s="89"/>
      <c r="E67" s="89"/>
      <c r="F67" s="89"/>
      <c r="G67" s="89"/>
      <c r="H67" s="89"/>
      <c r="I67" s="89"/>
      <c r="J67" s="172">
        <f t="shared" si="1"/>
        <v>0</v>
      </c>
    </row>
    <row r="68" spans="1:11" x14ac:dyDescent="0.35">
      <c r="A68" s="231" t="s">
        <v>513</v>
      </c>
      <c r="B68" s="89"/>
      <c r="C68" s="89"/>
      <c r="D68" s="89"/>
      <c r="E68" s="89"/>
      <c r="F68" s="89"/>
      <c r="G68" s="89"/>
      <c r="H68" s="89"/>
      <c r="I68" s="89"/>
      <c r="J68" s="172">
        <f>SUM(B68:I68)</f>
        <v>0</v>
      </c>
    </row>
    <row r="71" spans="1:11" x14ac:dyDescent="0.35">
      <c r="A71" s="226" t="s">
        <v>7546</v>
      </c>
    </row>
    <row r="72" spans="1:11" x14ac:dyDescent="0.35">
      <c r="A72" s="225" t="s">
        <v>7551</v>
      </c>
    </row>
    <row r="73" spans="1:11" x14ac:dyDescent="0.35">
      <c r="A73" s="32"/>
    </row>
    <row r="74" spans="1:11" x14ac:dyDescent="0.35">
      <c r="A74" s="229"/>
      <c r="B74" s="229" t="s">
        <v>7542</v>
      </c>
      <c r="C74" s="229" t="s">
        <v>7543</v>
      </c>
      <c r="D74" s="229" t="s">
        <v>7544</v>
      </c>
    </row>
    <row r="75" spans="1:11" x14ac:dyDescent="0.35">
      <c r="A75" s="231" t="s">
        <v>7541</v>
      </c>
      <c r="B75" s="172">
        <f>B35</f>
        <v>0</v>
      </c>
      <c r="C75" s="172">
        <f>C35</f>
        <v>0</v>
      </c>
      <c r="D75" s="172">
        <f>D35</f>
        <v>0</v>
      </c>
    </row>
    <row r="76" spans="1:11" x14ac:dyDescent="0.35">
      <c r="A76" s="231" t="s">
        <v>7547</v>
      </c>
      <c r="B76" s="354">
        <f>1-B36</f>
        <v>1</v>
      </c>
      <c r="C76" s="354">
        <f>1-C36</f>
        <v>1</v>
      </c>
      <c r="D76" s="354">
        <f>1-D36</f>
        <v>1</v>
      </c>
    </row>
    <row r="79" spans="1:11" x14ac:dyDescent="0.35">
      <c r="A79" s="168" t="s">
        <v>623</v>
      </c>
      <c r="B79" s="232"/>
      <c r="C79" s="232"/>
      <c r="D79" s="232"/>
      <c r="E79" s="232"/>
      <c r="F79" s="232"/>
      <c r="G79" s="232"/>
      <c r="H79" s="232"/>
      <c r="I79" s="232"/>
      <c r="J79" s="232"/>
      <c r="K79" s="136"/>
    </row>
    <row r="80" spans="1:11" x14ac:dyDescent="0.35">
      <c r="A80" s="225" t="s">
        <v>7552</v>
      </c>
      <c r="B80" s="232"/>
      <c r="C80" s="232"/>
      <c r="D80" s="232"/>
      <c r="E80" s="232"/>
      <c r="F80" s="232"/>
      <c r="G80" s="232"/>
      <c r="H80" s="232"/>
      <c r="I80" s="232"/>
      <c r="J80" s="232"/>
      <c r="K80" s="136"/>
    </row>
    <row r="81" spans="1:11" x14ac:dyDescent="0.35">
      <c r="A81" s="233"/>
      <c r="B81" s="232"/>
      <c r="C81" s="232"/>
      <c r="D81" s="232"/>
      <c r="E81" s="232"/>
      <c r="F81" s="232"/>
      <c r="G81" s="232"/>
      <c r="H81" s="232"/>
      <c r="I81" s="232"/>
      <c r="J81" s="232"/>
      <c r="K81" s="136"/>
    </row>
    <row r="82" spans="1:11" x14ac:dyDescent="0.35">
      <c r="A82" s="451"/>
      <c r="B82" s="452" t="s">
        <v>7674</v>
      </c>
      <c r="C82" s="453"/>
      <c r="D82" s="453"/>
      <c r="E82" s="453"/>
      <c r="F82" s="453"/>
      <c r="G82" s="453"/>
      <c r="H82" s="453"/>
      <c r="I82" s="453"/>
      <c r="J82" s="454"/>
    </row>
    <row r="83" spans="1:11" x14ac:dyDescent="0.35">
      <c r="A83" s="451"/>
      <c r="B83" s="229" t="s">
        <v>580</v>
      </c>
      <c r="C83" s="229" t="s">
        <v>581</v>
      </c>
      <c r="D83" s="229" t="s">
        <v>624</v>
      </c>
      <c r="E83" s="229" t="s">
        <v>603</v>
      </c>
      <c r="F83" s="229" t="s">
        <v>584</v>
      </c>
      <c r="G83" s="229" t="s">
        <v>625</v>
      </c>
      <c r="H83" s="229" t="s">
        <v>586</v>
      </c>
      <c r="I83" s="229" t="s">
        <v>513</v>
      </c>
      <c r="J83" s="234" t="s">
        <v>54</v>
      </c>
    </row>
    <row r="84" spans="1:11" ht="17.649999999999999" customHeight="1" x14ac:dyDescent="0.35">
      <c r="A84" s="451"/>
      <c r="B84" s="89"/>
      <c r="C84" s="89"/>
      <c r="D84" s="89"/>
      <c r="E84" s="89"/>
      <c r="F84" s="89"/>
      <c r="G84" s="89"/>
      <c r="H84" s="89"/>
      <c r="I84" s="89"/>
      <c r="J84" s="172">
        <f>SUM(B84:I84)</f>
        <v>0</v>
      </c>
    </row>
    <row r="85" spans="1:11" x14ac:dyDescent="0.35">
      <c r="A85" s="32"/>
    </row>
    <row r="86" spans="1:11" x14ac:dyDescent="0.35">
      <c r="A86" s="32"/>
    </row>
  </sheetData>
  <sheetProtection algorithmName="SHA-512" hashValue="lyJXw/HMS/8Fb0RTpyfLy0sFa6MlpaHpmdnkb+wFzsNLQAOnMyLZl9fIWHF1yyK3J7lNb31yyLl+Vl35met9KQ==" saltValue="J+8CucJBQfRW4oZ6k1M1ig==" spinCount="100000" sheet="1" objects="1" scenarios="1"/>
  <mergeCells count="11">
    <mergeCell ref="A50:A51"/>
    <mergeCell ref="B50:J50"/>
    <mergeCell ref="A82:A84"/>
    <mergeCell ref="B82:J82"/>
    <mergeCell ref="G2:H2"/>
    <mergeCell ref="G3:H3"/>
    <mergeCell ref="G4:H4"/>
    <mergeCell ref="A10:A11"/>
    <mergeCell ref="B10:J10"/>
    <mergeCell ref="A42:A44"/>
    <mergeCell ref="B42:J42"/>
  </mergeCells>
  <pageMargins left="0.33" right="0.16" top="0.75" bottom="0.75" header="0.3" footer="0.3"/>
  <pageSetup scale="57"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pageSetUpPr fitToPage="1"/>
  </sheetPr>
  <dimension ref="A1:C422"/>
  <sheetViews>
    <sheetView showGridLines="0" zoomScale="90" zoomScaleNormal="90" workbookViewId="0">
      <selection activeCell="C12" sqref="C12"/>
    </sheetView>
  </sheetViews>
  <sheetFormatPr defaultRowHeight="14.5" x14ac:dyDescent="0.35"/>
  <cols>
    <col min="1" max="3" width="23.81640625" customWidth="1"/>
  </cols>
  <sheetData>
    <row r="1" spans="1:3" ht="30" customHeight="1" x14ac:dyDescent="0.55000000000000004">
      <c r="A1" s="1" t="s">
        <v>0</v>
      </c>
      <c r="B1" s="14"/>
    </row>
    <row r="2" spans="1:3" ht="19.5" customHeight="1" x14ac:dyDescent="0.5">
      <c r="A2" s="104" t="s">
        <v>599</v>
      </c>
      <c r="C2" s="223" t="s">
        <v>437</v>
      </c>
    </row>
    <row r="3" spans="1:3" x14ac:dyDescent="0.35">
      <c r="A3" s="225" t="s">
        <v>626</v>
      </c>
    </row>
    <row r="4" spans="1:3" x14ac:dyDescent="0.35">
      <c r="A4" s="225"/>
    </row>
    <row r="5" spans="1:3" x14ac:dyDescent="0.35">
      <c r="A5" s="227" t="s">
        <v>1749</v>
      </c>
    </row>
    <row r="6" spans="1:3" x14ac:dyDescent="0.35">
      <c r="A6" s="227" t="s">
        <v>7570</v>
      </c>
    </row>
    <row r="7" spans="1:3" x14ac:dyDescent="0.35">
      <c r="A7" s="225" t="s">
        <v>627</v>
      </c>
    </row>
    <row r="9" spans="1:3" x14ac:dyDescent="0.35">
      <c r="A9" s="168" t="s">
        <v>628</v>
      </c>
    </row>
    <row r="11" spans="1:3" x14ac:dyDescent="0.35">
      <c r="A11" s="237" t="s">
        <v>601</v>
      </c>
      <c r="B11" s="237" t="s">
        <v>629</v>
      </c>
      <c r="C11" s="237" t="s">
        <v>630</v>
      </c>
    </row>
    <row r="12" spans="1:3" x14ac:dyDescent="0.35">
      <c r="A12" s="231" t="s">
        <v>631</v>
      </c>
      <c r="B12" s="231" t="s">
        <v>632</v>
      </c>
      <c r="C12" s="238">
        <v>41.362638519999997</v>
      </c>
    </row>
    <row r="13" spans="1:3" x14ac:dyDescent="0.35">
      <c r="A13" s="231" t="s">
        <v>631</v>
      </c>
      <c r="B13" s="231" t="s">
        <v>633</v>
      </c>
      <c r="C13" s="238">
        <v>56.433638240000001</v>
      </c>
    </row>
    <row r="14" spans="1:3" x14ac:dyDescent="0.35">
      <c r="A14" s="231" t="s">
        <v>631</v>
      </c>
      <c r="B14" s="231" t="s">
        <v>634</v>
      </c>
      <c r="C14" s="238">
        <v>45.678957429999997</v>
      </c>
    </row>
    <row r="15" spans="1:3" x14ac:dyDescent="0.35">
      <c r="A15" s="231" t="s">
        <v>631</v>
      </c>
      <c r="B15" s="231" t="s">
        <v>635</v>
      </c>
      <c r="C15" s="238">
        <v>49.671544580000003</v>
      </c>
    </row>
    <row r="16" spans="1:3" x14ac:dyDescent="0.35">
      <c r="A16" s="231" t="s">
        <v>631</v>
      </c>
      <c r="B16" s="231" t="s">
        <v>636</v>
      </c>
      <c r="C16" s="238">
        <v>40.548327960000002</v>
      </c>
    </row>
    <row r="17" spans="1:3" x14ac:dyDescent="0.35">
      <c r="A17" s="231" t="s">
        <v>631</v>
      </c>
      <c r="B17" s="231" t="s">
        <v>637</v>
      </c>
      <c r="C17" s="238">
        <v>49.484137660000002</v>
      </c>
    </row>
    <row r="18" spans="1:3" x14ac:dyDescent="0.35">
      <c r="A18" s="231" t="s">
        <v>631</v>
      </c>
      <c r="B18" s="231" t="s">
        <v>638</v>
      </c>
      <c r="C18" s="238">
        <v>42.365112789999998</v>
      </c>
    </row>
    <row r="19" spans="1:3" x14ac:dyDescent="0.35">
      <c r="A19" s="231" t="s">
        <v>631</v>
      </c>
      <c r="B19" s="231" t="s">
        <v>639</v>
      </c>
      <c r="C19" s="238">
        <v>55.287522070000001</v>
      </c>
    </row>
    <row r="20" spans="1:3" x14ac:dyDescent="0.35">
      <c r="A20" s="231" t="s">
        <v>631</v>
      </c>
      <c r="B20" s="231" t="s">
        <v>640</v>
      </c>
      <c r="C20" s="238">
        <v>51.907820979999997</v>
      </c>
    </row>
    <row r="21" spans="1:3" x14ac:dyDescent="0.35">
      <c r="A21" s="231" t="s">
        <v>631</v>
      </c>
      <c r="B21" s="231" t="s">
        <v>641</v>
      </c>
      <c r="C21" s="238">
        <v>43.405666709999998</v>
      </c>
    </row>
    <row r="22" spans="1:3" x14ac:dyDescent="0.35">
      <c r="A22" s="231" t="s">
        <v>631</v>
      </c>
      <c r="B22" s="231" t="s">
        <v>642</v>
      </c>
      <c r="C22" s="238">
        <v>53.772394640000002</v>
      </c>
    </row>
    <row r="23" spans="1:3" x14ac:dyDescent="0.35">
      <c r="A23" s="231" t="s">
        <v>631</v>
      </c>
      <c r="B23" s="231" t="s">
        <v>643</v>
      </c>
      <c r="C23" s="238">
        <v>51.4151156</v>
      </c>
    </row>
    <row r="24" spans="1:3" x14ac:dyDescent="0.35">
      <c r="A24" s="231" t="s">
        <v>631</v>
      </c>
      <c r="B24" s="231" t="s">
        <v>644</v>
      </c>
      <c r="C24" s="238">
        <v>55.155336140000003</v>
      </c>
    </row>
    <row r="25" spans="1:3" x14ac:dyDescent="0.35">
      <c r="A25" s="231" t="s">
        <v>631</v>
      </c>
      <c r="B25" s="231" t="s">
        <v>645</v>
      </c>
      <c r="C25" s="238">
        <v>40.874138530000003</v>
      </c>
    </row>
    <row r="26" spans="1:3" x14ac:dyDescent="0.35">
      <c r="A26" s="231" t="s">
        <v>631</v>
      </c>
      <c r="B26" s="231" t="s">
        <v>646</v>
      </c>
      <c r="C26" s="238">
        <v>42.729196829999999</v>
      </c>
    </row>
    <row r="27" spans="1:3" x14ac:dyDescent="0.35">
      <c r="A27" s="231" t="s">
        <v>631</v>
      </c>
      <c r="B27" s="231" t="s">
        <v>647</v>
      </c>
      <c r="C27" s="238">
        <v>50.949853910000002</v>
      </c>
    </row>
    <row r="28" spans="1:3" x14ac:dyDescent="0.35">
      <c r="A28" s="231" t="s">
        <v>631</v>
      </c>
      <c r="B28" s="231" t="s">
        <v>648</v>
      </c>
      <c r="C28" s="238">
        <v>44.520325270000001</v>
      </c>
    </row>
    <row r="29" spans="1:3" x14ac:dyDescent="0.35">
      <c r="A29" s="231" t="s">
        <v>631</v>
      </c>
      <c r="B29" s="231" t="s">
        <v>649</v>
      </c>
      <c r="C29" s="238">
        <v>49.663844519999998</v>
      </c>
    </row>
    <row r="30" spans="1:3" x14ac:dyDescent="0.35">
      <c r="A30" s="231" t="s">
        <v>631</v>
      </c>
      <c r="B30" s="231" t="s">
        <v>650</v>
      </c>
      <c r="C30" s="238">
        <v>60.330807780000001</v>
      </c>
    </row>
    <row r="31" spans="1:3" x14ac:dyDescent="0.35">
      <c r="A31" s="231" t="s">
        <v>631</v>
      </c>
      <c r="B31" s="231" t="s">
        <v>651</v>
      </c>
      <c r="C31" s="238">
        <v>40.415009869999999</v>
      </c>
    </row>
    <row r="32" spans="1:3" x14ac:dyDescent="0.35">
      <c r="A32" s="231" t="s">
        <v>631</v>
      </c>
      <c r="B32" s="231" t="s">
        <v>652</v>
      </c>
      <c r="C32" s="238">
        <v>41.646047439999997</v>
      </c>
    </row>
    <row r="33" spans="1:3" x14ac:dyDescent="0.35">
      <c r="A33" s="231" t="s">
        <v>631</v>
      </c>
      <c r="B33" s="231" t="s">
        <v>653</v>
      </c>
      <c r="C33" s="238">
        <v>40.448618670000002</v>
      </c>
    </row>
    <row r="34" spans="1:3" x14ac:dyDescent="0.35">
      <c r="A34" s="231" t="s">
        <v>631</v>
      </c>
      <c r="B34" s="231" t="s">
        <v>654</v>
      </c>
      <c r="C34" s="238">
        <v>46.466980710000001</v>
      </c>
    </row>
    <row r="35" spans="1:3" x14ac:dyDescent="0.35">
      <c r="A35" s="231" t="s">
        <v>631</v>
      </c>
      <c r="B35" s="231" t="s">
        <v>655</v>
      </c>
      <c r="C35" s="238">
        <v>41.056952090000003</v>
      </c>
    </row>
    <row r="36" spans="1:3" x14ac:dyDescent="0.35">
      <c r="A36" s="231" t="s">
        <v>631</v>
      </c>
      <c r="B36" s="231" t="s">
        <v>656</v>
      </c>
      <c r="C36" s="238">
        <v>46.50034789</v>
      </c>
    </row>
    <row r="37" spans="1:3" x14ac:dyDescent="0.35">
      <c r="A37" s="231" t="s">
        <v>631</v>
      </c>
      <c r="B37" s="231" t="s">
        <v>657</v>
      </c>
      <c r="C37" s="238">
        <v>62.124807109999999</v>
      </c>
    </row>
    <row r="38" spans="1:3" x14ac:dyDescent="0.35">
      <c r="A38" s="231" t="s">
        <v>631</v>
      </c>
      <c r="B38" s="231" t="s">
        <v>658</v>
      </c>
      <c r="C38" s="238">
        <v>40.262471769999998</v>
      </c>
    </row>
    <row r="39" spans="1:3" x14ac:dyDescent="0.35">
      <c r="A39" s="231" t="s">
        <v>631</v>
      </c>
      <c r="B39" s="231" t="s">
        <v>659</v>
      </c>
      <c r="C39" s="238">
        <v>44.127880779999998</v>
      </c>
    </row>
    <row r="40" spans="1:3" x14ac:dyDescent="0.35">
      <c r="A40" s="231" t="s">
        <v>631</v>
      </c>
      <c r="B40" s="231" t="s">
        <v>660</v>
      </c>
      <c r="C40" s="238">
        <v>43.46033748</v>
      </c>
    </row>
    <row r="41" spans="1:3" x14ac:dyDescent="0.35">
      <c r="A41" s="231" t="s">
        <v>661</v>
      </c>
      <c r="B41" s="231" t="s">
        <v>662</v>
      </c>
      <c r="C41" s="238">
        <v>48.952686730000003</v>
      </c>
    </row>
    <row r="42" spans="1:3" x14ac:dyDescent="0.35">
      <c r="A42" s="231" t="s">
        <v>661</v>
      </c>
      <c r="B42" s="231" t="s">
        <v>663</v>
      </c>
      <c r="C42" s="238">
        <v>40.337356990000004</v>
      </c>
    </row>
    <row r="43" spans="1:3" x14ac:dyDescent="0.35">
      <c r="A43" s="231" t="s">
        <v>661</v>
      </c>
      <c r="B43" s="231" t="s">
        <v>664</v>
      </c>
      <c r="C43" s="238">
        <v>55.525422579999997</v>
      </c>
    </row>
    <row r="44" spans="1:3" x14ac:dyDescent="0.35">
      <c r="A44" s="231" t="s">
        <v>661</v>
      </c>
      <c r="B44" s="231" t="s">
        <v>665</v>
      </c>
      <c r="C44" s="238">
        <v>41.896004570000002</v>
      </c>
    </row>
    <row r="45" spans="1:3" x14ac:dyDescent="0.35">
      <c r="A45" s="231" t="s">
        <v>666</v>
      </c>
      <c r="B45" s="231" t="s">
        <v>662</v>
      </c>
      <c r="C45" s="238">
        <v>40.1579628</v>
      </c>
    </row>
    <row r="46" spans="1:3" x14ac:dyDescent="0.35">
      <c r="A46" s="231" t="s">
        <v>666</v>
      </c>
      <c r="B46" s="231" t="s">
        <v>667</v>
      </c>
      <c r="C46" s="238">
        <v>42.536733920000003</v>
      </c>
    </row>
    <row r="47" spans="1:3" x14ac:dyDescent="0.35">
      <c r="A47" s="231" t="s">
        <v>666</v>
      </c>
      <c r="B47" s="231" t="s">
        <v>668</v>
      </c>
      <c r="C47" s="238">
        <v>48.90869387</v>
      </c>
    </row>
    <row r="48" spans="1:3" x14ac:dyDescent="0.35">
      <c r="A48" s="231" t="s">
        <v>666</v>
      </c>
      <c r="B48" s="231" t="s">
        <v>669</v>
      </c>
      <c r="C48" s="238">
        <v>42.679783319999999</v>
      </c>
    </row>
    <row r="49" spans="1:3" x14ac:dyDescent="0.35">
      <c r="A49" s="231" t="s">
        <v>666</v>
      </c>
      <c r="B49" s="231" t="s">
        <v>670</v>
      </c>
      <c r="C49" s="238">
        <v>40.573362420000002</v>
      </c>
    </row>
    <row r="50" spans="1:3" x14ac:dyDescent="0.35">
      <c r="A50" s="231" t="s">
        <v>666</v>
      </c>
      <c r="B50" s="231" t="s">
        <v>671</v>
      </c>
      <c r="C50" s="238">
        <v>43.578066190000001</v>
      </c>
    </row>
    <row r="51" spans="1:3" x14ac:dyDescent="0.35">
      <c r="A51" s="231" t="s">
        <v>666</v>
      </c>
      <c r="B51" s="231" t="s">
        <v>672</v>
      </c>
      <c r="C51" s="238">
        <v>40.797670629999999</v>
      </c>
    </row>
    <row r="52" spans="1:3" x14ac:dyDescent="0.35">
      <c r="A52" s="231" t="s">
        <v>666</v>
      </c>
      <c r="B52" s="231" t="s">
        <v>673</v>
      </c>
      <c r="C52" s="238">
        <v>40.543070899999996</v>
      </c>
    </row>
    <row r="53" spans="1:3" x14ac:dyDescent="0.35">
      <c r="A53" s="231" t="s">
        <v>674</v>
      </c>
      <c r="B53" s="231" t="s">
        <v>675</v>
      </c>
      <c r="C53" s="238">
        <v>70.455866189999995</v>
      </c>
    </row>
    <row r="54" spans="1:3" x14ac:dyDescent="0.35">
      <c r="A54" s="231" t="s">
        <v>674</v>
      </c>
      <c r="B54" s="231" t="s">
        <v>676</v>
      </c>
      <c r="C54" s="238">
        <v>81.473980699999998</v>
      </c>
    </row>
    <row r="55" spans="1:3" x14ac:dyDescent="0.35">
      <c r="A55" s="231" t="s">
        <v>674</v>
      </c>
      <c r="B55" s="231" t="s">
        <v>677</v>
      </c>
      <c r="C55" s="238">
        <v>90.272189839999996</v>
      </c>
    </row>
    <row r="56" spans="1:3" x14ac:dyDescent="0.35">
      <c r="A56" s="231" t="s">
        <v>674</v>
      </c>
      <c r="B56" s="231" t="s">
        <v>678</v>
      </c>
      <c r="C56" s="238">
        <v>88.525580820000002</v>
      </c>
    </row>
    <row r="57" spans="1:3" x14ac:dyDescent="0.35">
      <c r="A57" s="231" t="s">
        <v>674</v>
      </c>
      <c r="B57" s="231" t="s">
        <v>679</v>
      </c>
      <c r="C57" s="238">
        <v>79.007891310000005</v>
      </c>
    </row>
    <row r="58" spans="1:3" x14ac:dyDescent="0.35">
      <c r="A58" s="231" t="s">
        <v>674</v>
      </c>
      <c r="B58" s="231" t="s">
        <v>680</v>
      </c>
      <c r="C58" s="238">
        <v>60.491120940000002</v>
      </c>
    </row>
    <row r="59" spans="1:3" x14ac:dyDescent="0.35">
      <c r="A59" s="231" t="s">
        <v>674</v>
      </c>
      <c r="B59" s="231" t="s">
        <v>681</v>
      </c>
      <c r="C59" s="238">
        <v>41.821736999999999</v>
      </c>
    </row>
    <row r="60" spans="1:3" x14ac:dyDescent="0.35">
      <c r="A60" s="231" t="s">
        <v>674</v>
      </c>
      <c r="B60" s="231" t="s">
        <v>682</v>
      </c>
      <c r="C60" s="238">
        <v>40.411847379999998</v>
      </c>
    </row>
    <row r="61" spans="1:3" x14ac:dyDescent="0.35">
      <c r="A61" s="231" t="s">
        <v>674</v>
      </c>
      <c r="B61" s="231" t="s">
        <v>683</v>
      </c>
      <c r="C61" s="238">
        <v>114.338877</v>
      </c>
    </row>
    <row r="62" spans="1:3" x14ac:dyDescent="0.35">
      <c r="A62" s="231" t="s">
        <v>674</v>
      </c>
      <c r="B62" s="231" t="s">
        <v>684</v>
      </c>
      <c r="C62" s="238">
        <v>125.1605545</v>
      </c>
    </row>
    <row r="63" spans="1:3" x14ac:dyDescent="0.35">
      <c r="A63" s="231" t="s">
        <v>674</v>
      </c>
      <c r="B63" s="231" t="s">
        <v>685</v>
      </c>
      <c r="C63" s="238">
        <v>45.988922510000002</v>
      </c>
    </row>
    <row r="64" spans="1:3" x14ac:dyDescent="0.35">
      <c r="A64" s="231" t="s">
        <v>674</v>
      </c>
      <c r="B64" s="231" t="s">
        <v>686</v>
      </c>
      <c r="C64" s="238">
        <v>61.928332740000002</v>
      </c>
    </row>
    <row r="65" spans="1:3" x14ac:dyDescent="0.35">
      <c r="A65" s="231" t="s">
        <v>674</v>
      </c>
      <c r="B65" s="231" t="s">
        <v>687</v>
      </c>
      <c r="C65" s="238">
        <v>91.37251483</v>
      </c>
    </row>
    <row r="66" spans="1:3" x14ac:dyDescent="0.35">
      <c r="A66" s="231" t="s">
        <v>674</v>
      </c>
      <c r="B66" s="231" t="s">
        <v>688</v>
      </c>
      <c r="C66" s="238">
        <v>68.113651320000002</v>
      </c>
    </row>
    <row r="67" spans="1:3" x14ac:dyDescent="0.35">
      <c r="A67" s="231" t="s">
        <v>674</v>
      </c>
      <c r="B67" s="231" t="s">
        <v>689</v>
      </c>
      <c r="C67" s="238">
        <v>50.85415407</v>
      </c>
    </row>
    <row r="68" spans="1:3" x14ac:dyDescent="0.35">
      <c r="A68" s="231" t="s">
        <v>674</v>
      </c>
      <c r="B68" s="231" t="s">
        <v>690</v>
      </c>
      <c r="C68" s="238">
        <v>67.613578099999998</v>
      </c>
    </row>
    <row r="69" spans="1:3" x14ac:dyDescent="0.35">
      <c r="A69" s="231" t="s">
        <v>674</v>
      </c>
      <c r="B69" s="231" t="s">
        <v>691</v>
      </c>
      <c r="C69" s="238">
        <v>74.312627070000005</v>
      </c>
    </row>
    <row r="70" spans="1:3" x14ac:dyDescent="0.35">
      <c r="A70" s="231" t="s">
        <v>674</v>
      </c>
      <c r="B70" s="231" t="s">
        <v>692</v>
      </c>
      <c r="C70" s="238">
        <v>74.311521949999999</v>
      </c>
    </row>
    <row r="71" spans="1:3" x14ac:dyDescent="0.35">
      <c r="A71" s="231" t="s">
        <v>674</v>
      </c>
      <c r="B71" s="231" t="s">
        <v>693</v>
      </c>
      <c r="C71" s="238">
        <v>41.600536349999999</v>
      </c>
    </row>
    <row r="72" spans="1:3" x14ac:dyDescent="0.35">
      <c r="A72" s="231" t="s">
        <v>674</v>
      </c>
      <c r="B72" s="231" t="s">
        <v>694</v>
      </c>
      <c r="C72" s="238">
        <v>59.344659149999998</v>
      </c>
    </row>
    <row r="73" spans="1:3" x14ac:dyDescent="0.35">
      <c r="A73" s="231" t="s">
        <v>674</v>
      </c>
      <c r="B73" s="231" t="s">
        <v>695</v>
      </c>
      <c r="C73" s="238">
        <v>119.3581672</v>
      </c>
    </row>
    <row r="74" spans="1:3" x14ac:dyDescent="0.35">
      <c r="A74" s="231" t="s">
        <v>674</v>
      </c>
      <c r="B74" s="231" t="s">
        <v>696</v>
      </c>
      <c r="C74" s="238">
        <v>46.001955299999999</v>
      </c>
    </row>
    <row r="75" spans="1:3" x14ac:dyDescent="0.35">
      <c r="A75" s="231" t="s">
        <v>674</v>
      </c>
      <c r="B75" s="231" t="s">
        <v>697</v>
      </c>
      <c r="C75" s="238">
        <v>104.54845690000001</v>
      </c>
    </row>
    <row r="76" spans="1:3" x14ac:dyDescent="0.35">
      <c r="A76" s="231" t="s">
        <v>674</v>
      </c>
      <c r="B76" s="231" t="s">
        <v>698</v>
      </c>
      <c r="C76" s="238">
        <v>41.16175243</v>
      </c>
    </row>
    <row r="77" spans="1:3" x14ac:dyDescent="0.35">
      <c r="A77" s="231" t="s">
        <v>674</v>
      </c>
      <c r="B77" s="231" t="s">
        <v>699</v>
      </c>
      <c r="C77" s="238">
        <v>105.82574769999999</v>
      </c>
    </row>
    <row r="78" spans="1:3" x14ac:dyDescent="0.35">
      <c r="A78" s="231" t="s">
        <v>674</v>
      </c>
      <c r="B78" s="231" t="s">
        <v>700</v>
      </c>
      <c r="C78" s="238">
        <v>101.7535123</v>
      </c>
    </row>
    <row r="79" spans="1:3" x14ac:dyDescent="0.35">
      <c r="A79" s="231" t="s">
        <v>674</v>
      </c>
      <c r="B79" s="231" t="s">
        <v>701</v>
      </c>
      <c r="C79" s="238">
        <v>61.767229980000003</v>
      </c>
    </row>
    <row r="80" spans="1:3" x14ac:dyDescent="0.35">
      <c r="A80" s="231" t="s">
        <v>674</v>
      </c>
      <c r="B80" s="231" t="s">
        <v>702</v>
      </c>
      <c r="C80" s="238">
        <v>60.717214069999997</v>
      </c>
    </row>
    <row r="81" spans="1:3" x14ac:dyDescent="0.35">
      <c r="A81" s="231" t="s">
        <v>674</v>
      </c>
      <c r="B81" s="231" t="s">
        <v>703</v>
      </c>
      <c r="C81" s="238">
        <v>44.950958040000003</v>
      </c>
    </row>
    <row r="82" spans="1:3" x14ac:dyDescent="0.35">
      <c r="A82" s="231" t="s">
        <v>674</v>
      </c>
      <c r="B82" s="231" t="s">
        <v>704</v>
      </c>
      <c r="C82" s="238">
        <v>98.136691010000007</v>
      </c>
    </row>
    <row r="83" spans="1:3" x14ac:dyDescent="0.35">
      <c r="A83" s="231" t="s">
        <v>674</v>
      </c>
      <c r="B83" s="231" t="s">
        <v>705</v>
      </c>
      <c r="C83" s="238">
        <v>51.558304300000003</v>
      </c>
    </row>
    <row r="84" spans="1:3" x14ac:dyDescent="0.35">
      <c r="A84" s="231" t="s">
        <v>674</v>
      </c>
      <c r="B84" s="231" t="s">
        <v>706</v>
      </c>
      <c r="C84" s="238">
        <v>64.635412299999999</v>
      </c>
    </row>
    <row r="85" spans="1:3" x14ac:dyDescent="0.35">
      <c r="A85" s="231" t="s">
        <v>674</v>
      </c>
      <c r="B85" s="231" t="s">
        <v>707</v>
      </c>
      <c r="C85" s="238">
        <v>56.374131769999998</v>
      </c>
    </row>
    <row r="86" spans="1:3" x14ac:dyDescent="0.35">
      <c r="A86" s="231" t="s">
        <v>674</v>
      </c>
      <c r="B86" s="231" t="s">
        <v>708</v>
      </c>
      <c r="C86" s="238">
        <v>48.964241489999999</v>
      </c>
    </row>
    <row r="87" spans="1:3" x14ac:dyDescent="0.35">
      <c r="A87" s="231" t="s">
        <v>674</v>
      </c>
      <c r="B87" s="231" t="s">
        <v>709</v>
      </c>
      <c r="C87" s="238">
        <v>81.130619969999998</v>
      </c>
    </row>
    <row r="88" spans="1:3" x14ac:dyDescent="0.35">
      <c r="A88" s="231" t="s">
        <v>674</v>
      </c>
      <c r="B88" s="231" t="s">
        <v>710</v>
      </c>
      <c r="C88" s="238">
        <v>44.202140210000003</v>
      </c>
    </row>
    <row r="89" spans="1:3" x14ac:dyDescent="0.35">
      <c r="A89" s="231" t="s">
        <v>674</v>
      </c>
      <c r="B89" s="231" t="s">
        <v>711</v>
      </c>
      <c r="C89" s="238">
        <v>80.412751819999997</v>
      </c>
    </row>
    <row r="90" spans="1:3" x14ac:dyDescent="0.35">
      <c r="A90" s="231" t="s">
        <v>674</v>
      </c>
      <c r="B90" s="231" t="s">
        <v>712</v>
      </c>
      <c r="C90" s="238">
        <v>40.679078019999999</v>
      </c>
    </row>
    <row r="91" spans="1:3" x14ac:dyDescent="0.35">
      <c r="A91" s="231" t="s">
        <v>674</v>
      </c>
      <c r="B91" s="231" t="s">
        <v>713</v>
      </c>
      <c r="C91" s="238">
        <v>43.781049369999998</v>
      </c>
    </row>
    <row r="92" spans="1:3" x14ac:dyDescent="0.35">
      <c r="A92" s="231" t="s">
        <v>674</v>
      </c>
      <c r="B92" s="231" t="s">
        <v>714</v>
      </c>
      <c r="C92" s="238">
        <v>113.7896121</v>
      </c>
    </row>
    <row r="93" spans="1:3" x14ac:dyDescent="0.35">
      <c r="A93" s="231" t="s">
        <v>674</v>
      </c>
      <c r="B93" s="231" t="s">
        <v>715</v>
      </c>
      <c r="C93" s="238">
        <v>42.793189699999999</v>
      </c>
    </row>
    <row r="94" spans="1:3" x14ac:dyDescent="0.35">
      <c r="A94" s="231" t="s">
        <v>674</v>
      </c>
      <c r="B94" s="231" t="s">
        <v>716</v>
      </c>
      <c r="C94" s="238">
        <v>91.663748720000001</v>
      </c>
    </row>
    <row r="95" spans="1:3" x14ac:dyDescent="0.35">
      <c r="A95" s="231" t="s">
        <v>674</v>
      </c>
      <c r="B95" s="231" t="s">
        <v>717</v>
      </c>
      <c r="C95" s="238">
        <v>60.189683930000001</v>
      </c>
    </row>
    <row r="96" spans="1:3" x14ac:dyDescent="0.35">
      <c r="A96" s="231" t="s">
        <v>674</v>
      </c>
      <c r="B96" s="231" t="s">
        <v>718</v>
      </c>
      <c r="C96" s="238">
        <v>50.075360590000003</v>
      </c>
    </row>
    <row r="97" spans="1:3" x14ac:dyDescent="0.35">
      <c r="A97" s="231" t="s">
        <v>674</v>
      </c>
      <c r="B97" s="231" t="s">
        <v>645</v>
      </c>
      <c r="C97" s="238">
        <v>83.207258550000006</v>
      </c>
    </row>
    <row r="98" spans="1:3" x14ac:dyDescent="0.35">
      <c r="A98" s="231" t="s">
        <v>674</v>
      </c>
      <c r="B98" s="231" t="s">
        <v>719</v>
      </c>
      <c r="C98" s="238">
        <v>51.40526346</v>
      </c>
    </row>
    <row r="99" spans="1:3" x14ac:dyDescent="0.35">
      <c r="A99" s="231" t="s">
        <v>674</v>
      </c>
      <c r="B99" s="231" t="s">
        <v>720</v>
      </c>
      <c r="C99" s="238">
        <v>68.923538260000001</v>
      </c>
    </row>
    <row r="100" spans="1:3" x14ac:dyDescent="0.35">
      <c r="A100" s="231" t="s">
        <v>674</v>
      </c>
      <c r="B100" s="231" t="s">
        <v>721</v>
      </c>
      <c r="C100" s="238">
        <v>44.818689820000003</v>
      </c>
    </row>
    <row r="101" spans="1:3" x14ac:dyDescent="0.35">
      <c r="A101" s="231" t="s">
        <v>674</v>
      </c>
      <c r="B101" s="231" t="s">
        <v>650</v>
      </c>
      <c r="C101" s="238">
        <v>40.986342200000003</v>
      </c>
    </row>
    <row r="102" spans="1:3" x14ac:dyDescent="0.35">
      <c r="A102" s="231" t="s">
        <v>674</v>
      </c>
      <c r="B102" s="231" t="s">
        <v>722</v>
      </c>
      <c r="C102" s="238">
        <v>54.284814920000002</v>
      </c>
    </row>
    <row r="103" spans="1:3" x14ac:dyDescent="0.35">
      <c r="A103" s="231" t="s">
        <v>674</v>
      </c>
      <c r="B103" s="231" t="s">
        <v>723</v>
      </c>
      <c r="C103" s="238">
        <v>72.977762999999996</v>
      </c>
    </row>
    <row r="104" spans="1:3" x14ac:dyDescent="0.35">
      <c r="A104" s="231" t="s">
        <v>674</v>
      </c>
      <c r="B104" s="231" t="s">
        <v>724</v>
      </c>
      <c r="C104" s="238">
        <v>55.678518599999997</v>
      </c>
    </row>
    <row r="105" spans="1:3" x14ac:dyDescent="0.35">
      <c r="A105" s="231" t="s">
        <v>674</v>
      </c>
      <c r="B105" s="231" t="s">
        <v>653</v>
      </c>
      <c r="C105" s="238">
        <v>106.2202001</v>
      </c>
    </row>
    <row r="106" spans="1:3" x14ac:dyDescent="0.35">
      <c r="A106" s="231" t="s">
        <v>674</v>
      </c>
      <c r="B106" s="231" t="s">
        <v>725</v>
      </c>
      <c r="C106" s="238">
        <v>108.8952671</v>
      </c>
    </row>
    <row r="107" spans="1:3" x14ac:dyDescent="0.35">
      <c r="A107" s="231" t="s">
        <v>674</v>
      </c>
      <c r="B107" s="231" t="s">
        <v>726</v>
      </c>
      <c r="C107" s="238">
        <v>48.558513040000001</v>
      </c>
    </row>
    <row r="108" spans="1:3" x14ac:dyDescent="0.35">
      <c r="A108" s="231" t="s">
        <v>674</v>
      </c>
      <c r="B108" s="231" t="s">
        <v>727</v>
      </c>
      <c r="C108" s="238">
        <v>97.761449110000001</v>
      </c>
    </row>
    <row r="109" spans="1:3" x14ac:dyDescent="0.35">
      <c r="A109" s="231" t="s">
        <v>674</v>
      </c>
      <c r="B109" s="231" t="s">
        <v>728</v>
      </c>
      <c r="C109" s="238">
        <v>42.091467690000002</v>
      </c>
    </row>
    <row r="110" spans="1:3" x14ac:dyDescent="0.35">
      <c r="A110" s="231" t="s">
        <v>674</v>
      </c>
      <c r="B110" s="231" t="s">
        <v>729</v>
      </c>
      <c r="C110" s="238">
        <v>58.712219990000001</v>
      </c>
    </row>
    <row r="111" spans="1:3" x14ac:dyDescent="0.35">
      <c r="A111" s="231" t="s">
        <v>674</v>
      </c>
      <c r="B111" s="231" t="s">
        <v>730</v>
      </c>
      <c r="C111" s="238">
        <v>64.587690140000007</v>
      </c>
    </row>
    <row r="112" spans="1:3" x14ac:dyDescent="0.35">
      <c r="A112" s="231" t="s">
        <v>674</v>
      </c>
      <c r="B112" s="231" t="s">
        <v>731</v>
      </c>
      <c r="C112" s="238">
        <v>46.020360660000001</v>
      </c>
    </row>
    <row r="113" spans="1:3" x14ac:dyDescent="0.35">
      <c r="A113" s="231" t="s">
        <v>674</v>
      </c>
      <c r="B113" s="231" t="s">
        <v>732</v>
      </c>
      <c r="C113" s="238">
        <v>40.319381710000002</v>
      </c>
    </row>
    <row r="114" spans="1:3" x14ac:dyDescent="0.35">
      <c r="A114" s="231" t="s">
        <v>674</v>
      </c>
      <c r="B114" s="231" t="s">
        <v>733</v>
      </c>
      <c r="C114" s="238">
        <v>77.206434470000005</v>
      </c>
    </row>
    <row r="115" spans="1:3" x14ac:dyDescent="0.35">
      <c r="A115" s="231" t="s">
        <v>674</v>
      </c>
      <c r="B115" s="231" t="s">
        <v>734</v>
      </c>
      <c r="C115" s="238">
        <v>41.095853169999998</v>
      </c>
    </row>
    <row r="116" spans="1:3" x14ac:dyDescent="0.35">
      <c r="A116" s="231" t="s">
        <v>674</v>
      </c>
      <c r="B116" s="231" t="s">
        <v>735</v>
      </c>
      <c r="C116" s="238">
        <v>61.641967100000002</v>
      </c>
    </row>
    <row r="117" spans="1:3" x14ac:dyDescent="0.35">
      <c r="A117" s="231" t="s">
        <v>674</v>
      </c>
      <c r="B117" s="231" t="s">
        <v>736</v>
      </c>
      <c r="C117" s="238">
        <v>44.832783149999997</v>
      </c>
    </row>
    <row r="118" spans="1:3" x14ac:dyDescent="0.35">
      <c r="A118" s="231" t="s">
        <v>674</v>
      </c>
      <c r="B118" s="231" t="s">
        <v>737</v>
      </c>
      <c r="C118" s="238">
        <v>47.169316449999997</v>
      </c>
    </row>
    <row r="119" spans="1:3" x14ac:dyDescent="0.35">
      <c r="A119" s="231" t="s">
        <v>674</v>
      </c>
      <c r="B119" s="231" t="s">
        <v>738</v>
      </c>
      <c r="C119" s="238">
        <v>92.289568869999997</v>
      </c>
    </row>
    <row r="120" spans="1:3" x14ac:dyDescent="0.35">
      <c r="A120" s="231" t="s">
        <v>674</v>
      </c>
      <c r="B120" s="231" t="s">
        <v>739</v>
      </c>
      <c r="C120" s="238">
        <v>101.2033959</v>
      </c>
    </row>
    <row r="121" spans="1:3" x14ac:dyDescent="0.35">
      <c r="A121" s="231" t="s">
        <v>674</v>
      </c>
      <c r="B121" s="231" t="s">
        <v>740</v>
      </c>
      <c r="C121" s="238">
        <v>114.86272580000001</v>
      </c>
    </row>
    <row r="122" spans="1:3" x14ac:dyDescent="0.35">
      <c r="A122" s="231" t="s">
        <v>674</v>
      </c>
      <c r="B122" s="231" t="s">
        <v>741</v>
      </c>
      <c r="C122" s="238">
        <v>77.971349770000003</v>
      </c>
    </row>
    <row r="123" spans="1:3" x14ac:dyDescent="0.35">
      <c r="A123" s="231" t="s">
        <v>674</v>
      </c>
      <c r="B123" s="231" t="s">
        <v>659</v>
      </c>
      <c r="C123" s="238">
        <v>98.806110540000006</v>
      </c>
    </row>
    <row r="124" spans="1:3" x14ac:dyDescent="0.35">
      <c r="A124" s="231" t="s">
        <v>674</v>
      </c>
      <c r="B124" s="231" t="s">
        <v>742</v>
      </c>
      <c r="C124" s="238">
        <v>53.033277390000002</v>
      </c>
    </row>
    <row r="125" spans="1:3" x14ac:dyDescent="0.35">
      <c r="A125" s="231" t="s">
        <v>674</v>
      </c>
      <c r="B125" s="231" t="s">
        <v>743</v>
      </c>
      <c r="C125" s="238">
        <v>77.377903200000006</v>
      </c>
    </row>
    <row r="126" spans="1:3" x14ac:dyDescent="0.35">
      <c r="A126" s="231" t="s">
        <v>674</v>
      </c>
      <c r="B126" s="231" t="s">
        <v>744</v>
      </c>
      <c r="C126" s="238">
        <v>106.1776078</v>
      </c>
    </row>
    <row r="127" spans="1:3" x14ac:dyDescent="0.35">
      <c r="A127" s="231" t="s">
        <v>674</v>
      </c>
      <c r="B127" s="231" t="s">
        <v>745</v>
      </c>
      <c r="C127" s="238">
        <v>99.546808380000002</v>
      </c>
    </row>
    <row r="128" spans="1:3" x14ac:dyDescent="0.35">
      <c r="A128" s="231" t="s">
        <v>674</v>
      </c>
      <c r="B128" s="231" t="s">
        <v>746</v>
      </c>
      <c r="C128" s="238">
        <v>91.235308090000004</v>
      </c>
    </row>
    <row r="129" spans="1:3" x14ac:dyDescent="0.35">
      <c r="A129" s="231" t="s">
        <v>674</v>
      </c>
      <c r="B129" s="231" t="s">
        <v>747</v>
      </c>
      <c r="C129" s="238">
        <v>98.63061055</v>
      </c>
    </row>
    <row r="130" spans="1:3" x14ac:dyDescent="0.35">
      <c r="A130" s="231" t="s">
        <v>674</v>
      </c>
      <c r="B130" s="231" t="s">
        <v>748</v>
      </c>
      <c r="C130" s="238">
        <v>40.342914929999999</v>
      </c>
    </row>
    <row r="131" spans="1:3" x14ac:dyDescent="0.35">
      <c r="A131" s="231" t="s">
        <v>674</v>
      </c>
      <c r="B131" s="231" t="s">
        <v>749</v>
      </c>
      <c r="C131" s="238">
        <v>70.888759269999994</v>
      </c>
    </row>
    <row r="132" spans="1:3" x14ac:dyDescent="0.35">
      <c r="A132" s="231" t="s">
        <v>674</v>
      </c>
      <c r="B132" s="231" t="s">
        <v>750</v>
      </c>
      <c r="C132" s="238">
        <v>52.857740419999999</v>
      </c>
    </row>
    <row r="133" spans="1:3" x14ac:dyDescent="0.35">
      <c r="A133" s="231" t="s">
        <v>674</v>
      </c>
      <c r="B133" s="231" t="s">
        <v>751</v>
      </c>
      <c r="C133" s="238">
        <v>60.143194450000003</v>
      </c>
    </row>
    <row r="134" spans="1:3" x14ac:dyDescent="0.35">
      <c r="A134" s="231" t="s">
        <v>674</v>
      </c>
      <c r="B134" s="231" t="s">
        <v>752</v>
      </c>
      <c r="C134" s="238">
        <v>48.945224090000004</v>
      </c>
    </row>
    <row r="135" spans="1:3" x14ac:dyDescent="0.35">
      <c r="A135" s="231" t="s">
        <v>674</v>
      </c>
      <c r="B135" s="231" t="s">
        <v>753</v>
      </c>
      <c r="C135" s="238">
        <v>68.323468430000005</v>
      </c>
    </row>
    <row r="136" spans="1:3" x14ac:dyDescent="0.35">
      <c r="A136" s="231" t="s">
        <v>674</v>
      </c>
      <c r="B136" s="231" t="s">
        <v>754</v>
      </c>
      <c r="C136" s="238">
        <v>56.40251456</v>
      </c>
    </row>
    <row r="137" spans="1:3" x14ac:dyDescent="0.35">
      <c r="A137" s="231" t="s">
        <v>674</v>
      </c>
      <c r="B137" s="231" t="s">
        <v>755</v>
      </c>
      <c r="C137" s="238">
        <v>85.656851540000005</v>
      </c>
    </row>
    <row r="138" spans="1:3" x14ac:dyDescent="0.35">
      <c r="A138" s="231" t="s">
        <v>674</v>
      </c>
      <c r="B138" s="231" t="s">
        <v>756</v>
      </c>
      <c r="C138" s="238">
        <v>50.741672579999999</v>
      </c>
    </row>
    <row r="139" spans="1:3" x14ac:dyDescent="0.35">
      <c r="A139" s="231" t="s">
        <v>674</v>
      </c>
      <c r="B139" s="231" t="s">
        <v>757</v>
      </c>
      <c r="C139" s="238">
        <v>99.943315369999993</v>
      </c>
    </row>
    <row r="140" spans="1:3" x14ac:dyDescent="0.35">
      <c r="A140" s="231" t="s">
        <v>674</v>
      </c>
      <c r="B140" s="231" t="s">
        <v>758</v>
      </c>
      <c r="C140" s="238">
        <v>51.868544249999999</v>
      </c>
    </row>
    <row r="141" spans="1:3" x14ac:dyDescent="0.35">
      <c r="A141" s="231" t="s">
        <v>759</v>
      </c>
      <c r="B141" s="231" t="s">
        <v>760</v>
      </c>
      <c r="C141" s="238">
        <v>42.413468399999999</v>
      </c>
    </row>
    <row r="142" spans="1:3" x14ac:dyDescent="0.35">
      <c r="A142" s="231" t="s">
        <v>759</v>
      </c>
      <c r="B142" s="231" t="s">
        <v>761</v>
      </c>
      <c r="C142" s="238">
        <v>55.76511</v>
      </c>
    </row>
    <row r="143" spans="1:3" x14ac:dyDescent="0.35">
      <c r="A143" s="231" t="s">
        <v>759</v>
      </c>
      <c r="B143" s="231" t="s">
        <v>762</v>
      </c>
      <c r="C143" s="238">
        <v>69.731719330000004</v>
      </c>
    </row>
    <row r="144" spans="1:3" x14ac:dyDescent="0.35">
      <c r="A144" s="231" t="s">
        <v>759</v>
      </c>
      <c r="B144" s="231" t="s">
        <v>763</v>
      </c>
      <c r="C144" s="238">
        <v>58.804592079999999</v>
      </c>
    </row>
    <row r="145" spans="1:3" x14ac:dyDescent="0.35">
      <c r="A145" s="231" t="s">
        <v>759</v>
      </c>
      <c r="B145" s="231" t="s">
        <v>764</v>
      </c>
      <c r="C145" s="238">
        <v>77.234267470000006</v>
      </c>
    </row>
    <row r="146" spans="1:3" x14ac:dyDescent="0.35">
      <c r="A146" s="231" t="s">
        <v>759</v>
      </c>
      <c r="B146" s="231" t="s">
        <v>765</v>
      </c>
      <c r="C146" s="238">
        <v>40.326018699999999</v>
      </c>
    </row>
    <row r="147" spans="1:3" x14ac:dyDescent="0.35">
      <c r="A147" s="231" t="s">
        <v>759</v>
      </c>
      <c r="B147" s="231" t="s">
        <v>766</v>
      </c>
      <c r="C147" s="238">
        <v>75.824455830000005</v>
      </c>
    </row>
    <row r="148" spans="1:3" x14ac:dyDescent="0.35">
      <c r="A148" s="231" t="s">
        <v>759</v>
      </c>
      <c r="B148" s="231" t="s">
        <v>767</v>
      </c>
      <c r="C148" s="238">
        <v>76.673246289999994</v>
      </c>
    </row>
    <row r="149" spans="1:3" x14ac:dyDescent="0.35">
      <c r="A149" s="231" t="s">
        <v>759</v>
      </c>
      <c r="B149" s="231" t="s">
        <v>768</v>
      </c>
      <c r="C149" s="238">
        <v>58.766180990000002</v>
      </c>
    </row>
    <row r="150" spans="1:3" x14ac:dyDescent="0.35">
      <c r="A150" s="231" t="s">
        <v>759</v>
      </c>
      <c r="B150" s="231" t="s">
        <v>769</v>
      </c>
      <c r="C150" s="238">
        <v>47.657505880000002</v>
      </c>
    </row>
    <row r="151" spans="1:3" x14ac:dyDescent="0.35">
      <c r="A151" s="231" t="s">
        <v>759</v>
      </c>
      <c r="B151" s="231" t="s">
        <v>770</v>
      </c>
      <c r="C151" s="238">
        <v>68.640757019999995</v>
      </c>
    </row>
    <row r="152" spans="1:3" x14ac:dyDescent="0.35">
      <c r="A152" s="231" t="s">
        <v>759</v>
      </c>
      <c r="B152" s="231" t="s">
        <v>771</v>
      </c>
      <c r="C152" s="238">
        <v>44.020465729999998</v>
      </c>
    </row>
    <row r="153" spans="1:3" x14ac:dyDescent="0.35">
      <c r="A153" s="231" t="s">
        <v>759</v>
      </c>
      <c r="B153" s="231" t="s">
        <v>669</v>
      </c>
      <c r="C153" s="238">
        <v>60.877559159999997</v>
      </c>
    </row>
    <row r="154" spans="1:3" x14ac:dyDescent="0.35">
      <c r="A154" s="231" t="s">
        <v>759</v>
      </c>
      <c r="B154" s="231" t="s">
        <v>772</v>
      </c>
      <c r="C154" s="238">
        <v>48.180038529999997</v>
      </c>
    </row>
    <row r="155" spans="1:3" x14ac:dyDescent="0.35">
      <c r="A155" s="231" t="s">
        <v>759</v>
      </c>
      <c r="B155" s="231" t="s">
        <v>773</v>
      </c>
      <c r="C155" s="238">
        <v>40.682804910000002</v>
      </c>
    </row>
    <row r="156" spans="1:3" x14ac:dyDescent="0.35">
      <c r="A156" s="231" t="s">
        <v>759</v>
      </c>
      <c r="B156" s="231" t="s">
        <v>705</v>
      </c>
      <c r="C156" s="238">
        <v>41.962606860000001</v>
      </c>
    </row>
    <row r="157" spans="1:3" x14ac:dyDescent="0.35">
      <c r="A157" s="231" t="s">
        <v>759</v>
      </c>
      <c r="B157" s="231" t="s">
        <v>774</v>
      </c>
      <c r="C157" s="238">
        <v>40.117107390000001</v>
      </c>
    </row>
    <row r="158" spans="1:3" x14ac:dyDescent="0.35">
      <c r="A158" s="231" t="s">
        <v>759</v>
      </c>
      <c r="B158" s="231" t="s">
        <v>775</v>
      </c>
      <c r="C158" s="238">
        <v>60.951052480000001</v>
      </c>
    </row>
    <row r="159" spans="1:3" x14ac:dyDescent="0.35">
      <c r="A159" s="231" t="s">
        <v>759</v>
      </c>
      <c r="B159" s="231" t="s">
        <v>776</v>
      </c>
      <c r="C159" s="238">
        <v>74.906884169999998</v>
      </c>
    </row>
    <row r="160" spans="1:3" x14ac:dyDescent="0.35">
      <c r="A160" s="231" t="s">
        <v>759</v>
      </c>
      <c r="B160" s="231" t="s">
        <v>777</v>
      </c>
      <c r="C160" s="238">
        <v>67.158189370000002</v>
      </c>
    </row>
    <row r="161" spans="1:3" x14ac:dyDescent="0.35">
      <c r="A161" s="231" t="s">
        <v>759</v>
      </c>
      <c r="B161" s="231" t="s">
        <v>778</v>
      </c>
      <c r="C161" s="238">
        <v>40.599877800000002</v>
      </c>
    </row>
    <row r="162" spans="1:3" x14ac:dyDescent="0.35">
      <c r="A162" s="231" t="s">
        <v>759</v>
      </c>
      <c r="B162" s="231" t="s">
        <v>779</v>
      </c>
      <c r="C162" s="238">
        <v>40.103450010000003</v>
      </c>
    </row>
    <row r="163" spans="1:3" x14ac:dyDescent="0.35">
      <c r="A163" s="231" t="s">
        <v>759</v>
      </c>
      <c r="B163" s="231" t="s">
        <v>780</v>
      </c>
      <c r="C163" s="238">
        <v>74.807434369999996</v>
      </c>
    </row>
    <row r="164" spans="1:3" x14ac:dyDescent="0.35">
      <c r="A164" s="231" t="s">
        <v>759</v>
      </c>
      <c r="B164" s="231" t="s">
        <v>781</v>
      </c>
      <c r="C164" s="238">
        <v>41.08516487</v>
      </c>
    </row>
    <row r="165" spans="1:3" x14ac:dyDescent="0.35">
      <c r="A165" s="231" t="s">
        <v>759</v>
      </c>
      <c r="B165" s="231" t="s">
        <v>782</v>
      </c>
      <c r="C165" s="238">
        <v>49.287806160000002</v>
      </c>
    </row>
    <row r="166" spans="1:3" x14ac:dyDescent="0.35">
      <c r="A166" s="231" t="s">
        <v>759</v>
      </c>
      <c r="B166" s="231" t="s">
        <v>783</v>
      </c>
      <c r="C166" s="238">
        <v>61.13523266</v>
      </c>
    </row>
    <row r="167" spans="1:3" x14ac:dyDescent="0.35">
      <c r="A167" s="231" t="s">
        <v>759</v>
      </c>
      <c r="B167" s="231" t="s">
        <v>784</v>
      </c>
      <c r="C167" s="238">
        <v>52.99394917</v>
      </c>
    </row>
    <row r="168" spans="1:3" x14ac:dyDescent="0.35">
      <c r="A168" s="231" t="s">
        <v>759</v>
      </c>
      <c r="B168" s="231" t="s">
        <v>785</v>
      </c>
      <c r="C168" s="238">
        <v>53.81602711</v>
      </c>
    </row>
    <row r="169" spans="1:3" x14ac:dyDescent="0.35">
      <c r="A169" s="231" t="s">
        <v>759</v>
      </c>
      <c r="B169" s="231" t="s">
        <v>786</v>
      </c>
      <c r="C169" s="238">
        <v>79.056968319999996</v>
      </c>
    </row>
    <row r="170" spans="1:3" x14ac:dyDescent="0.35">
      <c r="A170" s="231" t="s">
        <v>759</v>
      </c>
      <c r="B170" s="231" t="s">
        <v>787</v>
      </c>
      <c r="C170" s="238">
        <v>51.378223730000002</v>
      </c>
    </row>
    <row r="171" spans="1:3" x14ac:dyDescent="0.35">
      <c r="A171" s="231" t="s">
        <v>759</v>
      </c>
      <c r="B171" s="231" t="s">
        <v>788</v>
      </c>
      <c r="C171" s="238">
        <v>73.091221910000002</v>
      </c>
    </row>
    <row r="172" spans="1:3" x14ac:dyDescent="0.35">
      <c r="A172" s="231" t="s">
        <v>759</v>
      </c>
      <c r="B172" s="231" t="s">
        <v>644</v>
      </c>
      <c r="C172" s="238">
        <v>58.242876260000003</v>
      </c>
    </row>
    <row r="173" spans="1:3" x14ac:dyDescent="0.35">
      <c r="A173" s="231" t="s">
        <v>759</v>
      </c>
      <c r="B173" s="231" t="s">
        <v>789</v>
      </c>
      <c r="C173" s="238">
        <v>49.184416579999997</v>
      </c>
    </row>
    <row r="174" spans="1:3" x14ac:dyDescent="0.35">
      <c r="A174" s="231" t="s">
        <v>759</v>
      </c>
      <c r="B174" s="231" t="s">
        <v>790</v>
      </c>
      <c r="C174" s="238">
        <v>61.808448290000001</v>
      </c>
    </row>
    <row r="175" spans="1:3" x14ac:dyDescent="0.35">
      <c r="A175" s="231" t="s">
        <v>759</v>
      </c>
      <c r="B175" s="231" t="s">
        <v>791</v>
      </c>
      <c r="C175" s="238">
        <v>42.439797319999997</v>
      </c>
    </row>
    <row r="176" spans="1:3" x14ac:dyDescent="0.35">
      <c r="A176" s="231" t="s">
        <v>759</v>
      </c>
      <c r="B176" s="231" t="s">
        <v>721</v>
      </c>
      <c r="C176" s="238">
        <v>40.760410049999997</v>
      </c>
    </row>
    <row r="177" spans="1:3" x14ac:dyDescent="0.35">
      <c r="A177" s="231" t="s">
        <v>759</v>
      </c>
      <c r="B177" s="231" t="s">
        <v>792</v>
      </c>
      <c r="C177" s="238">
        <v>74.925756100000001</v>
      </c>
    </row>
    <row r="178" spans="1:3" x14ac:dyDescent="0.35">
      <c r="A178" s="231" t="s">
        <v>759</v>
      </c>
      <c r="B178" s="231" t="s">
        <v>793</v>
      </c>
      <c r="C178" s="238">
        <v>43.378883309999999</v>
      </c>
    </row>
    <row r="179" spans="1:3" x14ac:dyDescent="0.35">
      <c r="A179" s="231" t="s">
        <v>759</v>
      </c>
      <c r="B179" s="231" t="s">
        <v>794</v>
      </c>
      <c r="C179" s="238">
        <v>62.875796549999997</v>
      </c>
    </row>
    <row r="180" spans="1:3" x14ac:dyDescent="0.35">
      <c r="A180" s="231" t="s">
        <v>759</v>
      </c>
      <c r="B180" s="231" t="s">
        <v>795</v>
      </c>
      <c r="C180" s="238">
        <v>64.508865499999999</v>
      </c>
    </row>
    <row r="181" spans="1:3" x14ac:dyDescent="0.35">
      <c r="A181" s="231" t="s">
        <v>759</v>
      </c>
      <c r="B181" s="231" t="s">
        <v>796</v>
      </c>
      <c r="C181" s="238">
        <v>76.109193689999998</v>
      </c>
    </row>
    <row r="182" spans="1:3" x14ac:dyDescent="0.35">
      <c r="A182" s="231" t="s">
        <v>759</v>
      </c>
      <c r="B182" s="231" t="s">
        <v>654</v>
      </c>
      <c r="C182" s="238">
        <v>61.386561909999998</v>
      </c>
    </row>
    <row r="183" spans="1:3" x14ac:dyDescent="0.35">
      <c r="A183" s="231" t="s">
        <v>759</v>
      </c>
      <c r="B183" s="231" t="s">
        <v>797</v>
      </c>
      <c r="C183" s="238">
        <v>47.400812139999999</v>
      </c>
    </row>
    <row r="184" spans="1:3" x14ac:dyDescent="0.35">
      <c r="A184" s="231" t="s">
        <v>759</v>
      </c>
      <c r="B184" s="231" t="s">
        <v>798</v>
      </c>
      <c r="C184" s="238">
        <v>57.094756220000001</v>
      </c>
    </row>
    <row r="185" spans="1:3" x14ac:dyDescent="0.35">
      <c r="A185" s="231" t="s">
        <v>759</v>
      </c>
      <c r="B185" s="231" t="s">
        <v>799</v>
      </c>
      <c r="C185" s="238">
        <v>68.641736359999996</v>
      </c>
    </row>
    <row r="186" spans="1:3" x14ac:dyDescent="0.35">
      <c r="A186" s="231" t="s">
        <v>759</v>
      </c>
      <c r="B186" s="231" t="s">
        <v>800</v>
      </c>
      <c r="C186" s="238">
        <v>50.832229910000002</v>
      </c>
    </row>
    <row r="187" spans="1:3" x14ac:dyDescent="0.35">
      <c r="A187" s="231" t="s">
        <v>759</v>
      </c>
      <c r="B187" s="231" t="s">
        <v>656</v>
      </c>
      <c r="C187" s="238">
        <v>52.931688129999998</v>
      </c>
    </row>
    <row r="188" spans="1:3" x14ac:dyDescent="0.35">
      <c r="A188" s="231" t="s">
        <v>759</v>
      </c>
      <c r="B188" s="231" t="s">
        <v>801</v>
      </c>
      <c r="C188" s="238">
        <v>43.208402839999998</v>
      </c>
    </row>
    <row r="189" spans="1:3" x14ac:dyDescent="0.35">
      <c r="A189" s="231" t="s">
        <v>759</v>
      </c>
      <c r="B189" s="231" t="s">
        <v>657</v>
      </c>
      <c r="C189" s="238">
        <v>46.921101229999998</v>
      </c>
    </row>
    <row r="190" spans="1:3" x14ac:dyDescent="0.35">
      <c r="A190" s="231" t="s">
        <v>759</v>
      </c>
      <c r="B190" s="231" t="s">
        <v>802</v>
      </c>
      <c r="C190" s="238">
        <v>75.619897820000006</v>
      </c>
    </row>
    <row r="191" spans="1:3" x14ac:dyDescent="0.35">
      <c r="A191" s="231" t="s">
        <v>759</v>
      </c>
      <c r="B191" s="231" t="s">
        <v>803</v>
      </c>
      <c r="C191" s="238">
        <v>51.427394769999999</v>
      </c>
    </row>
    <row r="192" spans="1:3" x14ac:dyDescent="0.35">
      <c r="A192" s="231" t="s">
        <v>759</v>
      </c>
      <c r="B192" s="231" t="s">
        <v>804</v>
      </c>
      <c r="C192" s="238">
        <v>44.784503950000001</v>
      </c>
    </row>
    <row r="193" spans="1:3" x14ac:dyDescent="0.35">
      <c r="A193" s="231" t="s">
        <v>759</v>
      </c>
      <c r="B193" s="231" t="s">
        <v>805</v>
      </c>
      <c r="C193" s="238">
        <v>48.261069220000003</v>
      </c>
    </row>
    <row r="194" spans="1:3" x14ac:dyDescent="0.35">
      <c r="A194" s="231" t="s">
        <v>759</v>
      </c>
      <c r="B194" s="231" t="s">
        <v>806</v>
      </c>
      <c r="C194" s="238">
        <v>49.174970250000001</v>
      </c>
    </row>
    <row r="195" spans="1:3" x14ac:dyDescent="0.35">
      <c r="A195" s="231" t="s">
        <v>759</v>
      </c>
      <c r="B195" s="231" t="s">
        <v>807</v>
      </c>
      <c r="C195" s="238">
        <v>45.571914499999998</v>
      </c>
    </row>
    <row r="196" spans="1:3" x14ac:dyDescent="0.35">
      <c r="A196" s="231" t="s">
        <v>759</v>
      </c>
      <c r="B196" s="231" t="s">
        <v>808</v>
      </c>
      <c r="C196" s="238">
        <v>74.05023937</v>
      </c>
    </row>
    <row r="197" spans="1:3" x14ac:dyDescent="0.35">
      <c r="A197" s="231" t="s">
        <v>759</v>
      </c>
      <c r="B197" s="231" t="s">
        <v>809</v>
      </c>
      <c r="C197" s="238">
        <v>69.692181360000006</v>
      </c>
    </row>
    <row r="198" spans="1:3" x14ac:dyDescent="0.35">
      <c r="A198" s="231" t="s">
        <v>759</v>
      </c>
      <c r="B198" s="231" t="s">
        <v>810</v>
      </c>
      <c r="C198" s="238">
        <v>72.240122380000003</v>
      </c>
    </row>
    <row r="199" spans="1:3" x14ac:dyDescent="0.35">
      <c r="A199" s="231" t="s">
        <v>759</v>
      </c>
      <c r="B199" s="231" t="s">
        <v>811</v>
      </c>
      <c r="C199" s="238">
        <v>68.686919459999999</v>
      </c>
    </row>
    <row r="200" spans="1:3" x14ac:dyDescent="0.35">
      <c r="A200" s="231" t="s">
        <v>759</v>
      </c>
      <c r="B200" s="231" t="s">
        <v>749</v>
      </c>
      <c r="C200" s="238">
        <v>40.853694009999998</v>
      </c>
    </row>
    <row r="201" spans="1:3" x14ac:dyDescent="0.35">
      <c r="A201" s="231" t="s">
        <v>759</v>
      </c>
      <c r="B201" s="231" t="s">
        <v>812</v>
      </c>
      <c r="C201" s="238">
        <v>51.36006587</v>
      </c>
    </row>
    <row r="202" spans="1:3" x14ac:dyDescent="0.35">
      <c r="A202" s="231" t="s">
        <v>759</v>
      </c>
      <c r="B202" s="231" t="s">
        <v>665</v>
      </c>
      <c r="C202" s="238">
        <v>70.704009150000005</v>
      </c>
    </row>
    <row r="203" spans="1:3" x14ac:dyDescent="0.35">
      <c r="A203" s="231" t="s">
        <v>759</v>
      </c>
      <c r="B203" s="231" t="s">
        <v>754</v>
      </c>
      <c r="C203" s="238">
        <v>63.393838529999996</v>
      </c>
    </row>
    <row r="204" spans="1:3" x14ac:dyDescent="0.35">
      <c r="A204" s="231" t="s">
        <v>759</v>
      </c>
      <c r="B204" s="231" t="s">
        <v>813</v>
      </c>
      <c r="C204" s="238">
        <v>41.65059368</v>
      </c>
    </row>
    <row r="205" spans="1:3" x14ac:dyDescent="0.35">
      <c r="A205" s="231" t="s">
        <v>759</v>
      </c>
      <c r="B205" s="231" t="s">
        <v>814</v>
      </c>
      <c r="C205" s="238">
        <v>42.607587709999997</v>
      </c>
    </row>
    <row r="206" spans="1:3" x14ac:dyDescent="0.35">
      <c r="A206" s="231" t="s">
        <v>815</v>
      </c>
      <c r="B206" s="231" t="s">
        <v>816</v>
      </c>
      <c r="C206" s="238">
        <v>65.425644030000001</v>
      </c>
    </row>
    <row r="207" spans="1:3" x14ac:dyDescent="0.35">
      <c r="A207" s="231" t="s">
        <v>815</v>
      </c>
      <c r="B207" s="231" t="s">
        <v>817</v>
      </c>
      <c r="C207" s="238">
        <v>56.328930309999997</v>
      </c>
    </row>
    <row r="208" spans="1:3" x14ac:dyDescent="0.35">
      <c r="A208" s="231" t="s">
        <v>815</v>
      </c>
      <c r="B208" s="231" t="s">
        <v>818</v>
      </c>
      <c r="C208" s="238">
        <v>69.485200480000003</v>
      </c>
    </row>
    <row r="209" spans="1:3" x14ac:dyDescent="0.35">
      <c r="A209" s="231" t="s">
        <v>815</v>
      </c>
      <c r="B209" s="231" t="s">
        <v>819</v>
      </c>
      <c r="C209" s="238">
        <v>46.87005869</v>
      </c>
    </row>
    <row r="210" spans="1:3" x14ac:dyDescent="0.35">
      <c r="A210" s="231" t="s">
        <v>815</v>
      </c>
      <c r="B210" s="231" t="s">
        <v>820</v>
      </c>
      <c r="C210" s="238">
        <v>45.533201740000003</v>
      </c>
    </row>
    <row r="211" spans="1:3" x14ac:dyDescent="0.35">
      <c r="A211" s="231" t="s">
        <v>815</v>
      </c>
      <c r="B211" s="231" t="s">
        <v>821</v>
      </c>
      <c r="C211" s="238">
        <v>61.858422570000002</v>
      </c>
    </row>
    <row r="212" spans="1:3" x14ac:dyDescent="0.35">
      <c r="A212" s="231" t="s">
        <v>815</v>
      </c>
      <c r="B212" s="231" t="s">
        <v>822</v>
      </c>
      <c r="C212" s="238">
        <v>48.930973799999997</v>
      </c>
    </row>
    <row r="213" spans="1:3" x14ac:dyDescent="0.35">
      <c r="A213" s="231" t="s">
        <v>815</v>
      </c>
      <c r="B213" s="231" t="s">
        <v>823</v>
      </c>
      <c r="C213" s="238">
        <v>40.955857870000003</v>
      </c>
    </row>
    <row r="214" spans="1:3" x14ac:dyDescent="0.35">
      <c r="A214" s="231" t="s">
        <v>815</v>
      </c>
      <c r="B214" s="231" t="s">
        <v>824</v>
      </c>
      <c r="C214" s="238">
        <v>41.498982519999998</v>
      </c>
    </row>
    <row r="215" spans="1:3" x14ac:dyDescent="0.35">
      <c r="A215" s="231" t="s">
        <v>815</v>
      </c>
      <c r="B215" s="231" t="s">
        <v>825</v>
      </c>
      <c r="C215" s="238">
        <v>53.985680969999997</v>
      </c>
    </row>
    <row r="216" spans="1:3" x14ac:dyDescent="0.35">
      <c r="A216" s="231" t="s">
        <v>815</v>
      </c>
      <c r="B216" s="231" t="s">
        <v>826</v>
      </c>
      <c r="C216" s="238">
        <v>44.719324370000002</v>
      </c>
    </row>
    <row r="217" spans="1:3" x14ac:dyDescent="0.35">
      <c r="A217" s="231" t="s">
        <v>815</v>
      </c>
      <c r="B217" s="231" t="s">
        <v>827</v>
      </c>
      <c r="C217" s="238">
        <v>40.326682869999999</v>
      </c>
    </row>
    <row r="218" spans="1:3" x14ac:dyDescent="0.35">
      <c r="A218" s="231" t="s">
        <v>815</v>
      </c>
      <c r="B218" s="231" t="s">
        <v>769</v>
      </c>
      <c r="C218" s="238">
        <v>59.946683800000002</v>
      </c>
    </row>
    <row r="219" spans="1:3" x14ac:dyDescent="0.35">
      <c r="A219" s="231" t="s">
        <v>815</v>
      </c>
      <c r="B219" s="231" t="s">
        <v>697</v>
      </c>
      <c r="C219" s="238">
        <v>40.91031546</v>
      </c>
    </row>
    <row r="220" spans="1:3" x14ac:dyDescent="0.35">
      <c r="A220" s="231" t="s">
        <v>815</v>
      </c>
      <c r="B220" s="231" t="s">
        <v>828</v>
      </c>
      <c r="C220" s="238">
        <v>44.260865199999998</v>
      </c>
    </row>
    <row r="221" spans="1:3" x14ac:dyDescent="0.35">
      <c r="A221" s="231" t="s">
        <v>815</v>
      </c>
      <c r="B221" s="231" t="s">
        <v>669</v>
      </c>
      <c r="C221" s="238">
        <v>57.350904999999997</v>
      </c>
    </row>
    <row r="222" spans="1:3" x14ac:dyDescent="0.35">
      <c r="A222" s="231" t="s">
        <v>815</v>
      </c>
      <c r="B222" s="231" t="s">
        <v>773</v>
      </c>
      <c r="C222" s="238">
        <v>60.888137049999997</v>
      </c>
    </row>
    <row r="223" spans="1:3" x14ac:dyDescent="0.35">
      <c r="A223" s="231" t="s">
        <v>815</v>
      </c>
      <c r="B223" s="231" t="s">
        <v>829</v>
      </c>
      <c r="C223" s="238">
        <v>49.988553080000003</v>
      </c>
    </row>
    <row r="224" spans="1:3" x14ac:dyDescent="0.35">
      <c r="A224" s="231" t="s">
        <v>815</v>
      </c>
      <c r="B224" s="231" t="s">
        <v>705</v>
      </c>
      <c r="C224" s="238">
        <v>41.788837209999997</v>
      </c>
    </row>
    <row r="225" spans="1:3" x14ac:dyDescent="0.35">
      <c r="A225" s="231" t="s">
        <v>815</v>
      </c>
      <c r="B225" s="231" t="s">
        <v>774</v>
      </c>
      <c r="C225" s="238">
        <v>43.149666029999999</v>
      </c>
    </row>
    <row r="226" spans="1:3" x14ac:dyDescent="0.35">
      <c r="A226" s="231" t="s">
        <v>815</v>
      </c>
      <c r="B226" s="231" t="s">
        <v>708</v>
      </c>
      <c r="C226" s="238">
        <v>69.776481610000005</v>
      </c>
    </row>
    <row r="227" spans="1:3" x14ac:dyDescent="0.35">
      <c r="A227" s="231" t="s">
        <v>815</v>
      </c>
      <c r="B227" s="231" t="s">
        <v>830</v>
      </c>
      <c r="C227" s="238">
        <v>41.890686729999999</v>
      </c>
    </row>
    <row r="228" spans="1:3" x14ac:dyDescent="0.35">
      <c r="A228" s="231" t="s">
        <v>815</v>
      </c>
      <c r="B228" s="231" t="s">
        <v>831</v>
      </c>
      <c r="C228" s="238">
        <v>52.706624349999998</v>
      </c>
    </row>
    <row r="229" spans="1:3" x14ac:dyDescent="0.35">
      <c r="A229" s="231" t="s">
        <v>815</v>
      </c>
      <c r="B229" s="231" t="s">
        <v>786</v>
      </c>
      <c r="C229" s="238">
        <v>49.442510409999997</v>
      </c>
    </row>
    <row r="230" spans="1:3" x14ac:dyDescent="0.35">
      <c r="A230" s="231" t="s">
        <v>815</v>
      </c>
      <c r="B230" s="231" t="s">
        <v>832</v>
      </c>
      <c r="C230" s="238">
        <v>40.28856468</v>
      </c>
    </row>
    <row r="231" spans="1:3" x14ac:dyDescent="0.35">
      <c r="A231" s="231" t="s">
        <v>815</v>
      </c>
      <c r="B231" s="231" t="s">
        <v>644</v>
      </c>
      <c r="C231" s="238">
        <v>67.356505639999995</v>
      </c>
    </row>
    <row r="232" spans="1:3" x14ac:dyDescent="0.35">
      <c r="A232" s="231" t="s">
        <v>815</v>
      </c>
      <c r="B232" s="231" t="s">
        <v>833</v>
      </c>
      <c r="C232" s="238">
        <v>42.984226040000003</v>
      </c>
    </row>
    <row r="233" spans="1:3" x14ac:dyDescent="0.35">
      <c r="A233" s="231" t="s">
        <v>815</v>
      </c>
      <c r="B233" s="231" t="s">
        <v>834</v>
      </c>
      <c r="C233" s="238">
        <v>64.100003419999993</v>
      </c>
    </row>
    <row r="234" spans="1:3" x14ac:dyDescent="0.35">
      <c r="A234" s="231" t="s">
        <v>815</v>
      </c>
      <c r="B234" s="231" t="s">
        <v>835</v>
      </c>
      <c r="C234" s="238">
        <v>40.489824480000003</v>
      </c>
    </row>
    <row r="235" spans="1:3" x14ac:dyDescent="0.35">
      <c r="A235" s="231" t="s">
        <v>815</v>
      </c>
      <c r="B235" s="231" t="s">
        <v>656</v>
      </c>
      <c r="C235" s="238">
        <v>40.532991240000001</v>
      </c>
    </row>
    <row r="236" spans="1:3" x14ac:dyDescent="0.35">
      <c r="A236" s="231" t="s">
        <v>815</v>
      </c>
      <c r="B236" s="231" t="s">
        <v>836</v>
      </c>
      <c r="C236" s="238">
        <v>40.22589035</v>
      </c>
    </row>
    <row r="237" spans="1:3" x14ac:dyDescent="0.35">
      <c r="A237" s="231" t="s">
        <v>815</v>
      </c>
      <c r="B237" s="231" t="s">
        <v>837</v>
      </c>
      <c r="C237" s="238">
        <v>53.020817260000001</v>
      </c>
    </row>
    <row r="238" spans="1:3" x14ac:dyDescent="0.35">
      <c r="A238" s="231" t="s">
        <v>815</v>
      </c>
      <c r="B238" s="231" t="s">
        <v>838</v>
      </c>
      <c r="C238" s="238">
        <v>55.928060840000001</v>
      </c>
    </row>
    <row r="239" spans="1:3" x14ac:dyDescent="0.35">
      <c r="A239" s="231" t="s">
        <v>815</v>
      </c>
      <c r="B239" s="231" t="s">
        <v>752</v>
      </c>
      <c r="C239" s="238">
        <v>48.698203489999997</v>
      </c>
    </row>
    <row r="240" spans="1:3" x14ac:dyDescent="0.35">
      <c r="A240" s="231" t="s">
        <v>815</v>
      </c>
      <c r="B240" s="231" t="s">
        <v>665</v>
      </c>
      <c r="C240" s="238">
        <v>71.027070850000001</v>
      </c>
    </row>
    <row r="241" spans="1:3" x14ac:dyDescent="0.35">
      <c r="A241" s="231" t="s">
        <v>815</v>
      </c>
      <c r="B241" s="231" t="s">
        <v>839</v>
      </c>
      <c r="C241" s="238">
        <v>58.610739780000003</v>
      </c>
    </row>
    <row r="242" spans="1:3" x14ac:dyDescent="0.35">
      <c r="A242" s="231" t="s">
        <v>840</v>
      </c>
      <c r="B242" s="231" t="s">
        <v>841</v>
      </c>
      <c r="C242" s="238">
        <v>40.784529769999999</v>
      </c>
    </row>
    <row r="243" spans="1:3" x14ac:dyDescent="0.35">
      <c r="A243" s="231" t="s">
        <v>840</v>
      </c>
      <c r="B243" s="231" t="s">
        <v>842</v>
      </c>
      <c r="C243" s="238">
        <v>40.681928630000002</v>
      </c>
    </row>
    <row r="244" spans="1:3" x14ac:dyDescent="0.35">
      <c r="A244" s="231" t="s">
        <v>840</v>
      </c>
      <c r="B244" s="231" t="s">
        <v>843</v>
      </c>
      <c r="C244" s="238">
        <v>53.396666850000003</v>
      </c>
    </row>
    <row r="245" spans="1:3" x14ac:dyDescent="0.35">
      <c r="A245" s="231" t="s">
        <v>840</v>
      </c>
      <c r="B245" s="231" t="s">
        <v>844</v>
      </c>
      <c r="C245" s="238">
        <v>49.699730430000002</v>
      </c>
    </row>
    <row r="246" spans="1:3" x14ac:dyDescent="0.35">
      <c r="A246" s="231" t="s">
        <v>840</v>
      </c>
      <c r="B246" s="231" t="s">
        <v>845</v>
      </c>
      <c r="C246" s="238">
        <v>61.214671500000001</v>
      </c>
    </row>
    <row r="247" spans="1:3" x14ac:dyDescent="0.35">
      <c r="A247" s="231" t="s">
        <v>840</v>
      </c>
      <c r="B247" s="231" t="s">
        <v>846</v>
      </c>
      <c r="C247" s="238">
        <v>41.165607170000001</v>
      </c>
    </row>
    <row r="248" spans="1:3" x14ac:dyDescent="0.35">
      <c r="A248" s="231" t="s">
        <v>840</v>
      </c>
      <c r="B248" s="231" t="s">
        <v>847</v>
      </c>
      <c r="C248" s="238">
        <v>54.270916909999997</v>
      </c>
    </row>
    <row r="249" spans="1:3" x14ac:dyDescent="0.35">
      <c r="A249" s="231" t="s">
        <v>840</v>
      </c>
      <c r="B249" s="231" t="s">
        <v>848</v>
      </c>
      <c r="C249" s="238">
        <v>92.509809090000005</v>
      </c>
    </row>
    <row r="250" spans="1:3" x14ac:dyDescent="0.35">
      <c r="A250" s="231" t="s">
        <v>840</v>
      </c>
      <c r="B250" s="231" t="s">
        <v>772</v>
      </c>
      <c r="C250" s="238">
        <v>44.080487830000003</v>
      </c>
    </row>
    <row r="251" spans="1:3" x14ac:dyDescent="0.35">
      <c r="A251" s="231" t="s">
        <v>840</v>
      </c>
      <c r="B251" s="231" t="s">
        <v>849</v>
      </c>
      <c r="C251" s="238">
        <v>50.623480610000001</v>
      </c>
    </row>
    <row r="252" spans="1:3" x14ac:dyDescent="0.35">
      <c r="A252" s="231" t="s">
        <v>840</v>
      </c>
      <c r="B252" s="231" t="s">
        <v>850</v>
      </c>
      <c r="C252" s="238">
        <v>46.076226560000002</v>
      </c>
    </row>
    <row r="253" spans="1:3" x14ac:dyDescent="0.35">
      <c r="A253" s="231" t="s">
        <v>840</v>
      </c>
      <c r="B253" s="231" t="s">
        <v>851</v>
      </c>
      <c r="C253" s="238">
        <v>41.61794957</v>
      </c>
    </row>
    <row r="254" spans="1:3" x14ac:dyDescent="0.35">
      <c r="A254" s="231" t="s">
        <v>840</v>
      </c>
      <c r="B254" s="231" t="s">
        <v>852</v>
      </c>
      <c r="C254" s="238">
        <v>92.769736129999998</v>
      </c>
    </row>
    <row r="255" spans="1:3" x14ac:dyDescent="0.35">
      <c r="A255" s="231" t="s">
        <v>840</v>
      </c>
      <c r="B255" s="231" t="s">
        <v>853</v>
      </c>
      <c r="C255" s="238">
        <v>46.974724670000001</v>
      </c>
    </row>
    <row r="256" spans="1:3" x14ac:dyDescent="0.35">
      <c r="A256" s="231" t="s">
        <v>840</v>
      </c>
      <c r="B256" s="231" t="s">
        <v>854</v>
      </c>
      <c r="C256" s="238">
        <v>53.833620920000001</v>
      </c>
    </row>
    <row r="257" spans="1:3" x14ac:dyDescent="0.35">
      <c r="A257" s="231" t="s">
        <v>840</v>
      </c>
      <c r="B257" s="231" t="s">
        <v>855</v>
      </c>
      <c r="C257" s="238">
        <v>40.992200169999997</v>
      </c>
    </row>
    <row r="258" spans="1:3" x14ac:dyDescent="0.35">
      <c r="A258" s="231" t="s">
        <v>840</v>
      </c>
      <c r="B258" s="231" t="s">
        <v>645</v>
      </c>
      <c r="C258" s="238">
        <v>46.359031119999997</v>
      </c>
    </row>
    <row r="259" spans="1:3" x14ac:dyDescent="0.35">
      <c r="A259" s="231" t="s">
        <v>840</v>
      </c>
      <c r="B259" s="231" t="s">
        <v>856</v>
      </c>
      <c r="C259" s="238">
        <v>41.493424920000002</v>
      </c>
    </row>
    <row r="260" spans="1:3" x14ac:dyDescent="0.35">
      <c r="A260" s="231" t="s">
        <v>840</v>
      </c>
      <c r="B260" s="231" t="s">
        <v>793</v>
      </c>
      <c r="C260" s="238">
        <v>71.648483290000001</v>
      </c>
    </row>
    <row r="261" spans="1:3" x14ac:dyDescent="0.35">
      <c r="A261" s="231" t="s">
        <v>840</v>
      </c>
      <c r="B261" s="231" t="s">
        <v>857</v>
      </c>
      <c r="C261" s="238">
        <v>80.706647070000002</v>
      </c>
    </row>
    <row r="262" spans="1:3" x14ac:dyDescent="0.35">
      <c r="A262" s="231" t="s">
        <v>840</v>
      </c>
      <c r="B262" s="231" t="s">
        <v>858</v>
      </c>
      <c r="C262" s="238">
        <v>41.323872799999997</v>
      </c>
    </row>
    <row r="263" spans="1:3" x14ac:dyDescent="0.35">
      <c r="A263" s="231" t="s">
        <v>840</v>
      </c>
      <c r="B263" s="231" t="s">
        <v>803</v>
      </c>
      <c r="C263" s="238">
        <v>41.064402219999998</v>
      </c>
    </row>
    <row r="264" spans="1:3" x14ac:dyDescent="0.35">
      <c r="A264" s="231" t="s">
        <v>840</v>
      </c>
      <c r="B264" s="231" t="s">
        <v>859</v>
      </c>
      <c r="C264" s="238">
        <v>46.154706910000002</v>
      </c>
    </row>
    <row r="265" spans="1:3" x14ac:dyDescent="0.35">
      <c r="A265" s="231" t="s">
        <v>840</v>
      </c>
      <c r="B265" s="231" t="s">
        <v>860</v>
      </c>
      <c r="C265" s="238">
        <v>42.648478799999999</v>
      </c>
    </row>
    <row r="266" spans="1:3" x14ac:dyDescent="0.35">
      <c r="A266" s="231" t="s">
        <v>840</v>
      </c>
      <c r="B266" s="231" t="s">
        <v>749</v>
      </c>
      <c r="C266" s="238">
        <v>46.026899409999999</v>
      </c>
    </row>
    <row r="267" spans="1:3" x14ac:dyDescent="0.35">
      <c r="A267" s="231" t="s">
        <v>840</v>
      </c>
      <c r="B267" s="231" t="s">
        <v>861</v>
      </c>
      <c r="C267" s="238">
        <v>46.682464090000003</v>
      </c>
    </row>
    <row r="268" spans="1:3" x14ac:dyDescent="0.35">
      <c r="A268" s="231" t="s">
        <v>840</v>
      </c>
      <c r="B268" s="231" t="s">
        <v>862</v>
      </c>
      <c r="C268" s="238">
        <v>56.130982690000003</v>
      </c>
    </row>
    <row r="269" spans="1:3" x14ac:dyDescent="0.35">
      <c r="A269" s="231" t="s">
        <v>863</v>
      </c>
      <c r="B269" s="231" t="s">
        <v>635</v>
      </c>
      <c r="C269" s="238">
        <v>58.621813869999997</v>
      </c>
    </row>
    <row r="270" spans="1:3" x14ac:dyDescent="0.35">
      <c r="A270" s="231" t="s">
        <v>863</v>
      </c>
      <c r="B270" s="231" t="s">
        <v>864</v>
      </c>
      <c r="C270" s="238">
        <v>40.153366089999999</v>
      </c>
    </row>
    <row r="271" spans="1:3" x14ac:dyDescent="0.35">
      <c r="A271" s="231" t="s">
        <v>863</v>
      </c>
      <c r="B271" s="231" t="s">
        <v>865</v>
      </c>
      <c r="C271" s="238">
        <v>41.257240199999998</v>
      </c>
    </row>
    <row r="272" spans="1:3" x14ac:dyDescent="0.35">
      <c r="A272" s="231" t="s">
        <v>863</v>
      </c>
      <c r="B272" s="231" t="s">
        <v>866</v>
      </c>
      <c r="C272" s="238">
        <v>40.434511180000001</v>
      </c>
    </row>
    <row r="273" spans="1:3" x14ac:dyDescent="0.35">
      <c r="A273" s="231" t="s">
        <v>863</v>
      </c>
      <c r="B273" s="231" t="s">
        <v>708</v>
      </c>
      <c r="C273" s="238">
        <v>46.09282108</v>
      </c>
    </row>
    <row r="274" spans="1:3" x14ac:dyDescent="0.35">
      <c r="A274" s="231" t="s">
        <v>863</v>
      </c>
      <c r="B274" s="231" t="s">
        <v>867</v>
      </c>
      <c r="C274" s="238">
        <v>40.85981726</v>
      </c>
    </row>
    <row r="275" spans="1:3" x14ac:dyDescent="0.35">
      <c r="A275" s="231" t="s">
        <v>863</v>
      </c>
      <c r="B275" s="231" t="s">
        <v>778</v>
      </c>
      <c r="C275" s="238">
        <v>41.56691232</v>
      </c>
    </row>
    <row r="276" spans="1:3" x14ac:dyDescent="0.35">
      <c r="A276" s="231" t="s">
        <v>863</v>
      </c>
      <c r="B276" s="231" t="s">
        <v>868</v>
      </c>
      <c r="C276" s="238">
        <v>45.005046120000003</v>
      </c>
    </row>
    <row r="277" spans="1:3" x14ac:dyDescent="0.35">
      <c r="A277" s="231" t="s">
        <v>863</v>
      </c>
      <c r="B277" s="231" t="s">
        <v>642</v>
      </c>
      <c r="C277" s="238">
        <v>65.302781719999999</v>
      </c>
    </row>
    <row r="278" spans="1:3" x14ac:dyDescent="0.35">
      <c r="A278" s="231" t="s">
        <v>863</v>
      </c>
      <c r="B278" s="231" t="s">
        <v>869</v>
      </c>
      <c r="C278" s="238">
        <v>57.449064929999999</v>
      </c>
    </row>
    <row r="279" spans="1:3" x14ac:dyDescent="0.35">
      <c r="A279" s="231" t="s">
        <v>863</v>
      </c>
      <c r="B279" s="231" t="s">
        <v>870</v>
      </c>
      <c r="C279" s="238">
        <v>52.012281649999998</v>
      </c>
    </row>
    <row r="280" spans="1:3" x14ac:dyDescent="0.35">
      <c r="A280" s="231" t="s">
        <v>863</v>
      </c>
      <c r="B280" s="231" t="s">
        <v>665</v>
      </c>
      <c r="C280" s="238">
        <v>53.131165369999998</v>
      </c>
    </row>
    <row r="281" spans="1:3" x14ac:dyDescent="0.35">
      <c r="A281" s="231" t="s">
        <v>871</v>
      </c>
      <c r="B281" s="231" t="s">
        <v>872</v>
      </c>
      <c r="C281" s="238">
        <v>47.406300459999997</v>
      </c>
    </row>
    <row r="282" spans="1:3" x14ac:dyDescent="0.35">
      <c r="A282" s="231" t="s">
        <v>871</v>
      </c>
      <c r="B282" s="231" t="s">
        <v>677</v>
      </c>
      <c r="C282" s="238">
        <v>67.795394229999999</v>
      </c>
    </row>
    <row r="283" spans="1:3" x14ac:dyDescent="0.35">
      <c r="A283" s="231" t="s">
        <v>871</v>
      </c>
      <c r="B283" s="231" t="s">
        <v>873</v>
      </c>
      <c r="C283" s="238">
        <v>43.75708976</v>
      </c>
    </row>
    <row r="284" spans="1:3" x14ac:dyDescent="0.35">
      <c r="A284" s="231" t="s">
        <v>871</v>
      </c>
      <c r="B284" s="231" t="s">
        <v>874</v>
      </c>
      <c r="C284" s="238">
        <v>56.82223037</v>
      </c>
    </row>
    <row r="285" spans="1:3" x14ac:dyDescent="0.35">
      <c r="A285" s="231" t="s">
        <v>871</v>
      </c>
      <c r="B285" s="231" t="s">
        <v>875</v>
      </c>
      <c r="C285" s="238">
        <v>53.050891010000001</v>
      </c>
    </row>
    <row r="286" spans="1:3" x14ac:dyDescent="0.35">
      <c r="A286" s="231" t="s">
        <v>871</v>
      </c>
      <c r="B286" s="231" t="s">
        <v>876</v>
      </c>
      <c r="C286" s="238">
        <v>54.060379339999997</v>
      </c>
    </row>
    <row r="287" spans="1:3" x14ac:dyDescent="0.35">
      <c r="A287" s="231" t="s">
        <v>871</v>
      </c>
      <c r="B287" s="231" t="s">
        <v>632</v>
      </c>
      <c r="C287" s="238">
        <v>60.6846678</v>
      </c>
    </row>
    <row r="288" spans="1:3" x14ac:dyDescent="0.35">
      <c r="A288" s="231" t="s">
        <v>871</v>
      </c>
      <c r="B288" s="231" t="s">
        <v>819</v>
      </c>
      <c r="C288" s="238">
        <v>64.932629120000001</v>
      </c>
    </row>
    <row r="289" spans="1:3" x14ac:dyDescent="0.35">
      <c r="A289" s="231" t="s">
        <v>871</v>
      </c>
      <c r="B289" s="231" t="s">
        <v>877</v>
      </c>
      <c r="C289" s="238">
        <v>89.128633249999993</v>
      </c>
    </row>
    <row r="290" spans="1:3" x14ac:dyDescent="0.35">
      <c r="A290" s="231" t="s">
        <v>871</v>
      </c>
      <c r="B290" s="231" t="s">
        <v>878</v>
      </c>
      <c r="C290" s="238">
        <v>67.574350730000006</v>
      </c>
    </row>
    <row r="291" spans="1:3" x14ac:dyDescent="0.35">
      <c r="A291" s="231" t="s">
        <v>871</v>
      </c>
      <c r="B291" s="231" t="s">
        <v>879</v>
      </c>
      <c r="C291" s="238">
        <v>59.935091399999997</v>
      </c>
    </row>
    <row r="292" spans="1:3" x14ac:dyDescent="0.35">
      <c r="A292" s="231" t="s">
        <v>871</v>
      </c>
      <c r="B292" s="231" t="s">
        <v>684</v>
      </c>
      <c r="C292" s="238">
        <v>44.722441869999997</v>
      </c>
    </row>
    <row r="293" spans="1:3" x14ac:dyDescent="0.35">
      <c r="A293" s="231" t="s">
        <v>871</v>
      </c>
      <c r="B293" s="231" t="s">
        <v>880</v>
      </c>
      <c r="C293" s="238">
        <v>68.125953240000001</v>
      </c>
    </row>
    <row r="294" spans="1:3" x14ac:dyDescent="0.35">
      <c r="A294" s="231" t="s">
        <v>871</v>
      </c>
      <c r="B294" s="231" t="s">
        <v>881</v>
      </c>
      <c r="C294" s="238">
        <v>48.786946440000001</v>
      </c>
    </row>
    <row r="295" spans="1:3" x14ac:dyDescent="0.35">
      <c r="A295" s="231" t="s">
        <v>871</v>
      </c>
      <c r="B295" s="231" t="s">
        <v>882</v>
      </c>
      <c r="C295" s="238">
        <v>58.26463253</v>
      </c>
    </row>
    <row r="296" spans="1:3" x14ac:dyDescent="0.35">
      <c r="A296" s="231" t="s">
        <v>871</v>
      </c>
      <c r="B296" s="231" t="s">
        <v>883</v>
      </c>
      <c r="C296" s="238">
        <v>58.403464530000001</v>
      </c>
    </row>
    <row r="297" spans="1:3" x14ac:dyDescent="0.35">
      <c r="A297" s="231" t="s">
        <v>871</v>
      </c>
      <c r="B297" s="231" t="s">
        <v>766</v>
      </c>
      <c r="C297" s="238">
        <v>97.256434990000002</v>
      </c>
    </row>
    <row r="298" spans="1:3" x14ac:dyDescent="0.35">
      <c r="A298" s="231" t="s">
        <v>871</v>
      </c>
      <c r="B298" s="231" t="s">
        <v>884</v>
      </c>
      <c r="C298" s="238">
        <v>52.553755580000001</v>
      </c>
    </row>
    <row r="299" spans="1:3" x14ac:dyDescent="0.35">
      <c r="A299" s="231" t="s">
        <v>871</v>
      </c>
      <c r="B299" s="231" t="s">
        <v>885</v>
      </c>
      <c r="C299" s="238">
        <v>47.348714829999999</v>
      </c>
    </row>
    <row r="300" spans="1:3" x14ac:dyDescent="0.35">
      <c r="A300" s="231" t="s">
        <v>871</v>
      </c>
      <c r="B300" s="231" t="s">
        <v>845</v>
      </c>
      <c r="C300" s="238">
        <v>40.705104370000001</v>
      </c>
    </row>
    <row r="301" spans="1:3" x14ac:dyDescent="0.35">
      <c r="A301" s="231" t="s">
        <v>871</v>
      </c>
      <c r="B301" s="231" t="s">
        <v>886</v>
      </c>
      <c r="C301" s="238">
        <v>41.892261310000002</v>
      </c>
    </row>
    <row r="302" spans="1:3" x14ac:dyDescent="0.35">
      <c r="A302" s="231" t="s">
        <v>871</v>
      </c>
      <c r="B302" s="231" t="s">
        <v>887</v>
      </c>
      <c r="C302" s="238">
        <v>75.086189480000002</v>
      </c>
    </row>
    <row r="303" spans="1:3" x14ac:dyDescent="0.35">
      <c r="A303" s="231" t="s">
        <v>871</v>
      </c>
      <c r="B303" s="231" t="s">
        <v>888</v>
      </c>
      <c r="C303" s="238">
        <v>41.21774216</v>
      </c>
    </row>
    <row r="304" spans="1:3" x14ac:dyDescent="0.35">
      <c r="A304" s="231" t="s">
        <v>871</v>
      </c>
      <c r="B304" s="231" t="s">
        <v>697</v>
      </c>
      <c r="C304" s="238">
        <v>45.482758920000002</v>
      </c>
    </row>
    <row r="305" spans="1:3" x14ac:dyDescent="0.35">
      <c r="A305" s="231" t="s">
        <v>871</v>
      </c>
      <c r="B305" s="231" t="s">
        <v>889</v>
      </c>
      <c r="C305" s="238">
        <v>68.852786010000003</v>
      </c>
    </row>
    <row r="306" spans="1:3" x14ac:dyDescent="0.35">
      <c r="A306" s="231" t="s">
        <v>871</v>
      </c>
      <c r="B306" s="231" t="s">
        <v>890</v>
      </c>
      <c r="C306" s="238">
        <v>59.74498097</v>
      </c>
    </row>
    <row r="307" spans="1:3" x14ac:dyDescent="0.35">
      <c r="A307" s="231" t="s">
        <v>871</v>
      </c>
      <c r="B307" s="231" t="s">
        <v>891</v>
      </c>
      <c r="C307" s="238">
        <v>41.466780749999998</v>
      </c>
    </row>
    <row r="308" spans="1:3" x14ac:dyDescent="0.35">
      <c r="A308" s="231" t="s">
        <v>871</v>
      </c>
      <c r="B308" s="231" t="s">
        <v>892</v>
      </c>
      <c r="C308" s="238">
        <v>40.617658900000002</v>
      </c>
    </row>
    <row r="309" spans="1:3" x14ac:dyDescent="0.35">
      <c r="A309" s="231" t="s">
        <v>871</v>
      </c>
      <c r="B309" s="231" t="s">
        <v>639</v>
      </c>
      <c r="C309" s="238">
        <v>85.655471520000006</v>
      </c>
    </row>
    <row r="310" spans="1:3" x14ac:dyDescent="0.35">
      <c r="A310" s="231" t="s">
        <v>871</v>
      </c>
      <c r="B310" s="231" t="s">
        <v>893</v>
      </c>
      <c r="C310" s="238">
        <v>44.657834000000001</v>
      </c>
    </row>
    <row r="311" spans="1:3" x14ac:dyDescent="0.35">
      <c r="A311" s="231" t="s">
        <v>871</v>
      </c>
      <c r="B311" s="231" t="s">
        <v>705</v>
      </c>
      <c r="C311" s="238">
        <v>73.468753000000007</v>
      </c>
    </row>
    <row r="312" spans="1:3" x14ac:dyDescent="0.35">
      <c r="A312" s="231" t="s">
        <v>871</v>
      </c>
      <c r="B312" s="231" t="s">
        <v>663</v>
      </c>
      <c r="C312" s="238">
        <v>44.140325400000002</v>
      </c>
    </row>
    <row r="313" spans="1:3" x14ac:dyDescent="0.35">
      <c r="A313" s="231" t="s">
        <v>871</v>
      </c>
      <c r="B313" s="231" t="s">
        <v>894</v>
      </c>
      <c r="C313" s="238">
        <v>94.502441719999993</v>
      </c>
    </row>
    <row r="314" spans="1:3" x14ac:dyDescent="0.35">
      <c r="A314" s="231" t="s">
        <v>871</v>
      </c>
      <c r="B314" s="231" t="s">
        <v>895</v>
      </c>
      <c r="C314" s="238">
        <v>90.121489609999998</v>
      </c>
    </row>
    <row r="315" spans="1:3" x14ac:dyDescent="0.35">
      <c r="A315" s="231" t="s">
        <v>871</v>
      </c>
      <c r="B315" s="231" t="s">
        <v>896</v>
      </c>
      <c r="C315" s="238">
        <v>42.474644939999997</v>
      </c>
    </row>
    <row r="316" spans="1:3" x14ac:dyDescent="0.35">
      <c r="A316" s="231" t="s">
        <v>871</v>
      </c>
      <c r="B316" s="231" t="s">
        <v>897</v>
      </c>
      <c r="C316" s="238">
        <v>85.616440030000007</v>
      </c>
    </row>
    <row r="317" spans="1:3" x14ac:dyDescent="0.35">
      <c r="A317" s="231" t="s">
        <v>871</v>
      </c>
      <c r="B317" s="231" t="s">
        <v>708</v>
      </c>
      <c r="C317" s="238">
        <v>44.902285229999997</v>
      </c>
    </row>
    <row r="318" spans="1:3" x14ac:dyDescent="0.35">
      <c r="A318" s="231" t="s">
        <v>871</v>
      </c>
      <c r="B318" s="231" t="s">
        <v>898</v>
      </c>
      <c r="C318" s="238">
        <v>42.239255159999999</v>
      </c>
    </row>
    <row r="319" spans="1:3" x14ac:dyDescent="0.35">
      <c r="A319" s="231" t="s">
        <v>871</v>
      </c>
      <c r="B319" s="231" t="s">
        <v>710</v>
      </c>
      <c r="C319" s="238">
        <v>58.927028</v>
      </c>
    </row>
    <row r="320" spans="1:3" x14ac:dyDescent="0.35">
      <c r="A320" s="231" t="s">
        <v>871</v>
      </c>
      <c r="B320" s="231" t="s">
        <v>899</v>
      </c>
      <c r="C320" s="238">
        <v>40.531879629999999</v>
      </c>
    </row>
    <row r="321" spans="1:3" x14ac:dyDescent="0.35">
      <c r="A321" s="231" t="s">
        <v>871</v>
      </c>
      <c r="B321" s="231" t="s">
        <v>900</v>
      </c>
      <c r="C321" s="238">
        <v>50.03793005</v>
      </c>
    </row>
    <row r="322" spans="1:3" x14ac:dyDescent="0.35">
      <c r="A322" s="231" t="s">
        <v>871</v>
      </c>
      <c r="B322" s="231" t="s">
        <v>901</v>
      </c>
      <c r="C322" s="238">
        <v>40.290925979999997</v>
      </c>
    </row>
    <row r="323" spans="1:3" x14ac:dyDescent="0.35">
      <c r="A323" s="231" t="s">
        <v>871</v>
      </c>
      <c r="B323" s="231" t="s">
        <v>902</v>
      </c>
      <c r="C323" s="238">
        <v>75.51492614</v>
      </c>
    </row>
    <row r="324" spans="1:3" x14ac:dyDescent="0.35">
      <c r="A324" s="231" t="s">
        <v>871</v>
      </c>
      <c r="B324" s="231" t="s">
        <v>781</v>
      </c>
      <c r="C324" s="238">
        <v>56.00832552</v>
      </c>
    </row>
    <row r="325" spans="1:3" x14ac:dyDescent="0.35">
      <c r="A325" s="231" t="s">
        <v>871</v>
      </c>
      <c r="B325" s="231" t="s">
        <v>645</v>
      </c>
      <c r="C325" s="238">
        <v>44.035396419999998</v>
      </c>
    </row>
    <row r="326" spans="1:3" x14ac:dyDescent="0.35">
      <c r="A326" s="231" t="s">
        <v>871</v>
      </c>
      <c r="B326" s="231" t="s">
        <v>903</v>
      </c>
      <c r="C326" s="238">
        <v>40.776162810000002</v>
      </c>
    </row>
    <row r="327" spans="1:3" x14ac:dyDescent="0.35">
      <c r="A327" s="231" t="s">
        <v>871</v>
      </c>
      <c r="B327" s="231" t="s">
        <v>904</v>
      </c>
      <c r="C327" s="238">
        <v>41.900612870000003</v>
      </c>
    </row>
    <row r="328" spans="1:3" x14ac:dyDescent="0.35">
      <c r="A328" s="231" t="s">
        <v>871</v>
      </c>
      <c r="B328" s="231" t="s">
        <v>905</v>
      </c>
      <c r="C328" s="238">
        <v>47.718793339999998</v>
      </c>
    </row>
    <row r="329" spans="1:3" x14ac:dyDescent="0.35">
      <c r="A329" s="231" t="s">
        <v>871</v>
      </c>
      <c r="B329" s="231" t="s">
        <v>906</v>
      </c>
      <c r="C329" s="238">
        <v>58.672160349999999</v>
      </c>
    </row>
    <row r="330" spans="1:3" x14ac:dyDescent="0.35">
      <c r="A330" s="231" t="s">
        <v>871</v>
      </c>
      <c r="B330" s="231" t="s">
        <v>721</v>
      </c>
      <c r="C330" s="238">
        <v>43.45268428</v>
      </c>
    </row>
    <row r="331" spans="1:3" x14ac:dyDescent="0.35">
      <c r="A331" s="231" t="s">
        <v>871</v>
      </c>
      <c r="B331" s="231" t="s">
        <v>907</v>
      </c>
      <c r="C331" s="238">
        <v>40.019199370000003</v>
      </c>
    </row>
    <row r="332" spans="1:3" x14ac:dyDescent="0.35">
      <c r="A332" s="231" t="s">
        <v>871</v>
      </c>
      <c r="B332" s="231" t="s">
        <v>723</v>
      </c>
      <c r="C332" s="238">
        <v>51.790080600000003</v>
      </c>
    </row>
    <row r="333" spans="1:3" x14ac:dyDescent="0.35">
      <c r="A333" s="231" t="s">
        <v>871</v>
      </c>
      <c r="B333" s="231" t="s">
        <v>653</v>
      </c>
      <c r="C333" s="238">
        <v>83.118586390000004</v>
      </c>
    </row>
    <row r="334" spans="1:3" x14ac:dyDescent="0.35">
      <c r="A334" s="231" t="s">
        <v>871</v>
      </c>
      <c r="B334" s="231" t="s">
        <v>908</v>
      </c>
      <c r="C334" s="238">
        <v>52.223487560000002</v>
      </c>
    </row>
    <row r="335" spans="1:3" x14ac:dyDescent="0.35">
      <c r="A335" s="231" t="s">
        <v>871</v>
      </c>
      <c r="B335" s="231" t="s">
        <v>909</v>
      </c>
      <c r="C335" s="238">
        <v>53.201180049999998</v>
      </c>
    </row>
    <row r="336" spans="1:3" x14ac:dyDescent="0.35">
      <c r="A336" s="231" t="s">
        <v>871</v>
      </c>
      <c r="B336" s="231" t="s">
        <v>910</v>
      </c>
      <c r="C336" s="238">
        <v>45.17228574</v>
      </c>
    </row>
    <row r="337" spans="1:3" x14ac:dyDescent="0.35">
      <c r="A337" s="231" t="s">
        <v>871</v>
      </c>
      <c r="B337" s="231" t="s">
        <v>730</v>
      </c>
      <c r="C337" s="238">
        <v>41.832679990000003</v>
      </c>
    </row>
    <row r="338" spans="1:3" x14ac:dyDescent="0.35">
      <c r="A338" s="231" t="s">
        <v>871</v>
      </c>
      <c r="B338" s="231" t="s">
        <v>911</v>
      </c>
      <c r="C338" s="238">
        <v>44.804869500000002</v>
      </c>
    </row>
    <row r="339" spans="1:3" x14ac:dyDescent="0.35">
      <c r="A339" s="231" t="s">
        <v>871</v>
      </c>
      <c r="B339" s="231" t="s">
        <v>912</v>
      </c>
      <c r="C339" s="238">
        <v>86.86160916</v>
      </c>
    </row>
    <row r="340" spans="1:3" x14ac:dyDescent="0.35">
      <c r="A340" s="231" t="s">
        <v>871</v>
      </c>
      <c r="B340" s="231" t="s">
        <v>913</v>
      </c>
      <c r="C340" s="238">
        <v>40.030161540000002</v>
      </c>
    </row>
    <row r="341" spans="1:3" x14ac:dyDescent="0.35">
      <c r="A341" s="231" t="s">
        <v>871</v>
      </c>
      <c r="B341" s="231" t="s">
        <v>914</v>
      </c>
      <c r="C341" s="238">
        <v>65.396412740000002</v>
      </c>
    </row>
    <row r="342" spans="1:3" x14ac:dyDescent="0.35">
      <c r="A342" s="231" t="s">
        <v>871</v>
      </c>
      <c r="B342" s="231" t="s">
        <v>915</v>
      </c>
      <c r="C342" s="238">
        <v>42.446612160000001</v>
      </c>
    </row>
    <row r="343" spans="1:3" x14ac:dyDescent="0.35">
      <c r="A343" s="231" t="s">
        <v>871</v>
      </c>
      <c r="B343" s="231" t="s">
        <v>916</v>
      </c>
      <c r="C343" s="238">
        <v>48.494590690000003</v>
      </c>
    </row>
    <row r="344" spans="1:3" x14ac:dyDescent="0.35">
      <c r="A344" s="231" t="s">
        <v>871</v>
      </c>
      <c r="B344" s="231" t="s">
        <v>917</v>
      </c>
      <c r="C344" s="238">
        <v>40.255073889999998</v>
      </c>
    </row>
    <row r="345" spans="1:3" x14ac:dyDescent="0.35">
      <c r="A345" s="231" t="s">
        <v>871</v>
      </c>
      <c r="B345" s="231" t="s">
        <v>918</v>
      </c>
      <c r="C345" s="238">
        <v>95.912600530000006</v>
      </c>
    </row>
    <row r="346" spans="1:3" x14ac:dyDescent="0.35">
      <c r="A346" s="231" t="s">
        <v>871</v>
      </c>
      <c r="B346" s="231" t="s">
        <v>919</v>
      </c>
      <c r="C346" s="238">
        <v>91.813779139999994</v>
      </c>
    </row>
    <row r="347" spans="1:3" x14ac:dyDescent="0.35">
      <c r="A347" s="231" t="s">
        <v>871</v>
      </c>
      <c r="B347" s="231" t="s">
        <v>920</v>
      </c>
      <c r="C347" s="238">
        <v>42.001930389999998</v>
      </c>
    </row>
    <row r="348" spans="1:3" x14ac:dyDescent="0.35">
      <c r="A348" s="231" t="s">
        <v>871</v>
      </c>
      <c r="B348" s="231" t="s">
        <v>921</v>
      </c>
      <c r="C348" s="238">
        <v>73.372109480000006</v>
      </c>
    </row>
    <row r="349" spans="1:3" x14ac:dyDescent="0.35">
      <c r="A349" s="231" t="s">
        <v>871</v>
      </c>
      <c r="B349" s="231" t="s">
        <v>922</v>
      </c>
      <c r="C349" s="238">
        <v>71.220338859999998</v>
      </c>
    </row>
    <row r="350" spans="1:3" x14ac:dyDescent="0.35">
      <c r="A350" s="231" t="s">
        <v>871</v>
      </c>
      <c r="B350" s="231" t="s">
        <v>923</v>
      </c>
      <c r="C350" s="238">
        <v>59.250762139999999</v>
      </c>
    </row>
    <row r="351" spans="1:3" x14ac:dyDescent="0.35">
      <c r="A351" s="231" t="s">
        <v>871</v>
      </c>
      <c r="B351" s="231" t="s">
        <v>741</v>
      </c>
      <c r="C351" s="238">
        <v>49.029313379999998</v>
      </c>
    </row>
    <row r="352" spans="1:3" x14ac:dyDescent="0.35">
      <c r="A352" s="231" t="s">
        <v>871</v>
      </c>
      <c r="B352" s="231" t="s">
        <v>924</v>
      </c>
      <c r="C352" s="238">
        <v>63.114946860000003</v>
      </c>
    </row>
    <row r="353" spans="1:3" x14ac:dyDescent="0.35">
      <c r="A353" s="231" t="s">
        <v>871</v>
      </c>
      <c r="B353" s="231" t="s">
        <v>925</v>
      </c>
      <c r="C353" s="238">
        <v>74.732139369999999</v>
      </c>
    </row>
    <row r="354" spans="1:3" x14ac:dyDescent="0.35">
      <c r="A354" s="231" t="s">
        <v>871</v>
      </c>
      <c r="B354" s="231" t="s">
        <v>926</v>
      </c>
      <c r="C354" s="238">
        <v>51.270886400000002</v>
      </c>
    </row>
    <row r="355" spans="1:3" x14ac:dyDescent="0.35">
      <c r="A355" s="231" t="s">
        <v>871</v>
      </c>
      <c r="B355" s="231" t="s">
        <v>927</v>
      </c>
      <c r="C355" s="238">
        <v>46.64973543</v>
      </c>
    </row>
    <row r="356" spans="1:3" x14ac:dyDescent="0.35">
      <c r="A356" s="231" t="s">
        <v>871</v>
      </c>
      <c r="B356" s="231" t="s">
        <v>928</v>
      </c>
      <c r="C356" s="238">
        <v>79.606585330000001</v>
      </c>
    </row>
    <row r="357" spans="1:3" x14ac:dyDescent="0.35">
      <c r="A357" s="231" t="s">
        <v>871</v>
      </c>
      <c r="B357" s="231" t="s">
        <v>929</v>
      </c>
      <c r="C357" s="238">
        <v>40.539966200000002</v>
      </c>
    </row>
    <row r="358" spans="1:3" x14ac:dyDescent="0.35">
      <c r="A358" s="231" t="s">
        <v>871</v>
      </c>
      <c r="B358" s="231" t="s">
        <v>930</v>
      </c>
      <c r="C358" s="238">
        <v>40.411006720000003</v>
      </c>
    </row>
    <row r="359" spans="1:3" x14ac:dyDescent="0.35">
      <c r="A359" s="231" t="s">
        <v>871</v>
      </c>
      <c r="B359" s="231" t="s">
        <v>931</v>
      </c>
      <c r="C359" s="238">
        <v>54.081065150000001</v>
      </c>
    </row>
    <row r="360" spans="1:3" x14ac:dyDescent="0.35">
      <c r="A360" s="231" t="s">
        <v>871</v>
      </c>
      <c r="B360" s="231" t="s">
        <v>932</v>
      </c>
      <c r="C360" s="238">
        <v>40.547144680000002</v>
      </c>
    </row>
    <row r="361" spans="1:3" x14ac:dyDescent="0.35">
      <c r="A361" s="231" t="s">
        <v>871</v>
      </c>
      <c r="B361" s="231" t="s">
        <v>933</v>
      </c>
      <c r="C361" s="238">
        <v>79.192038530000005</v>
      </c>
    </row>
    <row r="362" spans="1:3" x14ac:dyDescent="0.35">
      <c r="A362" s="231" t="s">
        <v>871</v>
      </c>
      <c r="B362" s="231" t="s">
        <v>752</v>
      </c>
      <c r="C362" s="238">
        <v>42.157464990000001</v>
      </c>
    </row>
    <row r="363" spans="1:3" x14ac:dyDescent="0.35">
      <c r="A363" s="231" t="s">
        <v>871</v>
      </c>
      <c r="B363" s="231" t="s">
        <v>665</v>
      </c>
      <c r="C363" s="238">
        <v>65.652730590000004</v>
      </c>
    </row>
    <row r="364" spans="1:3" x14ac:dyDescent="0.35">
      <c r="A364" s="231" t="s">
        <v>871</v>
      </c>
      <c r="B364" s="231" t="s">
        <v>934</v>
      </c>
      <c r="C364" s="238">
        <v>50.505962680000003</v>
      </c>
    </row>
    <row r="365" spans="1:3" x14ac:dyDescent="0.35">
      <c r="A365" s="231" t="s">
        <v>871</v>
      </c>
      <c r="B365" s="231" t="s">
        <v>935</v>
      </c>
      <c r="C365" s="238">
        <v>44.27227293</v>
      </c>
    </row>
    <row r="366" spans="1:3" x14ac:dyDescent="0.35">
      <c r="A366" s="231" t="s">
        <v>871</v>
      </c>
      <c r="B366" s="231" t="s">
        <v>936</v>
      </c>
      <c r="C366" s="238">
        <v>53.568192770000003</v>
      </c>
    </row>
    <row r="367" spans="1:3" x14ac:dyDescent="0.35">
      <c r="A367" s="231" t="s">
        <v>871</v>
      </c>
      <c r="B367" s="231" t="s">
        <v>937</v>
      </c>
      <c r="C367" s="238">
        <v>91.627717050000001</v>
      </c>
    </row>
    <row r="368" spans="1:3" x14ac:dyDescent="0.35">
      <c r="A368" s="231" t="s">
        <v>938</v>
      </c>
      <c r="B368" s="231" t="s">
        <v>939</v>
      </c>
      <c r="C368" s="238">
        <v>64.638515569999996</v>
      </c>
    </row>
    <row r="369" spans="1:3" x14ac:dyDescent="0.35">
      <c r="A369" s="231" t="s">
        <v>938</v>
      </c>
      <c r="B369" s="231" t="s">
        <v>841</v>
      </c>
      <c r="C369" s="238">
        <v>42.866344669999997</v>
      </c>
    </row>
    <row r="370" spans="1:3" x14ac:dyDescent="0.35">
      <c r="A370" s="231" t="s">
        <v>938</v>
      </c>
      <c r="B370" s="231" t="s">
        <v>940</v>
      </c>
      <c r="C370" s="238">
        <v>79.84809688</v>
      </c>
    </row>
    <row r="371" spans="1:3" x14ac:dyDescent="0.35">
      <c r="A371" s="231" t="s">
        <v>938</v>
      </c>
      <c r="B371" s="231" t="s">
        <v>941</v>
      </c>
      <c r="C371" s="238">
        <v>76.09812359</v>
      </c>
    </row>
    <row r="372" spans="1:3" x14ac:dyDescent="0.35">
      <c r="A372" s="231" t="s">
        <v>938</v>
      </c>
      <c r="B372" s="231" t="s">
        <v>942</v>
      </c>
      <c r="C372" s="238">
        <v>77.192952700000006</v>
      </c>
    </row>
    <row r="373" spans="1:3" x14ac:dyDescent="0.35">
      <c r="A373" s="231" t="s">
        <v>938</v>
      </c>
      <c r="B373" s="231" t="s">
        <v>943</v>
      </c>
      <c r="C373" s="238">
        <v>65.848887779999998</v>
      </c>
    </row>
    <row r="374" spans="1:3" x14ac:dyDescent="0.35">
      <c r="A374" s="231" t="s">
        <v>938</v>
      </c>
      <c r="B374" s="231" t="s">
        <v>944</v>
      </c>
      <c r="C374" s="238">
        <v>83.668092400000006</v>
      </c>
    </row>
    <row r="375" spans="1:3" x14ac:dyDescent="0.35">
      <c r="A375" s="231" t="s">
        <v>938</v>
      </c>
      <c r="B375" s="231" t="s">
        <v>636</v>
      </c>
      <c r="C375" s="238">
        <v>85.234560810000005</v>
      </c>
    </row>
    <row r="376" spans="1:3" x14ac:dyDescent="0.35">
      <c r="A376" s="231" t="s">
        <v>938</v>
      </c>
      <c r="B376" s="231" t="s">
        <v>945</v>
      </c>
      <c r="C376" s="238">
        <v>79.854583880000007</v>
      </c>
    </row>
    <row r="377" spans="1:3" x14ac:dyDescent="0.35">
      <c r="A377" s="231" t="s">
        <v>938</v>
      </c>
      <c r="B377" s="231" t="s">
        <v>773</v>
      </c>
      <c r="C377" s="238">
        <v>86.545530299999996</v>
      </c>
    </row>
    <row r="378" spans="1:3" x14ac:dyDescent="0.35">
      <c r="A378" s="231" t="s">
        <v>938</v>
      </c>
      <c r="B378" s="231" t="s">
        <v>946</v>
      </c>
      <c r="C378" s="238">
        <v>80.482234329999997</v>
      </c>
    </row>
    <row r="379" spans="1:3" x14ac:dyDescent="0.35">
      <c r="A379" s="231" t="s">
        <v>938</v>
      </c>
      <c r="B379" s="231" t="s">
        <v>947</v>
      </c>
      <c r="C379" s="238">
        <v>53.352793439999999</v>
      </c>
    </row>
    <row r="380" spans="1:3" x14ac:dyDescent="0.35">
      <c r="A380" s="231" t="s">
        <v>938</v>
      </c>
      <c r="B380" s="231" t="s">
        <v>948</v>
      </c>
      <c r="C380" s="238">
        <v>75.479339199999998</v>
      </c>
    </row>
    <row r="381" spans="1:3" x14ac:dyDescent="0.35">
      <c r="A381" s="231" t="s">
        <v>938</v>
      </c>
      <c r="B381" s="231" t="s">
        <v>949</v>
      </c>
      <c r="C381" s="238">
        <v>47.070805630000002</v>
      </c>
    </row>
    <row r="382" spans="1:3" x14ac:dyDescent="0.35">
      <c r="A382" s="231" t="s">
        <v>938</v>
      </c>
      <c r="B382" s="231" t="s">
        <v>778</v>
      </c>
      <c r="C382" s="238">
        <v>74.111630059999996</v>
      </c>
    </row>
    <row r="383" spans="1:3" x14ac:dyDescent="0.35">
      <c r="A383" s="231" t="s">
        <v>938</v>
      </c>
      <c r="B383" s="231" t="s">
        <v>950</v>
      </c>
      <c r="C383" s="238">
        <v>48.988914999999999</v>
      </c>
    </row>
    <row r="384" spans="1:3" x14ac:dyDescent="0.35">
      <c r="A384" s="231" t="s">
        <v>938</v>
      </c>
      <c r="B384" s="231" t="s">
        <v>780</v>
      </c>
      <c r="C384" s="238">
        <v>72.793069099999997</v>
      </c>
    </row>
    <row r="385" spans="1:3" x14ac:dyDescent="0.35">
      <c r="A385" s="231" t="s">
        <v>938</v>
      </c>
      <c r="B385" s="231" t="s">
        <v>785</v>
      </c>
      <c r="C385" s="238">
        <v>74.513997829999994</v>
      </c>
    </row>
    <row r="386" spans="1:3" x14ac:dyDescent="0.35">
      <c r="A386" s="231" t="s">
        <v>938</v>
      </c>
      <c r="B386" s="231" t="s">
        <v>786</v>
      </c>
      <c r="C386" s="238">
        <v>42.079638680000002</v>
      </c>
    </row>
    <row r="387" spans="1:3" x14ac:dyDescent="0.35">
      <c r="A387" s="231" t="s">
        <v>938</v>
      </c>
      <c r="B387" s="231" t="s">
        <v>951</v>
      </c>
      <c r="C387" s="238">
        <v>82.080496210000007</v>
      </c>
    </row>
    <row r="388" spans="1:3" x14ac:dyDescent="0.35">
      <c r="A388" s="231" t="s">
        <v>938</v>
      </c>
      <c r="B388" s="231" t="s">
        <v>648</v>
      </c>
      <c r="C388" s="238">
        <v>72.865747200000001</v>
      </c>
    </row>
    <row r="389" spans="1:3" x14ac:dyDescent="0.35">
      <c r="A389" s="231" t="s">
        <v>938</v>
      </c>
      <c r="B389" s="231" t="s">
        <v>720</v>
      </c>
      <c r="C389" s="238">
        <v>70.904374739999994</v>
      </c>
    </row>
    <row r="390" spans="1:3" x14ac:dyDescent="0.35">
      <c r="A390" s="231" t="s">
        <v>938</v>
      </c>
      <c r="B390" s="231" t="s">
        <v>952</v>
      </c>
      <c r="C390" s="238">
        <v>75.304390749999996</v>
      </c>
    </row>
    <row r="391" spans="1:3" x14ac:dyDescent="0.35">
      <c r="A391" s="231" t="s">
        <v>938</v>
      </c>
      <c r="B391" s="231" t="s">
        <v>793</v>
      </c>
      <c r="C391" s="238">
        <v>69.835492489999993</v>
      </c>
    </row>
    <row r="392" spans="1:3" x14ac:dyDescent="0.35">
      <c r="A392" s="231" t="s">
        <v>938</v>
      </c>
      <c r="B392" s="231" t="s">
        <v>953</v>
      </c>
      <c r="C392" s="238">
        <v>79.204230530000004</v>
      </c>
    </row>
    <row r="393" spans="1:3" x14ac:dyDescent="0.35">
      <c r="A393" s="231" t="s">
        <v>938</v>
      </c>
      <c r="B393" s="231" t="s">
        <v>651</v>
      </c>
      <c r="C393" s="238">
        <v>68.666245399999994</v>
      </c>
    </row>
    <row r="394" spans="1:3" x14ac:dyDescent="0.35">
      <c r="A394" s="231" t="s">
        <v>938</v>
      </c>
      <c r="B394" s="231" t="s">
        <v>954</v>
      </c>
      <c r="C394" s="238">
        <v>79.32489606</v>
      </c>
    </row>
    <row r="395" spans="1:3" x14ac:dyDescent="0.35">
      <c r="A395" s="231" t="s">
        <v>938</v>
      </c>
      <c r="B395" s="231" t="s">
        <v>834</v>
      </c>
      <c r="C395" s="238">
        <v>90.26853079</v>
      </c>
    </row>
    <row r="396" spans="1:3" x14ac:dyDescent="0.35">
      <c r="A396" s="231" t="s">
        <v>938</v>
      </c>
      <c r="B396" s="231" t="s">
        <v>955</v>
      </c>
      <c r="C396" s="238">
        <v>51.409333949999997</v>
      </c>
    </row>
    <row r="397" spans="1:3" x14ac:dyDescent="0.35">
      <c r="A397" s="231" t="s">
        <v>938</v>
      </c>
      <c r="B397" s="231" t="s">
        <v>956</v>
      </c>
      <c r="C397" s="238">
        <v>69.411026579999998</v>
      </c>
    </row>
    <row r="398" spans="1:3" x14ac:dyDescent="0.35">
      <c r="A398" s="231" t="s">
        <v>938</v>
      </c>
      <c r="B398" s="231" t="s">
        <v>957</v>
      </c>
      <c r="C398" s="238">
        <v>66.458033499999999</v>
      </c>
    </row>
    <row r="399" spans="1:3" x14ac:dyDescent="0.35">
      <c r="A399" s="231" t="s">
        <v>938</v>
      </c>
      <c r="B399" s="231" t="s">
        <v>796</v>
      </c>
      <c r="C399" s="238">
        <v>82.528497819999998</v>
      </c>
    </row>
    <row r="400" spans="1:3" x14ac:dyDescent="0.35">
      <c r="A400" s="231" t="s">
        <v>938</v>
      </c>
      <c r="B400" s="231" t="s">
        <v>654</v>
      </c>
      <c r="C400" s="238">
        <v>43.694261439999998</v>
      </c>
    </row>
    <row r="401" spans="1:3" x14ac:dyDescent="0.35">
      <c r="A401" s="231" t="s">
        <v>938</v>
      </c>
      <c r="B401" s="231" t="s">
        <v>958</v>
      </c>
      <c r="C401" s="238">
        <v>78.383499599999993</v>
      </c>
    </row>
    <row r="402" spans="1:3" x14ac:dyDescent="0.35">
      <c r="A402" s="231" t="s">
        <v>938</v>
      </c>
      <c r="B402" s="231" t="s">
        <v>759</v>
      </c>
      <c r="C402" s="238">
        <v>78.246496480000005</v>
      </c>
    </row>
    <row r="403" spans="1:3" x14ac:dyDescent="0.35">
      <c r="A403" s="231" t="s">
        <v>938</v>
      </c>
      <c r="B403" s="231" t="s">
        <v>959</v>
      </c>
      <c r="C403" s="238">
        <v>53.4233051</v>
      </c>
    </row>
    <row r="404" spans="1:3" x14ac:dyDescent="0.35">
      <c r="A404" s="231" t="s">
        <v>938</v>
      </c>
      <c r="B404" s="231" t="s">
        <v>960</v>
      </c>
      <c r="C404" s="238">
        <v>76.661908999999994</v>
      </c>
    </row>
    <row r="405" spans="1:3" x14ac:dyDescent="0.35">
      <c r="A405" s="231" t="s">
        <v>938</v>
      </c>
      <c r="B405" s="231" t="s">
        <v>961</v>
      </c>
      <c r="C405" s="238">
        <v>62.493234749999999</v>
      </c>
    </row>
    <row r="406" spans="1:3" x14ac:dyDescent="0.35">
      <c r="A406" s="231" t="s">
        <v>938</v>
      </c>
      <c r="B406" s="231" t="s">
        <v>962</v>
      </c>
      <c r="C406" s="238">
        <v>60.013896170000002</v>
      </c>
    </row>
    <row r="407" spans="1:3" x14ac:dyDescent="0.35">
      <c r="A407" s="231" t="s">
        <v>938</v>
      </c>
      <c r="B407" s="231" t="s">
        <v>963</v>
      </c>
      <c r="C407" s="238">
        <v>73.601096749999996</v>
      </c>
    </row>
    <row r="408" spans="1:3" x14ac:dyDescent="0.35">
      <c r="A408" s="231" t="s">
        <v>938</v>
      </c>
      <c r="B408" s="231" t="s">
        <v>964</v>
      </c>
      <c r="C408" s="238">
        <v>88.411114319999996</v>
      </c>
    </row>
    <row r="409" spans="1:3" x14ac:dyDescent="0.35">
      <c r="A409" s="231" t="s">
        <v>938</v>
      </c>
      <c r="B409" s="231" t="s">
        <v>738</v>
      </c>
      <c r="C409" s="238">
        <v>60.64774594</v>
      </c>
    </row>
    <row r="410" spans="1:3" x14ac:dyDescent="0.35">
      <c r="A410" s="231" t="s">
        <v>938</v>
      </c>
      <c r="B410" s="231" t="s">
        <v>965</v>
      </c>
      <c r="C410" s="238">
        <v>80.425945979999995</v>
      </c>
    </row>
    <row r="411" spans="1:3" x14ac:dyDescent="0.35">
      <c r="A411" s="231" t="s">
        <v>938</v>
      </c>
      <c r="B411" s="231" t="s">
        <v>966</v>
      </c>
      <c r="C411" s="238">
        <v>81.341621200000006</v>
      </c>
    </row>
    <row r="412" spans="1:3" x14ac:dyDescent="0.35">
      <c r="A412" s="231" t="s">
        <v>938</v>
      </c>
      <c r="B412" s="231" t="s">
        <v>967</v>
      </c>
      <c r="C412" s="238">
        <v>90.021176370000006</v>
      </c>
    </row>
    <row r="413" spans="1:3" x14ac:dyDescent="0.35">
      <c r="A413" s="231" t="s">
        <v>938</v>
      </c>
      <c r="B413" s="231" t="s">
        <v>968</v>
      </c>
      <c r="C413" s="238">
        <v>65.701762740000007</v>
      </c>
    </row>
    <row r="414" spans="1:3" x14ac:dyDescent="0.35">
      <c r="A414" s="231" t="s">
        <v>938</v>
      </c>
      <c r="B414" s="231" t="s">
        <v>969</v>
      </c>
      <c r="C414" s="238">
        <v>57.490937029999998</v>
      </c>
    </row>
    <row r="415" spans="1:3" x14ac:dyDescent="0.35">
      <c r="A415" s="231" t="s">
        <v>938</v>
      </c>
      <c r="B415" s="231" t="s">
        <v>970</v>
      </c>
      <c r="C415" s="238">
        <v>80.798959429999996</v>
      </c>
    </row>
    <row r="416" spans="1:3" x14ac:dyDescent="0.35">
      <c r="A416" s="231" t="s">
        <v>938</v>
      </c>
      <c r="B416" s="231" t="s">
        <v>971</v>
      </c>
      <c r="C416" s="238">
        <v>66.9166436</v>
      </c>
    </row>
    <row r="417" spans="1:3" x14ac:dyDescent="0.35">
      <c r="A417" s="231" t="s">
        <v>938</v>
      </c>
      <c r="B417" s="231" t="s">
        <v>754</v>
      </c>
      <c r="C417" s="238">
        <v>61.443835069999999</v>
      </c>
    </row>
    <row r="418" spans="1:3" x14ac:dyDescent="0.35">
      <c r="A418" s="231" t="s">
        <v>938</v>
      </c>
      <c r="B418" s="231" t="s">
        <v>972</v>
      </c>
      <c r="C418" s="238">
        <v>68.932291899999996</v>
      </c>
    </row>
    <row r="419" spans="1:3" x14ac:dyDescent="0.35">
      <c r="A419" s="231" t="s">
        <v>938</v>
      </c>
      <c r="B419" s="231" t="s">
        <v>973</v>
      </c>
      <c r="C419" s="238">
        <v>77.615765769999996</v>
      </c>
    </row>
    <row r="420" spans="1:3" x14ac:dyDescent="0.35">
      <c r="A420" s="231" t="s">
        <v>938</v>
      </c>
      <c r="B420" s="231" t="s">
        <v>974</v>
      </c>
      <c r="C420" s="238">
        <v>76.855580930000002</v>
      </c>
    </row>
    <row r="421" spans="1:3" x14ac:dyDescent="0.35">
      <c r="A421" s="231" t="s">
        <v>938</v>
      </c>
      <c r="B421" s="231" t="s">
        <v>813</v>
      </c>
      <c r="C421" s="238">
        <v>72.534381170000003</v>
      </c>
    </row>
    <row r="422" spans="1:3" x14ac:dyDescent="0.35">
      <c r="A422" s="231" t="s">
        <v>938</v>
      </c>
      <c r="B422" s="231" t="s">
        <v>673</v>
      </c>
      <c r="C422" s="238">
        <v>82.877042579999994</v>
      </c>
    </row>
  </sheetData>
  <sheetProtection algorithmName="SHA-512" hashValue="95xtKWdom8cJ/DtJ4Rg/FHkjcR5FE8uQ5TERxAmSOtk5GisES69eTur2WSyf77pVYmZx8BDxPFbgs578YKOKDw==" saltValue="lNClo8Eyofy1zoU77+8VHQ==" spinCount="100000" sheet="1" objects="1" scenarios="1"/>
  <pageMargins left="0.36" right="0.16" top="0.75" bottom="0.75" header="0.3" footer="0.3"/>
  <pageSetup scale="56"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U100"/>
  <sheetViews>
    <sheetView showGridLines="0" topLeftCell="A33" zoomScale="70" zoomScaleNormal="70" workbookViewId="0">
      <selection activeCell="P68" sqref="P68"/>
    </sheetView>
  </sheetViews>
  <sheetFormatPr defaultColWidth="9" defaultRowHeight="14.5" x14ac:dyDescent="0.35"/>
  <cols>
    <col min="1" max="1" width="94.1796875" style="14" bestFit="1" customWidth="1"/>
    <col min="2" max="2" width="13.81640625" style="14" customWidth="1"/>
    <col min="3" max="3" width="24.7265625" style="14" customWidth="1"/>
    <col min="4" max="4" width="19.26953125" style="14" customWidth="1"/>
    <col min="5" max="5" width="17.54296875" style="14" customWidth="1"/>
    <col min="6" max="6" width="18.1796875" style="14" customWidth="1"/>
    <col min="7" max="7" width="19.54296875" style="14" customWidth="1"/>
    <col min="8" max="8" width="9" style="14"/>
    <col min="9" max="9" width="12.453125" style="14" customWidth="1"/>
    <col min="10" max="10" width="31.1796875" style="14" customWidth="1"/>
    <col min="11" max="11" width="17.54296875" style="14" bestFit="1" customWidth="1"/>
    <col min="12" max="12" width="14.1796875" style="14" bestFit="1" customWidth="1"/>
    <col min="13" max="13" width="15.453125" style="14" bestFit="1" customWidth="1"/>
    <col min="14" max="16384" width="9" style="14"/>
  </cols>
  <sheetData>
    <row r="1" spans="1:21" ht="32.25" customHeight="1" x14ac:dyDescent="0.55000000000000004">
      <c r="A1" s="103"/>
      <c r="B1" s="103"/>
      <c r="C1" s="12"/>
      <c r="D1" s="12"/>
    </row>
    <row r="2" spans="1:21" ht="23.5" x14ac:dyDescent="0.55000000000000004">
      <c r="A2" s="1" t="s">
        <v>0</v>
      </c>
      <c r="B2" s="385" t="s">
        <v>7666</v>
      </c>
      <c r="G2" s="4" t="s">
        <v>2</v>
      </c>
    </row>
    <row r="3" spans="1:21" ht="21" x14ac:dyDescent="0.35">
      <c r="A3" s="28"/>
      <c r="B3" s="28"/>
      <c r="G3" s="6" t="s">
        <v>3</v>
      </c>
    </row>
    <row r="4" spans="1:21" x14ac:dyDescent="0.35">
      <c r="A4" s="32"/>
      <c r="B4" s="32"/>
      <c r="G4" s="21" t="s">
        <v>4</v>
      </c>
    </row>
    <row r="5" spans="1:21" x14ac:dyDescent="0.35">
      <c r="A5" s="12"/>
      <c r="B5" s="12"/>
      <c r="C5" s="12"/>
      <c r="D5" s="12"/>
    </row>
    <row r="6" spans="1:21" x14ac:dyDescent="0.35">
      <c r="A6" s="7" t="s">
        <v>5</v>
      </c>
      <c r="B6" s="440" t="str">
        <f>IF(Submission_header!B3="","",Submission_header!B3)</f>
        <v/>
      </c>
      <c r="C6" s="440"/>
    </row>
    <row r="7" spans="1:21" x14ac:dyDescent="0.35">
      <c r="A7" s="83" t="s">
        <v>323</v>
      </c>
      <c r="B7" s="441" t="str">
        <f>IF(Submission_header!B3="","", TEXT(Submission_header!E3,"dd/mm/yyyy"))</f>
        <v/>
      </c>
      <c r="C7" s="441"/>
    </row>
    <row r="8" spans="1:21" x14ac:dyDescent="0.35">
      <c r="A8" s="163" t="s">
        <v>438</v>
      </c>
      <c r="B8" s="441" t="s">
        <v>460</v>
      </c>
      <c r="C8" s="441"/>
      <c r="D8" s="12"/>
    </row>
    <row r="9" spans="1:21" ht="14.65" customHeight="1" x14ac:dyDescent="0.35">
      <c r="A9" s="458" t="s">
        <v>461</v>
      </c>
      <c r="B9" s="459"/>
      <c r="C9" s="460"/>
      <c r="D9" s="164" t="s">
        <v>441</v>
      </c>
    </row>
    <row r="10" spans="1:21" x14ac:dyDescent="0.35">
      <c r="A10" s="461"/>
      <c r="B10" s="462"/>
      <c r="C10" s="463"/>
      <c r="D10" s="32" t="s">
        <v>324</v>
      </c>
    </row>
    <row r="11" spans="1:21" x14ac:dyDescent="0.35">
      <c r="A11" s="461"/>
      <c r="B11" s="462"/>
      <c r="C11" s="463"/>
      <c r="D11" s="32" t="s">
        <v>325</v>
      </c>
    </row>
    <row r="12" spans="1:21" x14ac:dyDescent="0.35">
      <c r="A12" s="464"/>
      <c r="B12" s="465"/>
      <c r="C12" s="466"/>
      <c r="D12" s="32"/>
      <c r="E12" s="13"/>
      <c r="F12" s="13"/>
      <c r="G12" s="13"/>
    </row>
    <row r="13" spans="1:21" x14ac:dyDescent="0.35">
      <c r="A13" s="7" t="s">
        <v>442</v>
      </c>
      <c r="B13" s="89"/>
      <c r="E13" s="165"/>
      <c r="F13" s="165"/>
      <c r="G13" s="13"/>
    </row>
    <row r="14" spans="1:21" ht="29" x14ac:dyDescent="0.35">
      <c r="A14" s="119" t="s">
        <v>328</v>
      </c>
      <c r="B14" s="119"/>
      <c r="C14" s="166" t="s">
        <v>327</v>
      </c>
      <c r="D14" s="167" t="s">
        <v>443</v>
      </c>
      <c r="E14" s="167" t="s">
        <v>444</v>
      </c>
      <c r="F14" s="167" t="s">
        <v>445</v>
      </c>
      <c r="G14" s="167" t="s">
        <v>446</v>
      </c>
      <c r="J14" s="168" t="s">
        <v>447</v>
      </c>
    </row>
    <row r="15" spans="1:21" x14ac:dyDescent="0.35">
      <c r="A15" s="19"/>
      <c r="B15" s="19"/>
      <c r="C15" s="169" t="s">
        <v>14</v>
      </c>
      <c r="D15" s="109" t="s">
        <v>61</v>
      </c>
      <c r="E15" s="109" t="s">
        <v>62</v>
      </c>
      <c r="F15" s="109" t="s">
        <v>63</v>
      </c>
      <c r="G15" s="109" t="s">
        <v>64</v>
      </c>
      <c r="J15" s="109" t="s">
        <v>240</v>
      </c>
      <c r="K15" s="96" t="s">
        <v>448</v>
      </c>
      <c r="L15" s="96" t="s">
        <v>449</v>
      </c>
      <c r="M15" s="96" t="s">
        <v>450</v>
      </c>
    </row>
    <row r="16" spans="1:21" x14ac:dyDescent="0.35">
      <c r="A16" s="121" t="s">
        <v>330</v>
      </c>
      <c r="B16" s="110" t="s">
        <v>19</v>
      </c>
      <c r="C16" s="172">
        <f>'2022 Projection '!C16</f>
        <v>0</v>
      </c>
      <c r="D16" s="89"/>
      <c r="E16" s="89"/>
      <c r="F16" s="89"/>
      <c r="G16" s="172">
        <f>SUM(C16:F16)</f>
        <v>0</v>
      </c>
      <c r="J16" s="81" t="s">
        <v>268</v>
      </c>
      <c r="K16" s="85" t="s">
        <v>451</v>
      </c>
      <c r="L16" s="85" t="s">
        <v>452</v>
      </c>
      <c r="M16" s="85" t="s">
        <v>453</v>
      </c>
      <c r="O16" s="359" t="s">
        <v>7604</v>
      </c>
      <c r="P16" s="359"/>
      <c r="Q16" s="359"/>
      <c r="R16" s="359"/>
      <c r="S16" s="359"/>
      <c r="T16" s="359"/>
      <c r="U16" s="359"/>
    </row>
    <row r="17" spans="1:16" x14ac:dyDescent="0.35">
      <c r="A17" s="121" t="s">
        <v>332</v>
      </c>
      <c r="B17" s="110" t="s">
        <v>23</v>
      </c>
      <c r="C17" s="172">
        <f>'2022 Projection '!C17</f>
        <v>0</v>
      </c>
      <c r="D17" s="89"/>
      <c r="E17" s="89"/>
      <c r="F17" s="89"/>
      <c r="G17" s="172">
        <f t="shared" ref="G17:G21" si="0">SUM(C17:F17)</f>
        <v>0</v>
      </c>
      <c r="I17" s="110" t="s">
        <v>19</v>
      </c>
      <c r="J17" s="170">
        <f>Reinsurers!B12</f>
        <v>0</v>
      </c>
      <c r="K17" s="89"/>
      <c r="L17" s="89"/>
      <c r="M17" s="89"/>
      <c r="O17" s="14" t="s">
        <v>7605</v>
      </c>
      <c r="P17" s="14" t="s">
        <v>7607</v>
      </c>
    </row>
    <row r="18" spans="1:16" x14ac:dyDescent="0.35">
      <c r="A18" s="121" t="s">
        <v>334</v>
      </c>
      <c r="B18" s="110" t="s">
        <v>26</v>
      </c>
      <c r="C18" s="172">
        <f>'2022 Projection '!C18</f>
        <v>0</v>
      </c>
      <c r="D18" s="89"/>
      <c r="E18" s="89"/>
      <c r="F18" s="89"/>
      <c r="G18" s="172">
        <f t="shared" si="0"/>
        <v>0</v>
      </c>
      <c r="I18" s="110" t="s">
        <v>23</v>
      </c>
      <c r="J18" s="170">
        <f>Reinsurers!B13</f>
        <v>0</v>
      </c>
      <c r="K18" s="89"/>
      <c r="L18" s="89"/>
      <c r="M18" s="89"/>
      <c r="O18" s="14" t="s">
        <v>7606</v>
      </c>
      <c r="P18" s="14" t="s">
        <v>7608</v>
      </c>
    </row>
    <row r="19" spans="1:16" x14ac:dyDescent="0.35">
      <c r="A19" s="125" t="s">
        <v>336</v>
      </c>
      <c r="B19" s="110" t="s">
        <v>30</v>
      </c>
      <c r="C19" s="172">
        <f>SUM(C16:C18)</f>
        <v>0</v>
      </c>
      <c r="D19" s="172">
        <f t="shared" ref="D19:G19" si="1">SUM(D16:D18)</f>
        <v>0</v>
      </c>
      <c r="E19" s="172">
        <f t="shared" si="1"/>
        <v>0</v>
      </c>
      <c r="F19" s="172">
        <f t="shared" si="1"/>
        <v>0</v>
      </c>
      <c r="G19" s="172">
        <f t="shared" si="1"/>
        <v>0</v>
      </c>
      <c r="I19" s="110" t="s">
        <v>26</v>
      </c>
      <c r="J19" s="170">
        <f>Reinsurers!B14</f>
        <v>0</v>
      </c>
      <c r="K19" s="89"/>
      <c r="L19" s="89"/>
      <c r="M19" s="89"/>
      <c r="O19" s="16" t="s">
        <v>513</v>
      </c>
      <c r="P19" s="14" t="s">
        <v>7609</v>
      </c>
    </row>
    <row r="20" spans="1:16" x14ac:dyDescent="0.35">
      <c r="A20" s="121" t="s">
        <v>337</v>
      </c>
      <c r="B20" s="110" t="s">
        <v>34</v>
      </c>
      <c r="C20" s="172">
        <f>'2022 Projection '!C20</f>
        <v>0</v>
      </c>
      <c r="D20" s="89"/>
      <c r="E20" s="89"/>
      <c r="F20" s="89"/>
      <c r="G20" s="172">
        <f t="shared" si="0"/>
        <v>0</v>
      </c>
      <c r="I20" s="110" t="s">
        <v>30</v>
      </c>
      <c r="J20" s="170">
        <f>Reinsurers!B15</f>
        <v>0</v>
      </c>
      <c r="K20" s="89"/>
      <c r="L20" s="89"/>
      <c r="M20" s="89"/>
    </row>
    <row r="21" spans="1:16" x14ac:dyDescent="0.35">
      <c r="A21" s="121" t="s">
        <v>339</v>
      </c>
      <c r="B21" s="110" t="s">
        <v>38</v>
      </c>
      <c r="C21" s="172">
        <f>'2022 Projection '!C21</f>
        <v>0</v>
      </c>
      <c r="D21" s="89"/>
      <c r="E21" s="89"/>
      <c r="F21" s="89"/>
      <c r="G21" s="172">
        <f t="shared" si="0"/>
        <v>0</v>
      </c>
      <c r="I21" s="110" t="s">
        <v>34</v>
      </c>
      <c r="J21" s="170">
        <f>Reinsurers!B16</f>
        <v>0</v>
      </c>
      <c r="K21" s="89"/>
      <c r="L21" s="89"/>
      <c r="M21" s="89"/>
    </row>
    <row r="22" spans="1:16" x14ac:dyDescent="0.35">
      <c r="A22" s="125" t="s">
        <v>340</v>
      </c>
      <c r="B22" s="110" t="s">
        <v>41</v>
      </c>
      <c r="C22" s="172">
        <f>SUM(C20:C21)</f>
        <v>0</v>
      </c>
      <c r="D22" s="172">
        <f t="shared" ref="D22:G22" si="2">SUM(D20:D21)</f>
        <v>0</v>
      </c>
      <c r="E22" s="172">
        <f t="shared" si="2"/>
        <v>0</v>
      </c>
      <c r="F22" s="172">
        <f t="shared" si="2"/>
        <v>0</v>
      </c>
      <c r="G22" s="172">
        <f t="shared" si="2"/>
        <v>0</v>
      </c>
      <c r="I22" s="110" t="s">
        <v>38</v>
      </c>
      <c r="J22" s="170">
        <f>Reinsurers!B17</f>
        <v>0</v>
      </c>
      <c r="K22" s="89"/>
      <c r="L22" s="89"/>
      <c r="M22" s="89"/>
    </row>
    <row r="23" spans="1:16" x14ac:dyDescent="0.35">
      <c r="A23" s="127" t="s">
        <v>341</v>
      </c>
      <c r="B23" s="110"/>
      <c r="C23" s="128"/>
      <c r="D23" s="128"/>
      <c r="E23" s="128"/>
      <c r="F23" s="128"/>
      <c r="G23" s="128"/>
      <c r="I23" s="110" t="s">
        <v>41</v>
      </c>
      <c r="J23" s="170">
        <f>Reinsurers!B18</f>
        <v>0</v>
      </c>
      <c r="K23" s="89"/>
      <c r="L23" s="89"/>
      <c r="M23" s="89"/>
    </row>
    <row r="24" spans="1:16" x14ac:dyDescent="0.35">
      <c r="A24" s="129" t="s">
        <v>342</v>
      </c>
      <c r="B24" s="110" t="s">
        <v>45</v>
      </c>
      <c r="C24" s="172">
        <f>'2022 Projection '!C24</f>
        <v>0</v>
      </c>
      <c r="D24" s="89"/>
      <c r="E24" s="89"/>
      <c r="F24" s="89"/>
      <c r="G24" s="172">
        <f t="shared" ref="G24:G28" si="3">SUM(C24:F24)</f>
        <v>0</v>
      </c>
      <c r="I24" s="110" t="s">
        <v>45</v>
      </c>
      <c r="J24" s="170">
        <f>Reinsurers!B19</f>
        <v>0</v>
      </c>
      <c r="K24" s="89"/>
      <c r="L24" s="89"/>
      <c r="M24" s="89"/>
    </row>
    <row r="25" spans="1:16" x14ac:dyDescent="0.35">
      <c r="A25" s="129" t="s">
        <v>344</v>
      </c>
      <c r="B25" s="110" t="s">
        <v>49</v>
      </c>
      <c r="C25" s="172">
        <f>'2022 Projection '!C25</f>
        <v>0</v>
      </c>
      <c r="D25" s="89"/>
      <c r="E25" s="89"/>
      <c r="F25" s="89"/>
      <c r="G25" s="172">
        <f t="shared" si="3"/>
        <v>0</v>
      </c>
      <c r="I25" s="110" t="s">
        <v>49</v>
      </c>
      <c r="J25" s="170">
        <f>Reinsurers!B20</f>
        <v>0</v>
      </c>
      <c r="K25" s="89"/>
      <c r="L25" s="89"/>
      <c r="M25" s="89"/>
    </row>
    <row r="26" spans="1:16" x14ac:dyDescent="0.35">
      <c r="A26" s="129" t="s">
        <v>346</v>
      </c>
      <c r="B26" s="110" t="s">
        <v>51</v>
      </c>
      <c r="C26" s="172">
        <f>'2022 Projection '!C26</f>
        <v>0</v>
      </c>
      <c r="D26" s="89"/>
      <c r="E26" s="89"/>
      <c r="F26" s="89"/>
      <c r="G26" s="172">
        <f t="shared" si="3"/>
        <v>0</v>
      </c>
      <c r="I26" s="110" t="s">
        <v>51</v>
      </c>
      <c r="J26" s="170">
        <f>Reinsurers!B21</f>
        <v>0</v>
      </c>
      <c r="K26" s="89"/>
      <c r="L26" s="89"/>
      <c r="M26" s="89"/>
    </row>
    <row r="27" spans="1:16" x14ac:dyDescent="0.35">
      <c r="A27" s="129" t="s">
        <v>348</v>
      </c>
      <c r="B27" s="110" t="s">
        <v>53</v>
      </c>
      <c r="C27" s="172">
        <f>'2022 Projection '!C27</f>
        <v>0</v>
      </c>
      <c r="D27" s="89"/>
      <c r="E27" s="89"/>
      <c r="F27" s="89"/>
      <c r="G27" s="172">
        <f t="shared" si="3"/>
        <v>0</v>
      </c>
      <c r="I27" s="110" t="s">
        <v>53</v>
      </c>
      <c r="J27" s="170">
        <f>Reinsurers!B22</f>
        <v>0</v>
      </c>
      <c r="K27" s="89"/>
      <c r="L27" s="89"/>
      <c r="M27" s="89"/>
    </row>
    <row r="28" spans="1:16" ht="29" x14ac:dyDescent="0.35">
      <c r="A28" s="130" t="s">
        <v>350</v>
      </c>
      <c r="B28" s="110" t="s">
        <v>60</v>
      </c>
      <c r="C28" s="172">
        <f>'2022 Projection '!C28</f>
        <v>0</v>
      </c>
      <c r="D28" s="89"/>
      <c r="E28" s="89"/>
      <c r="F28" s="89"/>
      <c r="G28" s="172">
        <f t="shared" si="3"/>
        <v>0</v>
      </c>
      <c r="I28" s="110" t="s">
        <v>60</v>
      </c>
      <c r="J28" s="170">
        <f>Reinsurers!B23</f>
        <v>0</v>
      </c>
      <c r="K28" s="89"/>
      <c r="L28" s="89"/>
      <c r="M28" s="89"/>
    </row>
    <row r="29" spans="1:16" x14ac:dyDescent="0.35">
      <c r="A29" s="125" t="s">
        <v>352</v>
      </c>
      <c r="B29" s="110" t="s">
        <v>66</v>
      </c>
      <c r="C29" s="172">
        <f>SUM(C24:C28)</f>
        <v>0</v>
      </c>
      <c r="D29" s="172">
        <f t="shared" ref="D29:G29" si="4">SUM(D24:D28)</f>
        <v>0</v>
      </c>
      <c r="E29" s="172">
        <f t="shared" si="4"/>
        <v>0</v>
      </c>
      <c r="F29" s="172">
        <f t="shared" si="4"/>
        <v>0</v>
      </c>
      <c r="G29" s="172">
        <f t="shared" si="4"/>
        <v>0</v>
      </c>
      <c r="I29" s="110" t="s">
        <v>66</v>
      </c>
      <c r="J29" s="170">
        <f>Reinsurers!B24</f>
        <v>0</v>
      </c>
      <c r="K29" s="89"/>
      <c r="L29" s="89"/>
      <c r="M29" s="89"/>
    </row>
    <row r="30" spans="1:16" x14ac:dyDescent="0.35">
      <c r="A30" s="121" t="s">
        <v>353</v>
      </c>
      <c r="B30" s="110" t="s">
        <v>69</v>
      </c>
      <c r="C30" s="172">
        <f>'2022 Projection '!C30</f>
        <v>0</v>
      </c>
      <c r="D30" s="89"/>
      <c r="E30" s="89"/>
      <c r="F30" s="89"/>
      <c r="G30" s="172">
        <f t="shared" ref="G30:G31" si="5">SUM(C30:F30)</f>
        <v>0</v>
      </c>
      <c r="I30" s="110" t="s">
        <v>69</v>
      </c>
      <c r="J30" s="170">
        <f>Reinsurers!B25</f>
        <v>0</v>
      </c>
      <c r="K30" s="89"/>
      <c r="L30" s="89"/>
      <c r="M30" s="89"/>
    </row>
    <row r="31" spans="1:16" x14ac:dyDescent="0.35">
      <c r="A31" s="121" t="s">
        <v>355</v>
      </c>
      <c r="B31" s="110" t="s">
        <v>73</v>
      </c>
      <c r="C31" s="172">
        <f>'2022 Projection '!C31</f>
        <v>0</v>
      </c>
      <c r="D31" s="89"/>
      <c r="E31" s="89"/>
      <c r="F31" s="89"/>
      <c r="G31" s="172">
        <f t="shared" si="5"/>
        <v>0</v>
      </c>
      <c r="I31" s="110" t="s">
        <v>73</v>
      </c>
      <c r="J31" s="170">
        <f>Reinsurers!B26</f>
        <v>0</v>
      </c>
      <c r="K31" s="89"/>
      <c r="L31" s="89"/>
      <c r="M31" s="89"/>
    </row>
    <row r="32" spans="1:16" x14ac:dyDescent="0.35">
      <c r="A32" s="125" t="s">
        <v>357</v>
      </c>
      <c r="B32" s="110" t="s">
        <v>76</v>
      </c>
      <c r="C32" s="172">
        <f>SUM(C30:C31)</f>
        <v>0</v>
      </c>
      <c r="D32" s="172">
        <f t="shared" ref="D32:G32" si="6">SUM(D30:D31)</f>
        <v>0</v>
      </c>
      <c r="E32" s="172">
        <f t="shared" si="6"/>
        <v>0</v>
      </c>
      <c r="F32" s="172">
        <f t="shared" si="6"/>
        <v>0</v>
      </c>
      <c r="G32" s="172">
        <f t="shared" si="6"/>
        <v>0</v>
      </c>
      <c r="I32" s="110" t="s">
        <v>76</v>
      </c>
      <c r="J32" s="170">
        <f>Reinsurers!B27</f>
        <v>0</v>
      </c>
      <c r="K32" s="89"/>
      <c r="L32" s="89"/>
      <c r="M32" s="89"/>
    </row>
    <row r="33" spans="1:13" x14ac:dyDescent="0.35">
      <c r="A33" s="127" t="s">
        <v>358</v>
      </c>
      <c r="B33" s="110" t="s">
        <v>80</v>
      </c>
      <c r="C33" s="172">
        <f>+C32+C29+C22+C19</f>
        <v>0</v>
      </c>
      <c r="D33" s="172">
        <f t="shared" ref="D33:G33" si="7">+D32+D29+D22+D19</f>
        <v>0</v>
      </c>
      <c r="E33" s="172">
        <f t="shared" si="7"/>
        <v>0</v>
      </c>
      <c r="F33" s="172">
        <f t="shared" si="7"/>
        <v>0</v>
      </c>
      <c r="G33" s="172">
        <f t="shared" si="7"/>
        <v>0</v>
      </c>
      <c r="I33" s="110" t="s">
        <v>80</v>
      </c>
      <c r="J33" s="170">
        <f>Reinsurers!B28</f>
        <v>0</v>
      </c>
      <c r="K33" s="89"/>
      <c r="L33" s="89"/>
      <c r="M33" s="89"/>
    </row>
    <row r="34" spans="1:13" x14ac:dyDescent="0.35">
      <c r="A34" s="131"/>
      <c r="B34" s="173"/>
      <c r="C34" s="133"/>
      <c r="D34" s="133"/>
      <c r="E34" s="133"/>
      <c r="F34" s="133"/>
      <c r="G34" s="133"/>
      <c r="I34" s="110" t="s">
        <v>82</v>
      </c>
      <c r="J34" s="170">
        <f>Reinsurers!B29</f>
        <v>0</v>
      </c>
      <c r="K34" s="89"/>
      <c r="L34" s="89"/>
      <c r="M34" s="89"/>
    </row>
    <row r="35" spans="1:13" x14ac:dyDescent="0.35">
      <c r="A35" s="134" t="s">
        <v>359</v>
      </c>
      <c r="B35" s="174"/>
      <c r="C35" s="133"/>
      <c r="D35" s="133"/>
      <c r="E35" s="133"/>
      <c r="F35" s="133"/>
      <c r="G35" s="133"/>
      <c r="I35" s="110" t="s">
        <v>84</v>
      </c>
      <c r="J35" s="170">
        <f>Reinsurers!B30</f>
        <v>0</v>
      </c>
      <c r="K35" s="89"/>
      <c r="L35" s="89"/>
      <c r="M35" s="89"/>
    </row>
    <row r="36" spans="1:13" x14ac:dyDescent="0.35">
      <c r="A36" s="131"/>
      <c r="B36" s="173"/>
      <c r="C36" s="133"/>
      <c r="D36" s="133"/>
      <c r="E36" s="133"/>
      <c r="F36" s="133"/>
      <c r="G36" s="133"/>
      <c r="I36" s="110" t="s">
        <v>86</v>
      </c>
      <c r="J36" s="170">
        <f>Reinsurers!B31</f>
        <v>0</v>
      </c>
      <c r="K36" s="89"/>
      <c r="L36" s="89"/>
      <c r="M36" s="89"/>
    </row>
    <row r="37" spans="1:13" x14ac:dyDescent="0.35">
      <c r="A37" s="137" t="s">
        <v>360</v>
      </c>
      <c r="B37" s="110" t="s">
        <v>82</v>
      </c>
      <c r="C37" s="172">
        <f>'2022 Projection '!C37</f>
        <v>0</v>
      </c>
      <c r="D37" s="89"/>
      <c r="E37" s="89"/>
      <c r="F37" s="89"/>
      <c r="G37" s="172">
        <f t="shared" ref="G37:G39" si="8">SUM(C37:F37)</f>
        <v>0</v>
      </c>
      <c r="I37" s="110" t="s">
        <v>88</v>
      </c>
      <c r="J37" s="170">
        <f>Reinsurers!B32</f>
        <v>0</v>
      </c>
      <c r="K37" s="89"/>
      <c r="L37" s="89"/>
      <c r="M37" s="89"/>
    </row>
    <row r="38" spans="1:13" x14ac:dyDescent="0.35">
      <c r="A38" s="137" t="s">
        <v>362</v>
      </c>
      <c r="B38" s="110" t="s">
        <v>84</v>
      </c>
      <c r="C38" s="172">
        <f>'2022 Projection '!C38</f>
        <v>0</v>
      </c>
      <c r="D38" s="89"/>
      <c r="E38" s="89"/>
      <c r="F38" s="89"/>
      <c r="G38" s="172">
        <f t="shared" si="8"/>
        <v>0</v>
      </c>
      <c r="I38" s="110" t="s">
        <v>90</v>
      </c>
      <c r="J38" s="170">
        <f>Reinsurers!B33</f>
        <v>0</v>
      </c>
      <c r="K38" s="89"/>
      <c r="L38" s="89"/>
      <c r="M38" s="89"/>
    </row>
    <row r="39" spans="1:13" x14ac:dyDescent="0.35">
      <c r="A39" s="137" t="s">
        <v>364</v>
      </c>
      <c r="B39" s="110" t="s">
        <v>86</v>
      </c>
      <c r="C39" s="172">
        <f>'2022 Projection '!C39</f>
        <v>0</v>
      </c>
      <c r="D39" s="89"/>
      <c r="E39" s="89"/>
      <c r="F39" s="89"/>
      <c r="G39" s="172">
        <f t="shared" si="8"/>
        <v>0</v>
      </c>
      <c r="I39" s="110" t="s">
        <v>92</v>
      </c>
      <c r="J39" s="170">
        <f>Reinsurers!B34</f>
        <v>0</v>
      </c>
      <c r="K39" s="89"/>
      <c r="L39" s="89"/>
      <c r="M39" s="89"/>
    </row>
    <row r="40" spans="1:13" x14ac:dyDescent="0.35">
      <c r="A40" s="138" t="s">
        <v>366</v>
      </c>
      <c r="B40" s="110" t="s">
        <v>88</v>
      </c>
      <c r="C40" s="172">
        <f>SUM(C37:C39)</f>
        <v>0</v>
      </c>
      <c r="D40" s="172">
        <f t="shared" ref="D40:G40" si="9">SUM(D37:D39)</f>
        <v>0</v>
      </c>
      <c r="E40" s="172">
        <f t="shared" si="9"/>
        <v>0</v>
      </c>
      <c r="F40" s="172">
        <f t="shared" si="9"/>
        <v>0</v>
      </c>
      <c r="G40" s="172">
        <f t="shared" si="9"/>
        <v>0</v>
      </c>
      <c r="I40" s="110" t="s">
        <v>94</v>
      </c>
      <c r="J40" s="170">
        <f>Reinsurers!B35</f>
        <v>0</v>
      </c>
      <c r="K40" s="89"/>
      <c r="L40" s="89"/>
      <c r="M40" s="89"/>
    </row>
    <row r="41" spans="1:13" x14ac:dyDescent="0.35">
      <c r="A41" s="139" t="s">
        <v>367</v>
      </c>
      <c r="B41" s="110" t="s">
        <v>90</v>
      </c>
      <c r="C41" s="172">
        <f>'2022 Projection '!C41</f>
        <v>0</v>
      </c>
      <c r="D41" s="89"/>
      <c r="E41" s="89"/>
      <c r="F41" s="89"/>
      <c r="G41" s="172">
        <f t="shared" ref="G41:G43" si="10">SUM(C41:F41)</f>
        <v>0</v>
      </c>
      <c r="I41" s="110" t="s">
        <v>96</v>
      </c>
      <c r="J41" s="170">
        <f>Reinsurers!B36</f>
        <v>0</v>
      </c>
      <c r="K41" s="89"/>
      <c r="L41" s="89"/>
      <c r="M41" s="89"/>
    </row>
    <row r="42" spans="1:13" x14ac:dyDescent="0.35">
      <c r="A42" s="139" t="s">
        <v>369</v>
      </c>
      <c r="B42" s="110" t="s">
        <v>92</v>
      </c>
      <c r="C42" s="172">
        <f>'2022 Projection '!C42</f>
        <v>0</v>
      </c>
      <c r="D42" s="89"/>
      <c r="E42" s="89"/>
      <c r="F42" s="89"/>
      <c r="G42" s="172">
        <f t="shared" si="10"/>
        <v>0</v>
      </c>
      <c r="I42" s="110" t="s">
        <v>98</v>
      </c>
      <c r="J42" s="170">
        <f>Reinsurers!B37</f>
        <v>0</v>
      </c>
      <c r="K42" s="89"/>
      <c r="L42" s="89"/>
      <c r="M42" s="89"/>
    </row>
    <row r="43" spans="1:13" x14ac:dyDescent="0.35">
      <c r="A43" s="139" t="s">
        <v>371</v>
      </c>
      <c r="B43" s="110" t="s">
        <v>94</v>
      </c>
      <c r="C43" s="172">
        <f>'2022 Projection '!C43</f>
        <v>0</v>
      </c>
      <c r="D43" s="89"/>
      <c r="E43" s="89"/>
      <c r="F43" s="89"/>
      <c r="G43" s="172">
        <f t="shared" si="10"/>
        <v>0</v>
      </c>
      <c r="I43" s="110" t="s">
        <v>100</v>
      </c>
      <c r="J43" s="170">
        <f>Reinsurers!B38</f>
        <v>0</v>
      </c>
      <c r="K43" s="89"/>
      <c r="L43" s="89"/>
      <c r="M43" s="89"/>
    </row>
    <row r="44" spans="1:13" x14ac:dyDescent="0.35">
      <c r="A44" s="138" t="s">
        <v>373</v>
      </c>
      <c r="B44" s="110" t="s">
        <v>96</v>
      </c>
      <c r="C44" s="172">
        <f>SUM(C41:C43)</f>
        <v>0</v>
      </c>
      <c r="D44" s="172">
        <f t="shared" ref="D44:G44" si="11">SUM(D41:D43)</f>
        <v>0</v>
      </c>
      <c r="E44" s="172">
        <f t="shared" si="11"/>
        <v>0</v>
      </c>
      <c r="F44" s="172">
        <f t="shared" si="11"/>
        <v>0</v>
      </c>
      <c r="G44" s="172">
        <f t="shared" si="11"/>
        <v>0</v>
      </c>
      <c r="I44" s="110" t="s">
        <v>102</v>
      </c>
      <c r="J44" s="170">
        <f>Reinsurers!B39</f>
        <v>0</v>
      </c>
      <c r="K44" s="89"/>
      <c r="L44" s="89"/>
      <c r="M44" s="89"/>
    </row>
    <row r="45" spans="1:13" x14ac:dyDescent="0.35">
      <c r="A45" s="141" t="s">
        <v>374</v>
      </c>
      <c r="B45" s="110" t="s">
        <v>98</v>
      </c>
      <c r="C45" s="172">
        <f>'2022 Projection '!C45</f>
        <v>0</v>
      </c>
      <c r="D45" s="89"/>
      <c r="E45" s="89"/>
      <c r="F45" s="89"/>
      <c r="G45" s="172">
        <f t="shared" ref="G45:G49" si="12">SUM(C45:F45)</f>
        <v>0</v>
      </c>
      <c r="I45" s="110" t="s">
        <v>67</v>
      </c>
      <c r="J45" s="170">
        <f>Reinsurers!B40</f>
        <v>0</v>
      </c>
      <c r="K45" s="89"/>
      <c r="L45" s="89"/>
      <c r="M45" s="89"/>
    </row>
    <row r="46" spans="1:13" x14ac:dyDescent="0.35">
      <c r="A46" s="121" t="s">
        <v>376</v>
      </c>
      <c r="B46" s="110" t="s">
        <v>100</v>
      </c>
      <c r="C46" s="172">
        <f>'2022 Projection '!C46</f>
        <v>0</v>
      </c>
      <c r="D46" s="89"/>
      <c r="E46" s="89"/>
      <c r="F46" s="89"/>
      <c r="G46" s="172">
        <f t="shared" si="12"/>
        <v>0</v>
      </c>
      <c r="I46" s="110" t="s">
        <v>105</v>
      </c>
      <c r="J46" s="170">
        <f>Reinsurers!B41</f>
        <v>0</v>
      </c>
      <c r="K46" s="89"/>
      <c r="L46" s="89"/>
      <c r="M46" s="89"/>
    </row>
    <row r="47" spans="1:13" x14ac:dyDescent="0.35">
      <c r="A47" s="121" t="s">
        <v>378</v>
      </c>
      <c r="B47" s="110" t="s">
        <v>102</v>
      </c>
      <c r="C47" s="172">
        <f>'2022 Projection '!C47</f>
        <v>0</v>
      </c>
      <c r="D47" s="89"/>
      <c r="E47" s="89"/>
      <c r="F47" s="89"/>
      <c r="G47" s="172">
        <f t="shared" si="12"/>
        <v>0</v>
      </c>
      <c r="I47" s="110" t="s">
        <v>107</v>
      </c>
      <c r="J47" s="170">
        <f>Reinsurers!B42</f>
        <v>0</v>
      </c>
      <c r="K47" s="89"/>
      <c r="L47" s="89"/>
      <c r="M47" s="89"/>
    </row>
    <row r="48" spans="1:13" x14ac:dyDescent="0.35">
      <c r="A48" s="142" t="s">
        <v>380</v>
      </c>
      <c r="B48" s="110" t="s">
        <v>67</v>
      </c>
      <c r="C48" s="172">
        <f>'2022 Projection '!C48</f>
        <v>0</v>
      </c>
      <c r="D48" s="89"/>
      <c r="E48" s="89"/>
      <c r="F48" s="89"/>
      <c r="G48" s="172">
        <f t="shared" si="12"/>
        <v>0</v>
      </c>
      <c r="I48" s="110" t="s">
        <v>109</v>
      </c>
      <c r="J48" s="170">
        <f>Reinsurers!B43</f>
        <v>0</v>
      </c>
      <c r="K48" s="89"/>
      <c r="L48" s="89"/>
      <c r="M48" s="89"/>
    </row>
    <row r="49" spans="1:13" x14ac:dyDescent="0.35">
      <c r="A49" s="144" t="s">
        <v>382</v>
      </c>
      <c r="B49" s="110" t="s">
        <v>105</v>
      </c>
      <c r="C49" s="172">
        <f>'2022 Projection '!C49</f>
        <v>0</v>
      </c>
      <c r="D49" s="89"/>
      <c r="E49" s="89"/>
      <c r="F49" s="89"/>
      <c r="G49" s="172">
        <f t="shared" si="12"/>
        <v>0</v>
      </c>
      <c r="I49" s="110" t="s">
        <v>111</v>
      </c>
      <c r="J49" s="170">
        <f>Reinsurers!B44</f>
        <v>0</v>
      </c>
      <c r="K49" s="89"/>
      <c r="L49" s="89"/>
      <c r="M49" s="89"/>
    </row>
    <row r="50" spans="1:13" x14ac:dyDescent="0.35">
      <c r="A50" s="125" t="s">
        <v>383</v>
      </c>
      <c r="B50" s="110" t="s">
        <v>107</v>
      </c>
      <c r="C50" s="172">
        <f>SUM(C45:C49)</f>
        <v>0</v>
      </c>
      <c r="D50" s="172">
        <f t="shared" ref="D50:G50" si="13">SUM(D45:D49)</f>
        <v>0</v>
      </c>
      <c r="E50" s="172">
        <f t="shared" si="13"/>
        <v>0</v>
      </c>
      <c r="F50" s="172">
        <f t="shared" si="13"/>
        <v>0</v>
      </c>
      <c r="G50" s="172">
        <f t="shared" si="13"/>
        <v>0</v>
      </c>
      <c r="I50" s="110" t="s">
        <v>114</v>
      </c>
      <c r="J50" s="170">
        <f>Reinsurers!B45</f>
        <v>0</v>
      </c>
      <c r="K50" s="89"/>
      <c r="L50" s="89"/>
      <c r="M50" s="89"/>
    </row>
    <row r="51" spans="1:13" x14ac:dyDescent="0.35">
      <c r="A51" s="139" t="s">
        <v>384</v>
      </c>
      <c r="B51" s="110" t="s">
        <v>109</v>
      </c>
      <c r="C51" s="172">
        <f>'2022 Projection '!C51</f>
        <v>0</v>
      </c>
      <c r="D51" s="89"/>
      <c r="E51" s="89"/>
      <c r="F51" s="89"/>
      <c r="G51" s="172">
        <f t="shared" ref="G51" si="14">SUM(C51:F51)</f>
        <v>0</v>
      </c>
      <c r="I51" s="110" t="s">
        <v>116</v>
      </c>
      <c r="J51" s="170">
        <f>Reinsurers!B46</f>
        <v>0</v>
      </c>
      <c r="K51" s="89"/>
      <c r="L51" s="89"/>
      <c r="M51" s="89"/>
    </row>
    <row r="52" spans="1:13" x14ac:dyDescent="0.35">
      <c r="A52" s="127" t="s">
        <v>386</v>
      </c>
      <c r="B52" s="110"/>
      <c r="C52" s="128"/>
      <c r="D52" s="128"/>
      <c r="E52" s="128"/>
      <c r="F52" s="128"/>
      <c r="G52" s="128"/>
      <c r="I52" s="110" t="s">
        <v>118</v>
      </c>
      <c r="J52" s="170">
        <f>Reinsurers!B47</f>
        <v>0</v>
      </c>
      <c r="K52" s="89"/>
      <c r="L52" s="89"/>
      <c r="M52" s="89"/>
    </row>
    <row r="53" spans="1:13" x14ac:dyDescent="0.35">
      <c r="A53" s="129" t="s">
        <v>387</v>
      </c>
      <c r="B53" s="110" t="s">
        <v>111</v>
      </c>
      <c r="C53" s="172">
        <f>'2022 Projection '!C53</f>
        <v>0</v>
      </c>
      <c r="D53" s="89"/>
      <c r="E53" s="89"/>
      <c r="F53" s="89"/>
      <c r="G53" s="172">
        <f t="shared" ref="G53" si="15">SUM(C53:F53)</f>
        <v>0</v>
      </c>
      <c r="I53" s="110" t="s">
        <v>120</v>
      </c>
      <c r="J53" s="170">
        <f>Reinsurers!B48</f>
        <v>0</v>
      </c>
      <c r="K53" s="89"/>
      <c r="L53" s="89"/>
      <c r="M53" s="89"/>
    </row>
    <row r="54" spans="1:13" x14ac:dyDescent="0.35">
      <c r="A54" s="147" t="s">
        <v>389</v>
      </c>
      <c r="B54" s="110"/>
      <c r="C54" s="128"/>
      <c r="D54" s="128"/>
      <c r="E54" s="128"/>
      <c r="F54" s="128"/>
      <c r="G54" s="128"/>
      <c r="I54" s="112" t="s">
        <v>122</v>
      </c>
      <c r="J54" s="170">
        <f>Reinsurers!B49</f>
        <v>0</v>
      </c>
      <c r="K54" s="89"/>
      <c r="L54" s="89"/>
      <c r="M54" s="89"/>
    </row>
    <row r="55" spans="1:13" x14ac:dyDescent="0.35">
      <c r="A55" s="148" t="s">
        <v>391</v>
      </c>
      <c r="B55" s="110" t="s">
        <v>114</v>
      </c>
      <c r="C55" s="172">
        <f>'2022 Projection '!C55</f>
        <v>0</v>
      </c>
      <c r="D55" s="89"/>
      <c r="E55" s="89"/>
      <c r="F55" s="89"/>
      <c r="G55" s="172">
        <f t="shared" ref="G55:G56" si="16">SUM(C55:F55)</f>
        <v>0</v>
      </c>
      <c r="I55" s="110" t="s">
        <v>124</v>
      </c>
      <c r="J55" s="170">
        <f>Reinsurers!B50</f>
        <v>0</v>
      </c>
      <c r="K55" s="89"/>
      <c r="L55" s="89"/>
      <c r="M55" s="89"/>
    </row>
    <row r="56" spans="1:13" x14ac:dyDescent="0.35">
      <c r="A56" s="148" t="s">
        <v>392</v>
      </c>
      <c r="B56" s="110" t="s">
        <v>116</v>
      </c>
      <c r="C56" s="172">
        <f>'2022 Projection '!C56</f>
        <v>0</v>
      </c>
      <c r="D56" s="89"/>
      <c r="E56" s="89"/>
      <c r="F56" s="89"/>
      <c r="G56" s="172">
        <f t="shared" si="16"/>
        <v>0</v>
      </c>
      <c r="I56" s="110" t="s">
        <v>71</v>
      </c>
      <c r="J56" s="170">
        <f>Reinsurers!B51</f>
        <v>0</v>
      </c>
      <c r="K56" s="89"/>
      <c r="L56" s="89"/>
      <c r="M56" s="89"/>
    </row>
    <row r="57" spans="1:13" x14ac:dyDescent="0.35">
      <c r="A57" s="125" t="s">
        <v>393</v>
      </c>
      <c r="B57" s="110" t="s">
        <v>118</v>
      </c>
      <c r="C57" s="172">
        <f>SUM(C51:C56)</f>
        <v>0</v>
      </c>
      <c r="D57" s="172">
        <f t="shared" ref="D57:G57" si="17">SUM(D51:D56)</f>
        <v>0</v>
      </c>
      <c r="E57" s="172">
        <f t="shared" si="17"/>
        <v>0</v>
      </c>
      <c r="F57" s="172">
        <f t="shared" si="17"/>
        <v>0</v>
      </c>
      <c r="G57" s="172">
        <f t="shared" si="17"/>
        <v>0</v>
      </c>
      <c r="I57" s="110" t="s">
        <v>127</v>
      </c>
      <c r="J57" s="110" t="s">
        <v>454</v>
      </c>
      <c r="K57" s="176">
        <f>K58-SUM(K17:K56)</f>
        <v>0</v>
      </c>
      <c r="L57" s="177"/>
      <c r="M57" s="177"/>
    </row>
    <row r="58" spans="1:13" x14ac:dyDescent="0.35">
      <c r="A58" s="127" t="s">
        <v>394</v>
      </c>
      <c r="B58" s="110" t="s">
        <v>120</v>
      </c>
      <c r="C58" s="172">
        <f>+C40+C44+C50+C57</f>
        <v>0</v>
      </c>
      <c r="D58" s="172">
        <f t="shared" ref="D58:G58" si="18">+D40+D44+D50+D57</f>
        <v>0</v>
      </c>
      <c r="E58" s="172">
        <f t="shared" si="18"/>
        <v>0</v>
      </c>
      <c r="F58" s="172">
        <f t="shared" si="18"/>
        <v>0</v>
      </c>
      <c r="G58" s="172">
        <f t="shared" si="18"/>
        <v>0</v>
      </c>
      <c r="I58" s="110" t="s">
        <v>129</v>
      </c>
      <c r="J58" s="110" t="s">
        <v>455</v>
      </c>
      <c r="K58" s="176">
        <f>D26+D24</f>
        <v>0</v>
      </c>
      <c r="L58" s="177"/>
      <c r="M58" s="177"/>
    </row>
    <row r="59" spans="1:13" x14ac:dyDescent="0.35">
      <c r="B59" s="173"/>
      <c r="C59" s="133"/>
      <c r="D59" s="133"/>
      <c r="E59" s="133"/>
      <c r="F59" s="133"/>
      <c r="G59" s="133"/>
    </row>
    <row r="60" spans="1:13" x14ac:dyDescent="0.35">
      <c r="A60" s="149" t="s">
        <v>395</v>
      </c>
      <c r="B60" s="112" t="s">
        <v>122</v>
      </c>
      <c r="C60" s="126">
        <f>+C58+C33</f>
        <v>0</v>
      </c>
      <c r="D60" s="126">
        <f t="shared" ref="D60:G60" si="19">+D58+D33</f>
        <v>0</v>
      </c>
      <c r="E60" s="126">
        <f t="shared" si="19"/>
        <v>0</v>
      </c>
      <c r="F60" s="126">
        <f t="shared" si="19"/>
        <v>0</v>
      </c>
      <c r="G60" s="126">
        <f t="shared" si="19"/>
        <v>0</v>
      </c>
    </row>
    <row r="61" spans="1:13" x14ac:dyDescent="0.35">
      <c r="A61" s="151"/>
      <c r="B61" s="178"/>
      <c r="C61" s="128"/>
      <c r="D61" s="128"/>
      <c r="E61" s="128"/>
      <c r="F61" s="128"/>
      <c r="G61" s="128"/>
    </row>
    <row r="62" spans="1:13" x14ac:dyDescent="0.35">
      <c r="A62" s="151" t="s">
        <v>396</v>
      </c>
      <c r="B62" s="178"/>
      <c r="C62" s="128"/>
      <c r="D62" s="128"/>
      <c r="E62" s="128"/>
      <c r="F62" s="128"/>
      <c r="G62" s="128"/>
    </row>
    <row r="63" spans="1:13" x14ac:dyDescent="0.35">
      <c r="A63" s="137" t="s">
        <v>397</v>
      </c>
      <c r="B63" s="110" t="s">
        <v>124</v>
      </c>
      <c r="C63" s="172">
        <f>'2022 Projection '!C63</f>
        <v>0</v>
      </c>
      <c r="D63" s="89"/>
      <c r="E63" s="89"/>
      <c r="F63" s="89"/>
      <c r="G63" s="172">
        <f t="shared" ref="G63:G64" si="20">SUM(C63:F63)</f>
        <v>0</v>
      </c>
    </row>
    <row r="64" spans="1:13" x14ac:dyDescent="0.35">
      <c r="A64" s="137" t="s">
        <v>399</v>
      </c>
      <c r="B64" s="110" t="s">
        <v>71</v>
      </c>
      <c r="C64" s="172">
        <f>'2022 Projection '!C64</f>
        <v>0</v>
      </c>
      <c r="D64" s="89"/>
      <c r="E64" s="89"/>
      <c r="F64" s="89"/>
      <c r="G64" s="172">
        <f t="shared" si="20"/>
        <v>0</v>
      </c>
    </row>
    <row r="65" spans="1:12" x14ac:dyDescent="0.35">
      <c r="A65" s="137" t="s">
        <v>400</v>
      </c>
      <c r="B65" s="110" t="s">
        <v>127</v>
      </c>
      <c r="C65" s="128"/>
      <c r="D65" s="128"/>
      <c r="E65" s="128"/>
      <c r="F65" s="128"/>
      <c r="G65" s="128"/>
    </row>
    <row r="66" spans="1:12" x14ac:dyDescent="0.35">
      <c r="A66" s="129" t="s">
        <v>402</v>
      </c>
      <c r="B66" s="110" t="s">
        <v>129</v>
      </c>
      <c r="C66" s="172">
        <f>'2022 Projection '!C66</f>
        <v>0</v>
      </c>
      <c r="D66" s="89"/>
      <c r="E66" s="89"/>
      <c r="F66" s="89"/>
      <c r="G66" s="172">
        <f t="shared" ref="G66:G68" si="21">SUM(C66:F66)</f>
        <v>0</v>
      </c>
    </row>
    <row r="67" spans="1:12" x14ac:dyDescent="0.35">
      <c r="A67" s="129" t="s">
        <v>403</v>
      </c>
      <c r="B67" s="110" t="s">
        <v>404</v>
      </c>
      <c r="C67" s="172">
        <f>'2022 Projection '!C67</f>
        <v>0</v>
      </c>
      <c r="D67" s="89"/>
      <c r="E67" s="89"/>
      <c r="F67" s="89"/>
      <c r="G67" s="172">
        <f t="shared" si="21"/>
        <v>0</v>
      </c>
    </row>
    <row r="68" spans="1:12" x14ac:dyDescent="0.35">
      <c r="A68" s="129" t="s">
        <v>405</v>
      </c>
      <c r="B68" s="110" t="s">
        <v>406</v>
      </c>
      <c r="C68" s="172">
        <f>'2022 Projection '!C68</f>
        <v>0</v>
      </c>
      <c r="D68" s="89"/>
      <c r="E68" s="89"/>
      <c r="F68" s="89"/>
      <c r="G68" s="172">
        <f t="shared" si="21"/>
        <v>0</v>
      </c>
    </row>
    <row r="69" spans="1:12" x14ac:dyDescent="0.35">
      <c r="A69" s="127" t="s">
        <v>407</v>
      </c>
      <c r="B69" s="110" t="s">
        <v>408</v>
      </c>
      <c r="C69" s="172">
        <f>SUM(C63:C68)</f>
        <v>0</v>
      </c>
      <c r="D69" s="172">
        <f t="shared" ref="D69:G69" si="22">SUM(D63:D68)</f>
        <v>0</v>
      </c>
      <c r="E69" s="172">
        <f t="shared" si="22"/>
        <v>0</v>
      </c>
      <c r="F69" s="172">
        <f t="shared" si="22"/>
        <v>0</v>
      </c>
      <c r="G69" s="172">
        <f t="shared" si="22"/>
        <v>0</v>
      </c>
    </row>
    <row r="70" spans="1:12" x14ac:dyDescent="0.35">
      <c r="A70" s="127" t="s">
        <v>409</v>
      </c>
      <c r="B70" s="179" t="s">
        <v>410</v>
      </c>
      <c r="C70" s="172">
        <f>+C69+C60</f>
        <v>0</v>
      </c>
      <c r="D70" s="172">
        <f t="shared" ref="D70:G70" si="23">+D69+D60</f>
        <v>0</v>
      </c>
      <c r="E70" s="172">
        <f t="shared" si="23"/>
        <v>0</v>
      </c>
      <c r="F70" s="172">
        <f t="shared" si="23"/>
        <v>0</v>
      </c>
      <c r="G70" s="172">
        <f t="shared" si="23"/>
        <v>0</v>
      </c>
    </row>
    <row r="71" spans="1:12" x14ac:dyDescent="0.35">
      <c r="A71" s="154" t="s">
        <v>411</v>
      </c>
      <c r="B71" s="179" t="s">
        <v>412</v>
      </c>
      <c r="C71" s="172">
        <f>'2022 Projection '!C71</f>
        <v>0</v>
      </c>
      <c r="D71" s="89"/>
      <c r="E71" s="89"/>
      <c r="F71" s="89"/>
      <c r="G71" s="172">
        <f t="shared" ref="G71:G73" si="24">SUM(C71:F71)</f>
        <v>0</v>
      </c>
    </row>
    <row r="72" spans="1:12" x14ac:dyDescent="0.35">
      <c r="A72" s="154" t="s">
        <v>414</v>
      </c>
      <c r="B72" s="179" t="s">
        <v>415</v>
      </c>
      <c r="C72" s="172">
        <f>'2022 Projection '!C72</f>
        <v>0</v>
      </c>
      <c r="D72" s="89"/>
      <c r="E72" s="89"/>
      <c r="F72" s="89"/>
      <c r="G72" s="172">
        <f t="shared" si="24"/>
        <v>0</v>
      </c>
    </row>
    <row r="73" spans="1:12" x14ac:dyDescent="0.35">
      <c r="A73" s="154" t="s">
        <v>417</v>
      </c>
      <c r="B73" s="110" t="s">
        <v>418</v>
      </c>
      <c r="C73" s="172">
        <f>'2022 Projection '!C73</f>
        <v>0</v>
      </c>
      <c r="D73" s="89"/>
      <c r="E73" s="89"/>
      <c r="F73" s="89"/>
      <c r="G73" s="172">
        <f t="shared" si="24"/>
        <v>0</v>
      </c>
      <c r="J73" s="52"/>
      <c r="K73" s="52"/>
      <c r="L73" s="52"/>
    </row>
    <row r="74" spans="1:12" x14ac:dyDescent="0.35">
      <c r="A74" s="127" t="s">
        <v>420</v>
      </c>
      <c r="B74" s="110" t="s">
        <v>131</v>
      </c>
      <c r="C74" s="172">
        <f>SUM(C70:C73)</f>
        <v>0</v>
      </c>
      <c r="D74" s="172">
        <f t="shared" ref="D74:G74" si="25">SUM(D70:D73)</f>
        <v>0</v>
      </c>
      <c r="E74" s="172">
        <f t="shared" si="25"/>
        <v>0</v>
      </c>
      <c r="F74" s="172">
        <f t="shared" si="25"/>
        <v>0</v>
      </c>
      <c r="G74" s="172">
        <f t="shared" si="25"/>
        <v>0</v>
      </c>
      <c r="J74" s="52"/>
      <c r="K74" s="52"/>
      <c r="L74" s="52"/>
    </row>
    <row r="75" spans="1:12" x14ac:dyDescent="0.35">
      <c r="A75" s="127" t="s">
        <v>421</v>
      </c>
      <c r="B75" s="110" t="s">
        <v>134</v>
      </c>
      <c r="C75" s="172">
        <f>'2021 balance sheet'!H28</f>
        <v>0</v>
      </c>
      <c r="D75" s="177"/>
      <c r="E75" s="177"/>
      <c r="F75" s="177"/>
      <c r="G75" s="172">
        <f>C75</f>
        <v>0</v>
      </c>
      <c r="J75" s="180"/>
      <c r="K75" s="181"/>
      <c r="L75" s="180"/>
    </row>
    <row r="76" spans="1:12" x14ac:dyDescent="0.35">
      <c r="A76" s="129" t="s">
        <v>422</v>
      </c>
      <c r="B76" s="110" t="s">
        <v>136</v>
      </c>
      <c r="C76" s="172">
        <f>'2022 Projection '!C76</f>
        <v>0</v>
      </c>
      <c r="D76" s="89"/>
      <c r="E76" s="89"/>
      <c r="F76" s="89"/>
      <c r="G76" s="172">
        <f t="shared" ref="G76:G79" si="26">SUM(C76:F76)</f>
        <v>0</v>
      </c>
      <c r="J76" s="180"/>
      <c r="K76" s="52"/>
      <c r="L76" s="180"/>
    </row>
    <row r="77" spans="1:12" x14ac:dyDescent="0.35">
      <c r="A77" s="129" t="s">
        <v>424</v>
      </c>
      <c r="B77" s="110" t="s">
        <v>138</v>
      </c>
      <c r="C77" s="172">
        <f>'2022 Projection '!C77</f>
        <v>0</v>
      </c>
      <c r="D77" s="89"/>
      <c r="E77" s="89"/>
      <c r="F77" s="89"/>
      <c r="G77" s="172">
        <f t="shared" si="26"/>
        <v>0</v>
      </c>
      <c r="J77" s="180"/>
      <c r="K77" s="182"/>
      <c r="L77" s="183"/>
    </row>
    <row r="78" spans="1:12" x14ac:dyDescent="0.35">
      <c r="A78" s="129" t="s">
        <v>426</v>
      </c>
      <c r="B78" s="110" t="s">
        <v>74</v>
      </c>
      <c r="C78" s="172">
        <f>'2022 Projection '!C78</f>
        <v>0</v>
      </c>
      <c r="D78" s="89"/>
      <c r="E78" s="89"/>
      <c r="F78" s="89"/>
      <c r="G78" s="172">
        <f t="shared" si="26"/>
        <v>0</v>
      </c>
      <c r="J78" s="52"/>
      <c r="K78" s="52"/>
      <c r="L78" s="52"/>
    </row>
    <row r="79" spans="1:12" ht="29" x14ac:dyDescent="0.35">
      <c r="A79" s="157" t="s">
        <v>428</v>
      </c>
      <c r="B79" s="110" t="s">
        <v>141</v>
      </c>
      <c r="C79" s="172">
        <f>'2022 Projection '!C79</f>
        <v>0</v>
      </c>
      <c r="D79" s="89"/>
      <c r="E79" s="89"/>
      <c r="F79" s="89"/>
      <c r="G79" s="172">
        <f t="shared" si="26"/>
        <v>0</v>
      </c>
    </row>
    <row r="80" spans="1:12" x14ac:dyDescent="0.35">
      <c r="A80" s="158" t="s">
        <v>430</v>
      </c>
      <c r="B80" s="110" t="s">
        <v>143</v>
      </c>
      <c r="C80" s="172">
        <f>SUM(C74:C79)</f>
        <v>0</v>
      </c>
      <c r="D80" s="177"/>
      <c r="E80" s="177"/>
      <c r="F80" s="177"/>
      <c r="G80" s="172">
        <f>SUM(G74:G79)</f>
        <v>0</v>
      </c>
    </row>
    <row r="81" spans="1:13" x14ac:dyDescent="0.35">
      <c r="A81" s="151" t="s">
        <v>431</v>
      </c>
      <c r="B81" s="96"/>
      <c r="C81" s="128"/>
      <c r="D81" s="128"/>
      <c r="E81" s="128"/>
      <c r="F81" s="128"/>
      <c r="G81" s="128"/>
      <c r="J81" s="52"/>
      <c r="K81" s="52"/>
      <c r="L81" s="52"/>
      <c r="M81" s="52"/>
    </row>
    <row r="82" spans="1:13" x14ac:dyDescent="0.35">
      <c r="A82" s="149" t="s">
        <v>432</v>
      </c>
      <c r="B82" s="110" t="s">
        <v>144</v>
      </c>
      <c r="C82" s="126">
        <f>'2021 balance sheet'!H29</f>
        <v>0</v>
      </c>
      <c r="D82" s="177"/>
      <c r="E82" s="177"/>
      <c r="F82" s="177"/>
      <c r="G82" s="126">
        <f>C82</f>
        <v>0</v>
      </c>
      <c r="J82" s="52"/>
      <c r="K82" s="52"/>
      <c r="L82" s="52"/>
    </row>
    <row r="83" spans="1:13" x14ac:dyDescent="0.35">
      <c r="A83" s="159" t="s">
        <v>433</v>
      </c>
      <c r="B83" s="110" t="s">
        <v>145</v>
      </c>
      <c r="C83" s="172">
        <f>'2022 Projection '!C83</f>
        <v>0</v>
      </c>
      <c r="D83" s="89"/>
      <c r="E83" s="89"/>
      <c r="F83" s="89"/>
      <c r="G83" s="172">
        <f t="shared" ref="G83" si="27">SUM(C83:F83)</f>
        <v>0</v>
      </c>
      <c r="J83" s="180"/>
      <c r="K83" s="181"/>
      <c r="L83" s="180"/>
      <c r="M83" s="184"/>
    </row>
    <row r="84" spans="1:13" x14ac:dyDescent="0.35">
      <c r="A84" s="149" t="s">
        <v>435</v>
      </c>
      <c r="B84" s="110" t="s">
        <v>146</v>
      </c>
      <c r="C84" s="172">
        <f>SUM(C82:C83)</f>
        <v>0</v>
      </c>
      <c r="D84" s="177"/>
      <c r="E84" s="177"/>
      <c r="F84" s="177"/>
      <c r="G84" s="172">
        <f>SUM(G82:G83)</f>
        <v>0</v>
      </c>
      <c r="J84" s="180"/>
      <c r="K84" s="52"/>
      <c r="L84" s="180"/>
    </row>
    <row r="85" spans="1:13" x14ac:dyDescent="0.35">
      <c r="A85" s="160"/>
      <c r="B85" s="96"/>
      <c r="C85" s="133"/>
      <c r="D85" s="133"/>
      <c r="E85" s="133"/>
      <c r="F85" s="133"/>
      <c r="G85" s="133"/>
      <c r="J85" s="183"/>
      <c r="K85" s="182"/>
      <c r="L85" s="183"/>
      <c r="M85" s="184"/>
    </row>
    <row r="86" spans="1:13" x14ac:dyDescent="0.35">
      <c r="A86" s="149" t="s">
        <v>7657</v>
      </c>
      <c r="B86" s="110" t="s">
        <v>148</v>
      </c>
      <c r="C86" s="172">
        <f>C80-C75</f>
        <v>0</v>
      </c>
      <c r="D86" s="177"/>
      <c r="E86" s="177"/>
      <c r="F86" s="177"/>
      <c r="G86" s="172">
        <f>G80-G75</f>
        <v>0</v>
      </c>
      <c r="J86" s="52"/>
      <c r="K86" s="52"/>
      <c r="L86" s="52"/>
    </row>
    <row r="87" spans="1:13" x14ac:dyDescent="0.35">
      <c r="A87" s="151"/>
      <c r="B87" s="185"/>
      <c r="C87" s="128"/>
      <c r="D87" s="128"/>
      <c r="E87" s="128"/>
      <c r="F87" s="128"/>
      <c r="G87" s="128"/>
    </row>
    <row r="88" spans="1:13" x14ac:dyDescent="0.35">
      <c r="A88" s="119" t="s">
        <v>456</v>
      </c>
      <c r="B88" s="185"/>
      <c r="C88" s="186"/>
      <c r="D88" s="186"/>
      <c r="E88" s="186"/>
      <c r="F88" s="186"/>
      <c r="G88" s="186"/>
    </row>
    <row r="89" spans="1:13" x14ac:dyDescent="0.35">
      <c r="A89" s="187" t="s">
        <v>457</v>
      </c>
      <c r="B89" s="110" t="s">
        <v>150</v>
      </c>
      <c r="C89" s="177"/>
      <c r="D89" s="177"/>
      <c r="E89" s="177"/>
      <c r="F89" s="177"/>
      <c r="G89" s="89"/>
    </row>
    <row r="90" spans="1:13" x14ac:dyDescent="0.35">
      <c r="A90" s="187" t="s">
        <v>458</v>
      </c>
      <c r="B90" s="110" t="s">
        <v>151</v>
      </c>
      <c r="C90" s="177"/>
      <c r="D90" s="177"/>
      <c r="E90" s="177"/>
      <c r="F90" s="177"/>
      <c r="G90" s="89"/>
    </row>
    <row r="91" spans="1:13" x14ac:dyDescent="0.35">
      <c r="A91" s="188" t="s">
        <v>459</v>
      </c>
      <c r="B91" s="110" t="s">
        <v>152</v>
      </c>
      <c r="C91" s="177"/>
      <c r="D91" s="177"/>
      <c r="E91" s="177"/>
      <c r="F91" s="177"/>
      <c r="G91" s="126">
        <f>IF(G90="",G89,G90)</f>
        <v>0</v>
      </c>
    </row>
    <row r="92" spans="1:13" x14ac:dyDescent="0.35">
      <c r="C92" s="5"/>
      <c r="D92" s="5"/>
    </row>
    <row r="93" spans="1:13" x14ac:dyDescent="0.35">
      <c r="C93" s="5"/>
      <c r="D93" s="5"/>
    </row>
    <row r="94" spans="1:13" x14ac:dyDescent="0.35">
      <c r="C94" s="5"/>
      <c r="D94" s="5"/>
    </row>
    <row r="95" spans="1:13" x14ac:dyDescent="0.35">
      <c r="C95" s="5"/>
      <c r="D95" s="5"/>
    </row>
    <row r="96" spans="1:13" x14ac:dyDescent="0.35">
      <c r="C96" s="5"/>
      <c r="D96" s="5"/>
    </row>
    <row r="97" spans="3:4" x14ac:dyDescent="0.35">
      <c r="C97" s="5"/>
      <c r="D97" s="5"/>
    </row>
    <row r="98" spans="3:4" x14ac:dyDescent="0.35">
      <c r="C98" s="5"/>
      <c r="D98" s="5"/>
    </row>
    <row r="99" spans="3:4" x14ac:dyDescent="0.35">
      <c r="C99" s="5"/>
      <c r="D99" s="5"/>
    </row>
    <row r="100" spans="3:4" x14ac:dyDescent="0.35">
      <c r="C100" s="5"/>
      <c r="D100" s="5"/>
    </row>
  </sheetData>
  <sheetProtection algorithmName="SHA-512" hashValue="fuxK6cMqkxrv9+iPwcWB1xldMqsL04djUFKKEbHzfmbRB2GFnnAV9/YLP4b6kDzUgUUVCo31tiN62VP/Nuc4BA==" saltValue="cW0DNs/n0uEmFPqj9ije5A==" spinCount="100000" sheet="1" objects="1" scenarios="1"/>
  <protectedRanges>
    <protectedRange password="E8C7" sqref="A3:B3" name="WholeSheet"/>
  </protectedRanges>
  <mergeCells count="4">
    <mergeCell ref="B6:C6"/>
    <mergeCell ref="B7:C7"/>
    <mergeCell ref="B8:C8"/>
    <mergeCell ref="A9:C12"/>
  </mergeCells>
  <dataValidations count="2">
    <dataValidation type="list" allowBlank="1" showInputMessage="1" showErrorMessage="1" sqref="B13">
      <formula1>Material_YN</formula1>
    </dataValidation>
    <dataValidation type="list" allowBlank="1" showInputMessage="1" showErrorMessage="1" sqref="M17:M56">
      <formula1>ReinsuranceCollateral</formula1>
    </dataValidation>
  </dataValidation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pageSetUpPr fitToPage="1"/>
  </sheetPr>
  <dimension ref="B1:M47"/>
  <sheetViews>
    <sheetView showGridLines="0" zoomScale="70" zoomScaleNormal="70" workbookViewId="0">
      <selection activeCell="L5" sqref="L5:L46"/>
    </sheetView>
  </sheetViews>
  <sheetFormatPr defaultColWidth="9.1796875" defaultRowHeight="15" customHeight="1" x14ac:dyDescent="0.35"/>
  <cols>
    <col min="1" max="1" width="9.1796875" style="14"/>
    <col min="2" max="2" width="86" style="14" customWidth="1"/>
    <col min="3" max="3" width="10.54296875" style="14" customWidth="1"/>
    <col min="4" max="6" width="17.54296875" style="14" customWidth="1"/>
    <col min="7" max="7" width="15" style="14" customWidth="1"/>
    <col min="8" max="12" width="9.1796875" style="14"/>
    <col min="13" max="13" width="144.90625" style="107" customWidth="1"/>
    <col min="14" max="16384" width="9.1796875" style="14"/>
  </cols>
  <sheetData>
    <row r="1" spans="2:13" ht="30" customHeight="1" x14ac:dyDescent="0.55000000000000004">
      <c r="B1" s="104"/>
      <c r="C1" s="104"/>
      <c r="D1" s="103" t="s">
        <v>992</v>
      </c>
    </row>
    <row r="2" spans="2:13" ht="30" customHeight="1" x14ac:dyDescent="0.55000000000000004">
      <c r="B2" s="368" t="s">
        <v>7639</v>
      </c>
      <c r="C2" s="104"/>
      <c r="D2" s="103"/>
    </row>
    <row r="3" spans="2:13" ht="19.899999999999999" customHeight="1" x14ac:dyDescent="0.35">
      <c r="B3" s="32"/>
      <c r="C3" s="32"/>
      <c r="D3" s="467" t="s">
        <v>212</v>
      </c>
      <c r="E3" s="468"/>
      <c r="F3" s="469"/>
    </row>
    <row r="4" spans="2:13" ht="19.899999999999999" customHeight="1" x14ac:dyDescent="0.35">
      <c r="B4" s="202" t="s">
        <v>7610</v>
      </c>
      <c r="C4" s="319" t="s">
        <v>201</v>
      </c>
      <c r="D4" s="324" t="s">
        <v>14</v>
      </c>
      <c r="E4" s="324" t="s">
        <v>61</v>
      </c>
      <c r="F4" s="324" t="s">
        <v>62</v>
      </c>
      <c r="L4" s="326" t="s">
        <v>329</v>
      </c>
    </row>
    <row r="5" spans="2:13" ht="14.5" x14ac:dyDescent="0.35">
      <c r="B5" s="7" t="s">
        <v>571</v>
      </c>
      <c r="C5" s="324" t="s">
        <v>19</v>
      </c>
      <c r="F5" s="387">
        <f>F23</f>
        <v>0</v>
      </c>
      <c r="G5" s="355"/>
      <c r="L5" s="407" t="s">
        <v>19</v>
      </c>
      <c r="M5" s="331" t="s">
        <v>7641</v>
      </c>
    </row>
    <row r="6" spans="2:13" ht="14.5" x14ac:dyDescent="0.35">
      <c r="B6" s="7" t="s">
        <v>572</v>
      </c>
      <c r="C6" s="324" t="s">
        <v>573</v>
      </c>
      <c r="F6" s="386"/>
      <c r="L6" s="407" t="s">
        <v>573</v>
      </c>
      <c r="M6" s="331" t="s">
        <v>7626</v>
      </c>
    </row>
    <row r="7" spans="2:13" ht="14.5" x14ac:dyDescent="0.35">
      <c r="B7" s="7" t="s">
        <v>574</v>
      </c>
      <c r="C7" s="324" t="s">
        <v>23</v>
      </c>
      <c r="F7" s="386"/>
      <c r="L7" s="407" t="s">
        <v>23</v>
      </c>
      <c r="M7" s="331" t="s">
        <v>7668</v>
      </c>
    </row>
    <row r="8" spans="2:13" ht="14.5" x14ac:dyDescent="0.35">
      <c r="B8" s="7" t="s">
        <v>978</v>
      </c>
      <c r="C8" s="324" t="s">
        <v>26</v>
      </c>
      <c r="F8" s="387">
        <f>SUM(F5:F7)</f>
        <v>0</v>
      </c>
      <c r="G8" s="201"/>
      <c r="L8" s="407" t="s">
        <v>26</v>
      </c>
      <c r="M8" s="341" t="s">
        <v>7622</v>
      </c>
    </row>
    <row r="9" spans="2:13" ht="14.5" x14ac:dyDescent="0.35">
      <c r="B9" s="7" t="s">
        <v>1074</v>
      </c>
      <c r="C9" s="324" t="s">
        <v>30</v>
      </c>
      <c r="F9" s="386"/>
      <c r="G9" s="355"/>
      <c r="L9" s="407" t="s">
        <v>30</v>
      </c>
      <c r="M9" s="331" t="s">
        <v>7623</v>
      </c>
    </row>
    <row r="10" spans="2:13" ht="19.899999999999999" customHeight="1" x14ac:dyDescent="0.35">
      <c r="C10" s="321"/>
      <c r="L10" s="96"/>
    </row>
    <row r="11" spans="2:13" ht="15" customHeight="1" x14ac:dyDescent="0.35">
      <c r="B11" s="202" t="s">
        <v>7611</v>
      </c>
      <c r="C11" s="321"/>
      <c r="L11" s="96"/>
      <c r="M11" s="334"/>
    </row>
    <row r="12" spans="2:13" ht="29" x14ac:dyDescent="0.35">
      <c r="B12" s="217" t="s">
        <v>7612</v>
      </c>
      <c r="D12" s="206" t="s">
        <v>993</v>
      </c>
      <c r="E12" s="206" t="s">
        <v>994</v>
      </c>
      <c r="F12" s="207" t="s">
        <v>54</v>
      </c>
      <c r="L12" s="408"/>
      <c r="M12" s="331" t="s">
        <v>7624</v>
      </c>
    </row>
    <row r="13" spans="2:13" ht="15" customHeight="1" x14ac:dyDescent="0.35">
      <c r="B13" s="220" t="s">
        <v>580</v>
      </c>
      <c r="C13" s="320" t="s">
        <v>34</v>
      </c>
      <c r="D13" s="208"/>
      <c r="E13" s="208"/>
      <c r="F13" s="126">
        <f t="shared" ref="F13:F19" si="0">SUM(D13:E13)</f>
        <v>0</v>
      </c>
      <c r="L13" s="407" t="s">
        <v>34</v>
      </c>
      <c r="M13" s="331" t="s">
        <v>1732</v>
      </c>
    </row>
    <row r="14" spans="2:13" ht="14.5" x14ac:dyDescent="0.35">
      <c r="B14" s="220" t="s">
        <v>581</v>
      </c>
      <c r="C14" s="320" t="s">
        <v>38</v>
      </c>
      <c r="D14" s="208"/>
      <c r="E14" s="208"/>
      <c r="F14" s="126">
        <f t="shared" si="0"/>
        <v>0</v>
      </c>
      <c r="L14" s="407" t="s">
        <v>38</v>
      </c>
      <c r="M14" s="331" t="s">
        <v>1733</v>
      </c>
    </row>
    <row r="15" spans="2:13" ht="14.25" customHeight="1" x14ac:dyDescent="0.35">
      <c r="B15" s="360" t="s">
        <v>582</v>
      </c>
      <c r="C15" s="320" t="s">
        <v>41</v>
      </c>
      <c r="D15" s="208"/>
      <c r="E15" s="208"/>
      <c r="F15" s="126">
        <f t="shared" si="0"/>
        <v>0</v>
      </c>
      <c r="L15" s="407" t="s">
        <v>41</v>
      </c>
      <c r="M15" s="331" t="s">
        <v>7566</v>
      </c>
    </row>
    <row r="16" spans="2:13" ht="14.5" x14ac:dyDescent="0.35">
      <c r="B16" s="220" t="s">
        <v>583</v>
      </c>
      <c r="C16" s="320" t="s">
        <v>45</v>
      </c>
      <c r="D16" s="208"/>
      <c r="E16" s="208"/>
      <c r="F16" s="126">
        <f t="shared" si="0"/>
        <v>0</v>
      </c>
      <c r="L16" s="407" t="s">
        <v>45</v>
      </c>
      <c r="M16" s="341" t="s">
        <v>7617</v>
      </c>
    </row>
    <row r="17" spans="2:13" ht="14.5" x14ac:dyDescent="0.35">
      <c r="B17" s="220" t="s">
        <v>584</v>
      </c>
      <c r="C17" s="320" t="s">
        <v>49</v>
      </c>
      <c r="D17" s="208"/>
      <c r="E17" s="208"/>
      <c r="F17" s="126">
        <f t="shared" si="0"/>
        <v>0</v>
      </c>
      <c r="L17" s="407" t="s">
        <v>49</v>
      </c>
      <c r="M17" s="331" t="s">
        <v>1738</v>
      </c>
    </row>
    <row r="18" spans="2:13" ht="14.5" x14ac:dyDescent="0.35">
      <c r="B18" s="220" t="s">
        <v>585</v>
      </c>
      <c r="C18" s="320" t="s">
        <v>51</v>
      </c>
      <c r="D18" s="208"/>
      <c r="E18" s="208"/>
      <c r="F18" s="126">
        <f t="shared" si="0"/>
        <v>0</v>
      </c>
      <c r="L18" s="407" t="s">
        <v>51</v>
      </c>
      <c r="M18" s="331" t="s">
        <v>1734</v>
      </c>
    </row>
    <row r="19" spans="2:13" ht="14.5" x14ac:dyDescent="0.35">
      <c r="B19" s="220" t="s">
        <v>586</v>
      </c>
      <c r="C19" s="320" t="s">
        <v>53</v>
      </c>
      <c r="D19" s="208"/>
      <c r="E19" s="208"/>
      <c r="F19" s="126">
        <f t="shared" si="0"/>
        <v>0</v>
      </c>
      <c r="L19" s="407" t="s">
        <v>53</v>
      </c>
      <c r="M19" s="331" t="s">
        <v>7618</v>
      </c>
    </row>
    <row r="20" spans="2:13" ht="14.5" x14ac:dyDescent="0.35">
      <c r="B20" s="361" t="s">
        <v>513</v>
      </c>
      <c r="C20" s="320" t="s">
        <v>60</v>
      </c>
      <c r="D20" s="208"/>
      <c r="E20" s="208"/>
      <c r="F20" s="126">
        <f>SUM(D20:E20)</f>
        <v>0</v>
      </c>
      <c r="L20" s="407" t="s">
        <v>60</v>
      </c>
      <c r="M20" s="331" t="s">
        <v>1743</v>
      </c>
    </row>
    <row r="21" spans="2:13" ht="14.5" x14ac:dyDescent="0.35">
      <c r="B21" s="340" t="s">
        <v>995</v>
      </c>
      <c r="C21" s="320" t="s">
        <v>66</v>
      </c>
      <c r="D21" s="208"/>
      <c r="E21" s="208"/>
      <c r="F21" s="126">
        <f>SUM(D21:E21)</f>
        <v>0</v>
      </c>
      <c r="L21" s="407" t="s">
        <v>66</v>
      </c>
      <c r="M21" s="339" t="s">
        <v>1744</v>
      </c>
    </row>
    <row r="22" spans="2:13" ht="14.5" x14ac:dyDescent="0.35">
      <c r="B22" s="205" t="s">
        <v>588</v>
      </c>
      <c r="C22" s="320" t="s">
        <v>69</v>
      </c>
      <c r="D22" s="208"/>
      <c r="E22" s="208"/>
      <c r="F22" s="126">
        <f>SUM(D22:E22)</f>
        <v>0</v>
      </c>
      <c r="L22" s="407" t="s">
        <v>69</v>
      </c>
      <c r="M22" s="339" t="s">
        <v>1745</v>
      </c>
    </row>
    <row r="23" spans="2:13" ht="14.5" x14ac:dyDescent="0.35">
      <c r="B23" s="211" t="s">
        <v>7620</v>
      </c>
      <c r="C23" s="320" t="s">
        <v>73</v>
      </c>
      <c r="D23" s="126">
        <f>SUM(D13:D22)</f>
        <v>0</v>
      </c>
      <c r="E23" s="126">
        <f>SUM(E13:E22)</f>
        <v>0</v>
      </c>
      <c r="F23" s="126">
        <f>SUM(F13:F22)</f>
        <v>0</v>
      </c>
      <c r="L23" s="407" t="s">
        <v>73</v>
      </c>
      <c r="M23" s="331" t="s">
        <v>7619</v>
      </c>
    </row>
    <row r="24" spans="2:13" ht="14" customHeight="1" x14ac:dyDescent="0.35">
      <c r="B24" s="212" t="s">
        <v>7621</v>
      </c>
      <c r="C24" s="320" t="s">
        <v>76</v>
      </c>
      <c r="D24" s="208"/>
      <c r="E24" s="208"/>
      <c r="F24" s="126">
        <f>F8</f>
        <v>0</v>
      </c>
      <c r="G24" s="213"/>
      <c r="H24" s="213"/>
      <c r="L24" s="407" t="s">
        <v>76</v>
      </c>
      <c r="M24" s="331" t="s">
        <v>7669</v>
      </c>
    </row>
    <row r="25" spans="2:13" ht="14.5" x14ac:dyDescent="0.35">
      <c r="B25" s="7" t="s">
        <v>587</v>
      </c>
      <c r="C25" s="320" t="s">
        <v>80</v>
      </c>
      <c r="D25" s="208"/>
      <c r="E25" s="208"/>
      <c r="F25" s="126">
        <f>F9</f>
        <v>0</v>
      </c>
      <c r="L25" s="407" t="s">
        <v>80</v>
      </c>
      <c r="M25" s="331" t="s">
        <v>7564</v>
      </c>
    </row>
    <row r="26" spans="2:13" ht="14.5" x14ac:dyDescent="0.35">
      <c r="B26" s="241"/>
      <c r="C26" s="321"/>
      <c r="L26" s="96"/>
      <c r="M26" s="332"/>
    </row>
    <row r="27" spans="2:13" ht="14.5" x14ac:dyDescent="0.35">
      <c r="B27" s="202" t="s">
        <v>589</v>
      </c>
      <c r="C27" s="321"/>
      <c r="L27" s="96"/>
      <c r="M27" s="332"/>
    </row>
    <row r="28" spans="2:13" ht="14.5" x14ac:dyDescent="0.35">
      <c r="B28" s="202"/>
      <c r="C28" s="321"/>
      <c r="L28" s="96"/>
      <c r="M28" s="332"/>
    </row>
    <row r="29" spans="2:13" ht="14.5" x14ac:dyDescent="0.35">
      <c r="B29" s="205"/>
      <c r="C29" s="321"/>
      <c r="D29" s="206" t="s">
        <v>993</v>
      </c>
      <c r="E29" s="207" t="s">
        <v>994</v>
      </c>
      <c r="L29" s="96"/>
      <c r="M29" s="14"/>
    </row>
    <row r="30" spans="2:13" ht="14.65" customHeight="1" x14ac:dyDescent="0.35">
      <c r="B30" s="205" t="s">
        <v>996</v>
      </c>
      <c r="C30" s="320" t="s">
        <v>90</v>
      </c>
      <c r="D30" s="386"/>
      <c r="E30" s="386"/>
      <c r="L30" s="96"/>
      <c r="M30" s="14"/>
    </row>
    <row r="31" spans="2:13" ht="14.5" x14ac:dyDescent="0.35">
      <c r="B31" s="205" t="s">
        <v>997</v>
      </c>
      <c r="C31" s="320" t="s">
        <v>92</v>
      </c>
      <c r="D31" s="386"/>
      <c r="E31" s="386"/>
      <c r="L31" s="96"/>
      <c r="M31" s="14"/>
    </row>
    <row r="32" spans="2:13" ht="14.5" x14ac:dyDescent="0.35">
      <c r="B32" s="205" t="s">
        <v>998</v>
      </c>
      <c r="C32" s="320" t="s">
        <v>94</v>
      </c>
      <c r="D32" s="386"/>
      <c r="E32" s="386"/>
      <c r="L32" s="96"/>
      <c r="M32" s="14"/>
    </row>
    <row r="33" spans="2:13" ht="14.5" x14ac:dyDescent="0.35">
      <c r="B33" s="205" t="s">
        <v>999</v>
      </c>
      <c r="C33" s="320" t="s">
        <v>96</v>
      </c>
      <c r="D33" s="386"/>
      <c r="E33" s="386"/>
      <c r="L33" s="96"/>
      <c r="M33" s="14"/>
    </row>
    <row r="34" spans="2:13" ht="14.5" x14ac:dyDescent="0.35">
      <c r="B34" s="205" t="s">
        <v>7565</v>
      </c>
      <c r="C34" s="320" t="s">
        <v>98</v>
      </c>
      <c r="D34" s="386"/>
      <c r="E34" s="386"/>
      <c r="L34" s="96"/>
      <c r="M34" s="14"/>
    </row>
    <row r="35" spans="2:13" ht="15" customHeight="1" x14ac:dyDescent="0.35">
      <c r="C35" s="321"/>
      <c r="L35" s="96"/>
      <c r="M35" s="14"/>
    </row>
    <row r="36" spans="2:13" ht="14.5" x14ac:dyDescent="0.35">
      <c r="B36" s="202" t="s">
        <v>597</v>
      </c>
      <c r="C36" s="321"/>
      <c r="L36" s="96"/>
      <c r="M36" s="332"/>
    </row>
    <row r="37" spans="2:13" ht="15" customHeight="1" x14ac:dyDescent="0.35">
      <c r="C37" s="321"/>
      <c r="L37" s="96"/>
      <c r="M37" s="332"/>
    </row>
    <row r="38" spans="2:13" ht="15" customHeight="1" x14ac:dyDescent="0.35">
      <c r="B38" s="205"/>
      <c r="C38" s="321"/>
      <c r="E38" s="243"/>
      <c r="F38" s="207" t="s">
        <v>1000</v>
      </c>
      <c r="L38" s="96"/>
      <c r="M38" s="332"/>
    </row>
    <row r="39" spans="2:13" ht="15" customHeight="1" x14ac:dyDescent="0.35">
      <c r="B39" s="205" t="s">
        <v>7670</v>
      </c>
      <c r="C39" s="320" t="s">
        <v>100</v>
      </c>
      <c r="E39" s="221"/>
      <c r="F39" s="386"/>
      <c r="L39" s="407" t="s">
        <v>100</v>
      </c>
      <c r="M39" s="331" t="s">
        <v>1716</v>
      </c>
    </row>
    <row r="40" spans="2:13" ht="15" customHeight="1" x14ac:dyDescent="0.35">
      <c r="B40" s="220" t="s">
        <v>598</v>
      </c>
      <c r="C40" s="320" t="s">
        <v>102</v>
      </c>
      <c r="E40" s="221"/>
      <c r="F40" s="386"/>
      <c r="L40" s="407" t="s">
        <v>102</v>
      </c>
      <c r="M40" s="331" t="s">
        <v>1740</v>
      </c>
    </row>
    <row r="41" spans="2:13" ht="15" customHeight="1" x14ac:dyDescent="0.35">
      <c r="B41" s="205" t="s">
        <v>7671</v>
      </c>
      <c r="C41" s="320" t="s">
        <v>67</v>
      </c>
      <c r="F41" s="386"/>
      <c r="L41" s="407" t="s">
        <v>67</v>
      </c>
      <c r="M41" s="331" t="s">
        <v>7549</v>
      </c>
    </row>
    <row r="42" spans="2:13" ht="15" customHeight="1" x14ac:dyDescent="0.35">
      <c r="B42" s="16"/>
      <c r="C42" s="321"/>
      <c r="E42" s="221"/>
      <c r="F42" s="221"/>
      <c r="L42" s="96"/>
      <c r="M42" s="332"/>
    </row>
    <row r="43" spans="2:13" ht="14.5" x14ac:dyDescent="0.35">
      <c r="B43" s="216" t="s">
        <v>1746</v>
      </c>
      <c r="C43" s="321"/>
      <c r="D43" s="203"/>
      <c r="E43" s="203"/>
      <c r="L43" s="96"/>
    </row>
    <row r="44" spans="2:13" ht="15" customHeight="1" x14ac:dyDescent="0.35">
      <c r="B44" s="244"/>
      <c r="C44" s="325"/>
      <c r="D44" s="203"/>
      <c r="E44" s="203"/>
      <c r="L44" s="96"/>
    </row>
    <row r="45" spans="2:13" ht="15" customHeight="1" x14ac:dyDescent="0.35">
      <c r="B45" s="245"/>
      <c r="C45" s="320"/>
      <c r="D45" s="246" t="s">
        <v>993</v>
      </c>
      <c r="E45" s="203"/>
      <c r="L45" s="96"/>
    </row>
    <row r="46" spans="2:13" ht="16.5" customHeight="1" x14ac:dyDescent="0.35">
      <c r="B46" s="247" t="s">
        <v>1747</v>
      </c>
      <c r="C46" s="320" t="s">
        <v>116</v>
      </c>
      <c r="D46" s="386"/>
      <c r="E46" s="204"/>
      <c r="G46" s="108"/>
      <c r="L46" s="407" t="s">
        <v>116</v>
      </c>
      <c r="M46" s="335" t="s">
        <v>1748</v>
      </c>
    </row>
    <row r="47" spans="2:13" ht="15" customHeight="1" x14ac:dyDescent="0.35">
      <c r="B47" s="16"/>
      <c r="C47" s="16"/>
      <c r="D47" s="248"/>
      <c r="E47" s="248"/>
      <c r="F47" s="248"/>
      <c r="G47" s="248"/>
      <c r="H47" s="248"/>
      <c r="I47" s="248"/>
      <c r="J47" s="248"/>
    </row>
  </sheetData>
  <sheetProtection algorithmName="SHA-512" hashValue="LVbumgDOwkQ53NjWyDTn+RGl3da9H435jW0nC1mXNM0IBZ1wQZruMddNyJXUr45rl4ituftdu8oTiZ5W9AR9cw==" saltValue="itabQGE5hQ2ogMK27devAw==" spinCount="100000" sheet="1" objects="1" scenarios="1"/>
  <protectedRanges>
    <protectedRange password="E8C7" sqref="C4" name="WholeSheet_2_1"/>
    <protectedRange password="E8C7" sqref="C5 C45:C46 C7:C9 C30:C34 C39:C41 C13:C25" name="Wholesheet_6"/>
    <protectedRange password="E8C7" sqref="D3" name="WholeSheet_2_1_1"/>
    <protectedRange password="E8C7" sqref="C6" name="Wholesheet_6_1"/>
  </protectedRanges>
  <mergeCells count="1">
    <mergeCell ref="D3:F3"/>
  </mergeCells>
  <pageMargins left="0.70866141732283472" right="0.70866141732283472" top="0.74803149606299213" bottom="0.74803149606299213" header="0.31496062992125984" footer="0.31496062992125984"/>
  <pageSetup paperSize="8" scale="51" orientation="landscape" r:id="rId1"/>
  <headerFooter>
    <oddFooter>&amp;R&amp;"-,Italic"Sheet "&amp;A"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U100"/>
  <sheetViews>
    <sheetView showGridLines="0" topLeftCell="A13" zoomScale="55" zoomScaleNormal="55" workbookViewId="0">
      <selection activeCell="Q46" sqref="Q46"/>
    </sheetView>
  </sheetViews>
  <sheetFormatPr defaultColWidth="9" defaultRowHeight="14.5" x14ac:dyDescent="0.35"/>
  <cols>
    <col min="1" max="1" width="94.1796875" style="14" bestFit="1" customWidth="1"/>
    <col min="2" max="2" width="13.81640625" style="14" customWidth="1"/>
    <col min="3" max="3" width="24.7265625" style="14" customWidth="1"/>
    <col min="4" max="4" width="19.26953125" style="14" customWidth="1"/>
    <col min="5" max="5" width="17.54296875" style="14" customWidth="1"/>
    <col min="6" max="6" width="18.1796875" style="14" customWidth="1"/>
    <col min="7" max="7" width="19.54296875" style="14" customWidth="1"/>
    <col min="8" max="8" width="9" style="14"/>
    <col min="9" max="9" width="12.453125" style="14" customWidth="1"/>
    <col min="10" max="10" width="31.1796875" style="14" customWidth="1"/>
    <col min="11" max="11" width="17.54296875" style="14" bestFit="1" customWidth="1"/>
    <col min="12" max="12" width="14.1796875" style="14" bestFit="1" customWidth="1"/>
    <col min="13" max="13" width="15.453125" style="14" bestFit="1" customWidth="1"/>
    <col min="14" max="14" width="9" style="14"/>
    <col min="15" max="15" width="11.26953125" style="14" customWidth="1"/>
    <col min="16" max="16384" width="9" style="14"/>
  </cols>
  <sheetData>
    <row r="1" spans="1:21" ht="32.25" customHeight="1" x14ac:dyDescent="0.55000000000000004">
      <c r="A1" s="103"/>
      <c r="B1" s="103"/>
      <c r="C1" s="12"/>
      <c r="D1" s="12"/>
    </row>
    <row r="2" spans="1:21" ht="23.5" x14ac:dyDescent="0.55000000000000004">
      <c r="A2" s="1" t="s">
        <v>0</v>
      </c>
      <c r="B2" s="385" t="s">
        <v>462</v>
      </c>
      <c r="G2" s="4" t="s">
        <v>2</v>
      </c>
    </row>
    <row r="3" spans="1:21" ht="21" x14ac:dyDescent="0.35">
      <c r="A3" s="28"/>
      <c r="B3" s="28"/>
      <c r="G3" s="6" t="s">
        <v>3</v>
      </c>
    </row>
    <row r="4" spans="1:21" x14ac:dyDescent="0.35">
      <c r="A4" s="32"/>
      <c r="B4" s="32"/>
      <c r="G4" s="21" t="s">
        <v>4</v>
      </c>
    </row>
    <row r="5" spans="1:21" x14ac:dyDescent="0.35">
      <c r="A5" s="12"/>
      <c r="B5" s="12"/>
      <c r="C5" s="12"/>
      <c r="D5" s="12"/>
    </row>
    <row r="6" spans="1:21" x14ac:dyDescent="0.35">
      <c r="A6" s="7" t="s">
        <v>5</v>
      </c>
      <c r="B6" s="440" t="str">
        <f>IF(Submission_header!B3="","",Submission_header!B3)</f>
        <v/>
      </c>
      <c r="C6" s="440"/>
    </row>
    <row r="7" spans="1:21" x14ac:dyDescent="0.35">
      <c r="A7" s="83" t="s">
        <v>323</v>
      </c>
      <c r="B7" s="441" t="str">
        <f>IF(Submission_header!B3="","", TEXT(Submission_header!E3,"dd/mm/yyyy"))</f>
        <v/>
      </c>
      <c r="C7" s="441"/>
    </row>
    <row r="8" spans="1:21" x14ac:dyDescent="0.35">
      <c r="A8" s="163" t="s">
        <v>438</v>
      </c>
      <c r="B8" s="470" t="s">
        <v>463</v>
      </c>
      <c r="C8" s="471"/>
      <c r="D8" s="12"/>
    </row>
    <row r="9" spans="1:21" ht="14.65" customHeight="1" x14ac:dyDescent="0.35">
      <c r="A9" s="442" t="s">
        <v>464</v>
      </c>
      <c r="B9" s="442"/>
      <c r="C9" s="442"/>
      <c r="D9" s="164" t="s">
        <v>441</v>
      </c>
    </row>
    <row r="10" spans="1:21" x14ac:dyDescent="0.35">
      <c r="A10" s="442"/>
      <c r="B10" s="442"/>
      <c r="C10" s="442"/>
      <c r="D10" s="32" t="s">
        <v>324</v>
      </c>
    </row>
    <row r="11" spans="1:21" x14ac:dyDescent="0.35">
      <c r="A11" s="442"/>
      <c r="B11" s="442"/>
      <c r="C11" s="442"/>
      <c r="D11" s="32" t="s">
        <v>325</v>
      </c>
    </row>
    <row r="12" spans="1:21" x14ac:dyDescent="0.35">
      <c r="A12" s="442"/>
      <c r="B12" s="442"/>
      <c r="C12" s="442"/>
      <c r="E12" s="13"/>
      <c r="F12" s="13"/>
      <c r="G12" s="13"/>
    </row>
    <row r="13" spans="1:21" x14ac:dyDescent="0.35">
      <c r="A13" s="7" t="s">
        <v>442</v>
      </c>
      <c r="B13" s="89"/>
      <c r="E13" s="165"/>
      <c r="F13" s="165"/>
      <c r="G13" s="13"/>
    </row>
    <row r="14" spans="1:21" ht="29" x14ac:dyDescent="0.35">
      <c r="A14" s="119" t="s">
        <v>328</v>
      </c>
      <c r="B14" s="119"/>
      <c r="C14" s="166" t="s">
        <v>327</v>
      </c>
      <c r="D14" s="167" t="s">
        <v>443</v>
      </c>
      <c r="E14" s="167" t="s">
        <v>444</v>
      </c>
      <c r="F14" s="167" t="s">
        <v>445</v>
      </c>
      <c r="G14" s="167" t="s">
        <v>446</v>
      </c>
      <c r="J14" s="168" t="s">
        <v>447</v>
      </c>
    </row>
    <row r="15" spans="1:21" x14ac:dyDescent="0.35">
      <c r="A15" s="19"/>
      <c r="B15" s="19"/>
      <c r="C15" s="169" t="s">
        <v>14</v>
      </c>
      <c r="D15" s="109" t="s">
        <v>61</v>
      </c>
      <c r="E15" s="109" t="s">
        <v>62</v>
      </c>
      <c r="F15" s="109" t="s">
        <v>63</v>
      </c>
      <c r="G15" s="109" t="s">
        <v>64</v>
      </c>
      <c r="J15" s="109" t="s">
        <v>240</v>
      </c>
      <c r="K15" s="96" t="s">
        <v>448</v>
      </c>
      <c r="L15" s="96" t="s">
        <v>449</v>
      </c>
      <c r="M15" s="96" t="s">
        <v>450</v>
      </c>
    </row>
    <row r="16" spans="1:21" x14ac:dyDescent="0.35">
      <c r="A16" s="121" t="s">
        <v>330</v>
      </c>
      <c r="B16" s="110" t="s">
        <v>19</v>
      </c>
      <c r="C16" s="387">
        <f>'2022 Projection '!C16</f>
        <v>0</v>
      </c>
      <c r="D16" s="386"/>
      <c r="E16" s="386"/>
      <c r="F16" s="386"/>
      <c r="G16" s="387">
        <f>SUM(C16:F16)</f>
        <v>0</v>
      </c>
      <c r="J16" s="237" t="s">
        <v>268</v>
      </c>
      <c r="K16" s="371" t="s">
        <v>451</v>
      </c>
      <c r="L16" s="371" t="s">
        <v>452</v>
      </c>
      <c r="M16" s="371" t="s">
        <v>453</v>
      </c>
      <c r="O16" s="359" t="s">
        <v>7604</v>
      </c>
      <c r="P16" s="359"/>
      <c r="Q16" s="359"/>
      <c r="R16" s="359"/>
      <c r="S16" s="359"/>
      <c r="T16" s="359"/>
      <c r="U16" s="359"/>
    </row>
    <row r="17" spans="1:16" x14ac:dyDescent="0.35">
      <c r="A17" s="121" t="s">
        <v>332</v>
      </c>
      <c r="B17" s="110" t="s">
        <v>23</v>
      </c>
      <c r="C17" s="387">
        <f>'2022 Projection '!C17</f>
        <v>0</v>
      </c>
      <c r="D17" s="386"/>
      <c r="E17" s="386"/>
      <c r="F17" s="386"/>
      <c r="G17" s="387">
        <f t="shared" ref="G17:G21" si="0">SUM(C17:F17)</f>
        <v>0</v>
      </c>
      <c r="I17" s="390" t="s">
        <v>19</v>
      </c>
      <c r="J17" s="389">
        <f>Reinsurers!B12</f>
        <v>0</v>
      </c>
      <c r="K17" s="386"/>
      <c r="L17" s="386"/>
      <c r="M17" s="386"/>
      <c r="O17" s="14" t="s">
        <v>7605</v>
      </c>
      <c r="P17" s="14" t="s">
        <v>7607</v>
      </c>
    </row>
    <row r="18" spans="1:16" x14ac:dyDescent="0.35">
      <c r="A18" s="121" t="s">
        <v>334</v>
      </c>
      <c r="B18" s="110" t="s">
        <v>26</v>
      </c>
      <c r="C18" s="387">
        <f>'2022 Projection '!C18</f>
        <v>0</v>
      </c>
      <c r="D18" s="386"/>
      <c r="E18" s="386"/>
      <c r="F18" s="386"/>
      <c r="G18" s="387">
        <f t="shared" si="0"/>
        <v>0</v>
      </c>
      <c r="I18" s="390" t="s">
        <v>23</v>
      </c>
      <c r="J18" s="389">
        <f>Reinsurers!B13</f>
        <v>0</v>
      </c>
      <c r="K18" s="386"/>
      <c r="L18" s="386"/>
      <c r="M18" s="386"/>
      <c r="O18" s="14" t="s">
        <v>7606</v>
      </c>
      <c r="P18" s="14" t="s">
        <v>7608</v>
      </c>
    </row>
    <row r="19" spans="1:16" x14ac:dyDescent="0.35">
      <c r="A19" s="125" t="s">
        <v>336</v>
      </c>
      <c r="B19" s="110" t="s">
        <v>30</v>
      </c>
      <c r="C19" s="387">
        <f>SUM(C16:C18)</f>
        <v>0</v>
      </c>
      <c r="D19" s="387">
        <f t="shared" ref="D19:G19" si="1">SUM(D16:D18)</f>
        <v>0</v>
      </c>
      <c r="E19" s="387">
        <f t="shared" si="1"/>
        <v>0</v>
      </c>
      <c r="F19" s="387">
        <f t="shared" si="1"/>
        <v>0</v>
      </c>
      <c r="G19" s="387">
        <f t="shared" si="1"/>
        <v>0</v>
      </c>
      <c r="I19" s="390" t="s">
        <v>26</v>
      </c>
      <c r="J19" s="389">
        <f>Reinsurers!B14</f>
        <v>0</v>
      </c>
      <c r="K19" s="386"/>
      <c r="L19" s="386"/>
      <c r="M19" s="386"/>
      <c r="O19" s="16" t="s">
        <v>513</v>
      </c>
      <c r="P19" s="14" t="s">
        <v>7609</v>
      </c>
    </row>
    <row r="20" spans="1:16" x14ac:dyDescent="0.35">
      <c r="A20" s="121" t="s">
        <v>337</v>
      </c>
      <c r="B20" s="110" t="s">
        <v>34</v>
      </c>
      <c r="C20" s="387">
        <f>'2022 Projection '!C20</f>
        <v>0</v>
      </c>
      <c r="D20" s="386"/>
      <c r="E20" s="386"/>
      <c r="F20" s="386"/>
      <c r="G20" s="387">
        <f t="shared" si="0"/>
        <v>0</v>
      </c>
      <c r="I20" s="390" t="s">
        <v>30</v>
      </c>
      <c r="J20" s="389">
        <f>Reinsurers!B15</f>
        <v>0</v>
      </c>
      <c r="K20" s="386"/>
      <c r="L20" s="386"/>
      <c r="M20" s="386"/>
    </row>
    <row r="21" spans="1:16" x14ac:dyDescent="0.35">
      <c r="A21" s="121" t="s">
        <v>339</v>
      </c>
      <c r="B21" s="110" t="s">
        <v>38</v>
      </c>
      <c r="C21" s="387">
        <f>'2022 Projection '!C21</f>
        <v>0</v>
      </c>
      <c r="D21" s="386"/>
      <c r="E21" s="386"/>
      <c r="F21" s="386"/>
      <c r="G21" s="387">
        <f t="shared" si="0"/>
        <v>0</v>
      </c>
      <c r="I21" s="390" t="s">
        <v>34</v>
      </c>
      <c r="J21" s="389">
        <f>Reinsurers!B16</f>
        <v>0</v>
      </c>
      <c r="K21" s="386"/>
      <c r="L21" s="386"/>
      <c r="M21" s="386"/>
    </row>
    <row r="22" spans="1:16" x14ac:dyDescent="0.35">
      <c r="A22" s="125" t="s">
        <v>340</v>
      </c>
      <c r="B22" s="110" t="s">
        <v>41</v>
      </c>
      <c r="C22" s="387">
        <f>SUM(C20:C21)</f>
        <v>0</v>
      </c>
      <c r="D22" s="387">
        <f t="shared" ref="D22:G22" si="2">SUM(D20:D21)</f>
        <v>0</v>
      </c>
      <c r="E22" s="387">
        <f t="shared" si="2"/>
        <v>0</v>
      </c>
      <c r="F22" s="387">
        <f t="shared" si="2"/>
        <v>0</v>
      </c>
      <c r="G22" s="387">
        <f t="shared" si="2"/>
        <v>0</v>
      </c>
      <c r="I22" s="390" t="s">
        <v>38</v>
      </c>
      <c r="J22" s="389">
        <f>Reinsurers!B17</f>
        <v>0</v>
      </c>
      <c r="K22" s="386"/>
      <c r="L22" s="386"/>
      <c r="M22" s="386"/>
    </row>
    <row r="23" spans="1:16" x14ac:dyDescent="0.35">
      <c r="A23" s="127" t="s">
        <v>341</v>
      </c>
      <c r="B23" s="110"/>
      <c r="C23" s="128"/>
      <c r="D23" s="128"/>
      <c r="E23" s="128"/>
      <c r="F23" s="128"/>
      <c r="G23" s="128"/>
      <c r="I23" s="390" t="s">
        <v>41</v>
      </c>
      <c r="J23" s="389">
        <f>Reinsurers!B18</f>
        <v>0</v>
      </c>
      <c r="K23" s="386"/>
      <c r="L23" s="386"/>
      <c r="M23" s="386"/>
    </row>
    <row r="24" spans="1:16" x14ac:dyDescent="0.35">
      <c r="A24" s="129" t="s">
        <v>342</v>
      </c>
      <c r="B24" s="110" t="s">
        <v>45</v>
      </c>
      <c r="C24" s="387">
        <f>'2022 Projection '!C24</f>
        <v>0</v>
      </c>
      <c r="D24" s="386"/>
      <c r="E24" s="386"/>
      <c r="F24" s="386"/>
      <c r="G24" s="387">
        <f t="shared" ref="G24:G28" si="3">SUM(C24:F24)</f>
        <v>0</v>
      </c>
      <c r="I24" s="390" t="s">
        <v>45</v>
      </c>
      <c r="J24" s="389">
        <f>Reinsurers!B19</f>
        <v>0</v>
      </c>
      <c r="K24" s="386"/>
      <c r="L24" s="386"/>
      <c r="M24" s="386"/>
    </row>
    <row r="25" spans="1:16" x14ac:dyDescent="0.35">
      <c r="A25" s="129" t="s">
        <v>344</v>
      </c>
      <c r="B25" s="110" t="s">
        <v>49</v>
      </c>
      <c r="C25" s="387">
        <f>'2022 Projection '!C25</f>
        <v>0</v>
      </c>
      <c r="D25" s="386"/>
      <c r="E25" s="386"/>
      <c r="F25" s="386"/>
      <c r="G25" s="387">
        <f t="shared" si="3"/>
        <v>0</v>
      </c>
      <c r="I25" s="390" t="s">
        <v>49</v>
      </c>
      <c r="J25" s="389">
        <f>Reinsurers!B20</f>
        <v>0</v>
      </c>
      <c r="K25" s="386"/>
      <c r="L25" s="386"/>
      <c r="M25" s="386"/>
    </row>
    <row r="26" spans="1:16" x14ac:dyDescent="0.35">
      <c r="A26" s="129" t="s">
        <v>346</v>
      </c>
      <c r="B26" s="110" t="s">
        <v>51</v>
      </c>
      <c r="C26" s="387">
        <f>'2022 Projection '!C26</f>
        <v>0</v>
      </c>
      <c r="D26" s="386"/>
      <c r="E26" s="386"/>
      <c r="F26" s="386"/>
      <c r="G26" s="387">
        <f t="shared" si="3"/>
        <v>0</v>
      </c>
      <c r="I26" s="390" t="s">
        <v>51</v>
      </c>
      <c r="J26" s="389">
        <f>Reinsurers!B21</f>
        <v>0</v>
      </c>
      <c r="K26" s="386"/>
      <c r="L26" s="386"/>
      <c r="M26" s="386"/>
    </row>
    <row r="27" spans="1:16" x14ac:dyDescent="0.35">
      <c r="A27" s="129" t="s">
        <v>348</v>
      </c>
      <c r="B27" s="110" t="s">
        <v>53</v>
      </c>
      <c r="C27" s="387">
        <f>'2022 Projection '!C27</f>
        <v>0</v>
      </c>
      <c r="D27" s="386"/>
      <c r="E27" s="386"/>
      <c r="F27" s="386"/>
      <c r="G27" s="387">
        <f t="shared" si="3"/>
        <v>0</v>
      </c>
      <c r="I27" s="390" t="s">
        <v>53</v>
      </c>
      <c r="J27" s="389">
        <f>Reinsurers!B22</f>
        <v>0</v>
      </c>
      <c r="K27" s="386"/>
      <c r="L27" s="386"/>
      <c r="M27" s="386"/>
    </row>
    <row r="28" spans="1:16" ht="29" x14ac:dyDescent="0.35">
      <c r="A28" s="130" t="s">
        <v>350</v>
      </c>
      <c r="B28" s="110" t="s">
        <v>60</v>
      </c>
      <c r="C28" s="387">
        <f>'2022 Projection '!C28</f>
        <v>0</v>
      </c>
      <c r="D28" s="386"/>
      <c r="E28" s="386"/>
      <c r="F28" s="386"/>
      <c r="G28" s="387">
        <f t="shared" si="3"/>
        <v>0</v>
      </c>
      <c r="I28" s="390" t="s">
        <v>60</v>
      </c>
      <c r="J28" s="389">
        <f>Reinsurers!B23</f>
        <v>0</v>
      </c>
      <c r="K28" s="386"/>
      <c r="L28" s="386"/>
      <c r="M28" s="386"/>
    </row>
    <row r="29" spans="1:16" x14ac:dyDescent="0.35">
      <c r="A29" s="125" t="s">
        <v>352</v>
      </c>
      <c r="B29" s="110" t="s">
        <v>66</v>
      </c>
      <c r="C29" s="387">
        <f>SUM(C24:C28)</f>
        <v>0</v>
      </c>
      <c r="D29" s="387">
        <f t="shared" ref="D29:G29" si="4">SUM(D24:D28)</f>
        <v>0</v>
      </c>
      <c r="E29" s="387">
        <f t="shared" si="4"/>
        <v>0</v>
      </c>
      <c r="F29" s="387">
        <f t="shared" si="4"/>
        <v>0</v>
      </c>
      <c r="G29" s="387">
        <f t="shared" si="4"/>
        <v>0</v>
      </c>
      <c r="I29" s="390" t="s">
        <v>66</v>
      </c>
      <c r="J29" s="389">
        <f>Reinsurers!B24</f>
        <v>0</v>
      </c>
      <c r="K29" s="386"/>
      <c r="L29" s="386"/>
      <c r="M29" s="386"/>
    </row>
    <row r="30" spans="1:16" x14ac:dyDescent="0.35">
      <c r="A30" s="121" t="s">
        <v>353</v>
      </c>
      <c r="B30" s="110" t="s">
        <v>69</v>
      </c>
      <c r="C30" s="387">
        <f>'2022 Projection '!C30</f>
        <v>0</v>
      </c>
      <c r="D30" s="386"/>
      <c r="E30" s="386"/>
      <c r="F30" s="386"/>
      <c r="G30" s="387">
        <f t="shared" ref="G30:G31" si="5">SUM(C30:F30)</f>
        <v>0</v>
      </c>
      <c r="I30" s="390" t="s">
        <v>69</v>
      </c>
      <c r="J30" s="389">
        <f>Reinsurers!B25</f>
        <v>0</v>
      </c>
      <c r="K30" s="386"/>
      <c r="L30" s="386"/>
      <c r="M30" s="386"/>
    </row>
    <row r="31" spans="1:16" x14ac:dyDescent="0.35">
      <c r="A31" s="121" t="s">
        <v>355</v>
      </c>
      <c r="B31" s="110" t="s">
        <v>73</v>
      </c>
      <c r="C31" s="387">
        <f>'2022 Projection '!C31</f>
        <v>0</v>
      </c>
      <c r="D31" s="386"/>
      <c r="E31" s="386"/>
      <c r="F31" s="386"/>
      <c r="G31" s="387">
        <f t="shared" si="5"/>
        <v>0</v>
      </c>
      <c r="I31" s="390" t="s">
        <v>73</v>
      </c>
      <c r="J31" s="389">
        <f>Reinsurers!B26</f>
        <v>0</v>
      </c>
      <c r="K31" s="386"/>
      <c r="L31" s="386"/>
      <c r="M31" s="386"/>
    </row>
    <row r="32" spans="1:16" x14ac:dyDescent="0.35">
      <c r="A32" s="125" t="s">
        <v>357</v>
      </c>
      <c r="B32" s="110" t="s">
        <v>76</v>
      </c>
      <c r="C32" s="387">
        <f>SUM(C30:C31)</f>
        <v>0</v>
      </c>
      <c r="D32" s="387">
        <f t="shared" ref="D32:G32" si="6">SUM(D30:D31)</f>
        <v>0</v>
      </c>
      <c r="E32" s="387">
        <f t="shared" si="6"/>
        <v>0</v>
      </c>
      <c r="F32" s="387">
        <f t="shared" si="6"/>
        <v>0</v>
      </c>
      <c r="G32" s="387">
        <f t="shared" si="6"/>
        <v>0</v>
      </c>
      <c r="I32" s="390" t="s">
        <v>76</v>
      </c>
      <c r="J32" s="389">
        <f>Reinsurers!B27</f>
        <v>0</v>
      </c>
      <c r="K32" s="386"/>
      <c r="L32" s="386"/>
      <c r="M32" s="386"/>
    </row>
    <row r="33" spans="1:13" x14ac:dyDescent="0.35">
      <c r="A33" s="127" t="s">
        <v>358</v>
      </c>
      <c r="B33" s="110" t="s">
        <v>80</v>
      </c>
      <c r="C33" s="387">
        <f>+C32+C29+C22+C19</f>
        <v>0</v>
      </c>
      <c r="D33" s="387">
        <f t="shared" ref="D33:G33" si="7">+D32+D29+D22+D19</f>
        <v>0</v>
      </c>
      <c r="E33" s="387">
        <f t="shared" si="7"/>
        <v>0</v>
      </c>
      <c r="F33" s="387">
        <f t="shared" si="7"/>
        <v>0</v>
      </c>
      <c r="G33" s="387">
        <f t="shared" si="7"/>
        <v>0</v>
      </c>
      <c r="I33" s="390" t="s">
        <v>80</v>
      </c>
      <c r="J33" s="389">
        <f>Reinsurers!B28</f>
        <v>0</v>
      </c>
      <c r="K33" s="386"/>
      <c r="L33" s="386"/>
      <c r="M33" s="386"/>
    </row>
    <row r="34" spans="1:13" x14ac:dyDescent="0.35">
      <c r="A34" s="131"/>
      <c r="B34" s="173"/>
      <c r="C34" s="133"/>
      <c r="D34" s="133"/>
      <c r="E34" s="133"/>
      <c r="F34" s="133"/>
      <c r="G34" s="133"/>
      <c r="I34" s="390" t="s">
        <v>82</v>
      </c>
      <c r="J34" s="389">
        <f>Reinsurers!B29</f>
        <v>0</v>
      </c>
      <c r="K34" s="386"/>
      <c r="L34" s="386"/>
      <c r="M34" s="386"/>
    </row>
    <row r="35" spans="1:13" x14ac:dyDescent="0.35">
      <c r="A35" s="134" t="s">
        <v>359</v>
      </c>
      <c r="B35" s="174"/>
      <c r="C35" s="133"/>
      <c r="D35" s="133"/>
      <c r="E35" s="133"/>
      <c r="F35" s="133"/>
      <c r="G35" s="133"/>
      <c r="I35" s="390" t="s">
        <v>84</v>
      </c>
      <c r="J35" s="389">
        <f>Reinsurers!B30</f>
        <v>0</v>
      </c>
      <c r="K35" s="386"/>
      <c r="L35" s="386"/>
      <c r="M35" s="386"/>
    </row>
    <row r="36" spans="1:13" x14ac:dyDescent="0.35">
      <c r="A36" s="131"/>
      <c r="B36" s="173"/>
      <c r="C36" s="133"/>
      <c r="D36" s="133"/>
      <c r="E36" s="133"/>
      <c r="F36" s="133"/>
      <c r="G36" s="133"/>
      <c r="I36" s="390" t="s">
        <v>86</v>
      </c>
      <c r="J36" s="389">
        <f>Reinsurers!B31</f>
        <v>0</v>
      </c>
      <c r="K36" s="386"/>
      <c r="L36" s="386"/>
      <c r="M36" s="386"/>
    </row>
    <row r="37" spans="1:13" x14ac:dyDescent="0.35">
      <c r="A37" s="137" t="s">
        <v>360</v>
      </c>
      <c r="B37" s="110" t="s">
        <v>82</v>
      </c>
      <c r="C37" s="387">
        <f>'2022 Projection '!C37</f>
        <v>0</v>
      </c>
      <c r="D37" s="386"/>
      <c r="E37" s="386"/>
      <c r="F37" s="386"/>
      <c r="G37" s="387">
        <f t="shared" ref="G37:G39" si="8">SUM(C37:F37)</f>
        <v>0</v>
      </c>
      <c r="I37" s="390" t="s">
        <v>88</v>
      </c>
      <c r="J37" s="389">
        <f>Reinsurers!B32</f>
        <v>0</v>
      </c>
      <c r="K37" s="386"/>
      <c r="L37" s="386"/>
      <c r="M37" s="386"/>
    </row>
    <row r="38" spans="1:13" x14ac:dyDescent="0.35">
      <c r="A38" s="137" t="s">
        <v>362</v>
      </c>
      <c r="B38" s="110" t="s">
        <v>84</v>
      </c>
      <c r="C38" s="387">
        <f>'2022 Projection '!C38</f>
        <v>0</v>
      </c>
      <c r="D38" s="386"/>
      <c r="E38" s="386"/>
      <c r="F38" s="386"/>
      <c r="G38" s="387">
        <f t="shared" si="8"/>
        <v>0</v>
      </c>
      <c r="I38" s="390" t="s">
        <v>90</v>
      </c>
      <c r="J38" s="389">
        <f>Reinsurers!B33</f>
        <v>0</v>
      </c>
      <c r="K38" s="386"/>
      <c r="L38" s="386"/>
      <c r="M38" s="386"/>
    </row>
    <row r="39" spans="1:13" x14ac:dyDescent="0.35">
      <c r="A39" s="137" t="s">
        <v>364</v>
      </c>
      <c r="B39" s="110" t="s">
        <v>86</v>
      </c>
      <c r="C39" s="387">
        <f>'2022 Projection '!C39</f>
        <v>0</v>
      </c>
      <c r="D39" s="386"/>
      <c r="E39" s="386"/>
      <c r="F39" s="386"/>
      <c r="G39" s="387">
        <f t="shared" si="8"/>
        <v>0</v>
      </c>
      <c r="I39" s="390" t="s">
        <v>92</v>
      </c>
      <c r="J39" s="389">
        <f>Reinsurers!B34</f>
        <v>0</v>
      </c>
      <c r="K39" s="386"/>
      <c r="L39" s="386"/>
      <c r="M39" s="386"/>
    </row>
    <row r="40" spans="1:13" x14ac:dyDescent="0.35">
      <c r="A40" s="138" t="s">
        <v>366</v>
      </c>
      <c r="B40" s="110" t="s">
        <v>88</v>
      </c>
      <c r="C40" s="387">
        <f>SUM(C37:C39)</f>
        <v>0</v>
      </c>
      <c r="D40" s="387">
        <f t="shared" ref="D40:G40" si="9">SUM(D37:D39)</f>
        <v>0</v>
      </c>
      <c r="E40" s="387">
        <f t="shared" si="9"/>
        <v>0</v>
      </c>
      <c r="F40" s="387">
        <f t="shared" si="9"/>
        <v>0</v>
      </c>
      <c r="G40" s="387">
        <f t="shared" si="9"/>
        <v>0</v>
      </c>
      <c r="I40" s="390" t="s">
        <v>94</v>
      </c>
      <c r="J40" s="389">
        <f>Reinsurers!B35</f>
        <v>0</v>
      </c>
      <c r="K40" s="386"/>
      <c r="L40" s="386"/>
      <c r="M40" s="386"/>
    </row>
    <row r="41" spans="1:13" x14ac:dyDescent="0.35">
      <c r="A41" s="139" t="s">
        <v>367</v>
      </c>
      <c r="B41" s="110" t="s">
        <v>90</v>
      </c>
      <c r="C41" s="387">
        <f>'2022 Projection '!C41</f>
        <v>0</v>
      </c>
      <c r="D41" s="386"/>
      <c r="E41" s="386"/>
      <c r="F41" s="386"/>
      <c r="G41" s="387">
        <f t="shared" ref="G41:G43" si="10">SUM(C41:F41)</f>
        <v>0</v>
      </c>
      <c r="I41" s="390" t="s">
        <v>96</v>
      </c>
      <c r="J41" s="389">
        <f>Reinsurers!B36</f>
        <v>0</v>
      </c>
      <c r="K41" s="386"/>
      <c r="L41" s="386"/>
      <c r="M41" s="386"/>
    </row>
    <row r="42" spans="1:13" x14ac:dyDescent="0.35">
      <c r="A42" s="139" t="s">
        <v>369</v>
      </c>
      <c r="B42" s="110" t="s">
        <v>92</v>
      </c>
      <c r="C42" s="387">
        <f>'2022 Projection '!C42</f>
        <v>0</v>
      </c>
      <c r="D42" s="386"/>
      <c r="E42" s="386"/>
      <c r="F42" s="386"/>
      <c r="G42" s="387">
        <f t="shared" si="10"/>
        <v>0</v>
      </c>
      <c r="I42" s="390" t="s">
        <v>98</v>
      </c>
      <c r="J42" s="389">
        <f>Reinsurers!B37</f>
        <v>0</v>
      </c>
      <c r="K42" s="386"/>
      <c r="L42" s="386"/>
      <c r="M42" s="386"/>
    </row>
    <row r="43" spans="1:13" x14ac:dyDescent="0.35">
      <c r="A43" s="139" t="s">
        <v>371</v>
      </c>
      <c r="B43" s="110" t="s">
        <v>94</v>
      </c>
      <c r="C43" s="387">
        <f>'2022 Projection '!C43</f>
        <v>0</v>
      </c>
      <c r="D43" s="386"/>
      <c r="E43" s="386"/>
      <c r="F43" s="386"/>
      <c r="G43" s="387">
        <f t="shared" si="10"/>
        <v>0</v>
      </c>
      <c r="I43" s="390" t="s">
        <v>100</v>
      </c>
      <c r="J43" s="389">
        <f>Reinsurers!B38</f>
        <v>0</v>
      </c>
      <c r="K43" s="386"/>
      <c r="L43" s="386"/>
      <c r="M43" s="386"/>
    </row>
    <row r="44" spans="1:13" x14ac:dyDescent="0.35">
      <c r="A44" s="138" t="s">
        <v>373</v>
      </c>
      <c r="B44" s="110" t="s">
        <v>96</v>
      </c>
      <c r="C44" s="387">
        <f>SUM(C41:C43)</f>
        <v>0</v>
      </c>
      <c r="D44" s="387">
        <f t="shared" ref="D44:G44" si="11">SUM(D41:D43)</f>
        <v>0</v>
      </c>
      <c r="E44" s="387">
        <f t="shared" si="11"/>
        <v>0</v>
      </c>
      <c r="F44" s="387">
        <f t="shared" si="11"/>
        <v>0</v>
      </c>
      <c r="G44" s="387">
        <f t="shared" si="11"/>
        <v>0</v>
      </c>
      <c r="I44" s="390" t="s">
        <v>102</v>
      </c>
      <c r="J44" s="389">
        <f>Reinsurers!B39</f>
        <v>0</v>
      </c>
      <c r="K44" s="386"/>
      <c r="L44" s="386"/>
      <c r="M44" s="386"/>
    </row>
    <row r="45" spans="1:13" x14ac:dyDescent="0.35">
      <c r="A45" s="141" t="s">
        <v>374</v>
      </c>
      <c r="B45" s="110" t="s">
        <v>98</v>
      </c>
      <c r="C45" s="387">
        <f>'2022 Projection '!C45</f>
        <v>0</v>
      </c>
      <c r="D45" s="386"/>
      <c r="E45" s="386"/>
      <c r="F45" s="386"/>
      <c r="G45" s="387">
        <f t="shared" ref="G45:G49" si="12">SUM(C45:F45)</f>
        <v>0</v>
      </c>
      <c r="I45" s="390" t="s">
        <v>67</v>
      </c>
      <c r="J45" s="389">
        <f>Reinsurers!B40</f>
        <v>0</v>
      </c>
      <c r="K45" s="386"/>
      <c r="L45" s="386"/>
      <c r="M45" s="386"/>
    </row>
    <row r="46" spans="1:13" x14ac:dyDescent="0.35">
      <c r="A46" s="121" t="s">
        <v>376</v>
      </c>
      <c r="B46" s="110" t="s">
        <v>100</v>
      </c>
      <c r="C46" s="387">
        <f>'2022 Projection '!C46</f>
        <v>0</v>
      </c>
      <c r="D46" s="386"/>
      <c r="E46" s="386"/>
      <c r="F46" s="386"/>
      <c r="G46" s="387">
        <f t="shared" si="12"/>
        <v>0</v>
      </c>
      <c r="I46" s="390" t="s">
        <v>105</v>
      </c>
      <c r="J46" s="389">
        <f>Reinsurers!B41</f>
        <v>0</v>
      </c>
      <c r="K46" s="386"/>
      <c r="L46" s="386"/>
      <c r="M46" s="386"/>
    </row>
    <row r="47" spans="1:13" x14ac:dyDescent="0.35">
      <c r="A47" s="121" t="s">
        <v>378</v>
      </c>
      <c r="B47" s="110" t="s">
        <v>102</v>
      </c>
      <c r="C47" s="387">
        <f>'2022 Projection '!C47</f>
        <v>0</v>
      </c>
      <c r="D47" s="386"/>
      <c r="E47" s="386"/>
      <c r="F47" s="386"/>
      <c r="G47" s="387">
        <f t="shared" si="12"/>
        <v>0</v>
      </c>
      <c r="I47" s="390" t="s">
        <v>107</v>
      </c>
      <c r="J47" s="389">
        <f>Reinsurers!B42</f>
        <v>0</v>
      </c>
      <c r="K47" s="386"/>
      <c r="L47" s="386"/>
      <c r="M47" s="386"/>
    </row>
    <row r="48" spans="1:13" x14ac:dyDescent="0.35">
      <c r="A48" s="142" t="s">
        <v>380</v>
      </c>
      <c r="B48" s="110" t="s">
        <v>67</v>
      </c>
      <c r="C48" s="387">
        <f>'2022 Projection '!C48</f>
        <v>0</v>
      </c>
      <c r="D48" s="386"/>
      <c r="E48" s="386"/>
      <c r="F48" s="386"/>
      <c r="G48" s="387">
        <f t="shared" si="12"/>
        <v>0</v>
      </c>
      <c r="I48" s="390" t="s">
        <v>109</v>
      </c>
      <c r="J48" s="389">
        <f>Reinsurers!B43</f>
        <v>0</v>
      </c>
      <c r="K48" s="386"/>
      <c r="L48" s="386"/>
      <c r="M48" s="386"/>
    </row>
    <row r="49" spans="1:13" x14ac:dyDescent="0.35">
      <c r="A49" s="144" t="s">
        <v>382</v>
      </c>
      <c r="B49" s="110" t="s">
        <v>105</v>
      </c>
      <c r="C49" s="387">
        <f>'2022 Projection '!C49</f>
        <v>0</v>
      </c>
      <c r="D49" s="386"/>
      <c r="E49" s="386"/>
      <c r="F49" s="386"/>
      <c r="G49" s="387">
        <f t="shared" si="12"/>
        <v>0</v>
      </c>
      <c r="I49" s="390" t="s">
        <v>111</v>
      </c>
      <c r="J49" s="389">
        <f>Reinsurers!B44</f>
        <v>0</v>
      </c>
      <c r="K49" s="386"/>
      <c r="L49" s="386"/>
      <c r="M49" s="386"/>
    </row>
    <row r="50" spans="1:13" x14ac:dyDescent="0.35">
      <c r="A50" s="125" t="s">
        <v>383</v>
      </c>
      <c r="B50" s="110" t="s">
        <v>107</v>
      </c>
      <c r="C50" s="387">
        <f>SUM(C45:C49)</f>
        <v>0</v>
      </c>
      <c r="D50" s="387">
        <f t="shared" ref="D50:G50" si="13">SUM(D45:D49)</f>
        <v>0</v>
      </c>
      <c r="E50" s="387">
        <f t="shared" si="13"/>
        <v>0</v>
      </c>
      <c r="F50" s="387">
        <f t="shared" si="13"/>
        <v>0</v>
      </c>
      <c r="G50" s="387">
        <f t="shared" si="13"/>
        <v>0</v>
      </c>
      <c r="I50" s="390" t="s">
        <v>114</v>
      </c>
      <c r="J50" s="389">
        <f>Reinsurers!B45</f>
        <v>0</v>
      </c>
      <c r="K50" s="386"/>
      <c r="L50" s="386"/>
      <c r="M50" s="386"/>
    </row>
    <row r="51" spans="1:13" x14ac:dyDescent="0.35">
      <c r="A51" s="139" t="s">
        <v>384</v>
      </c>
      <c r="B51" s="110" t="s">
        <v>109</v>
      </c>
      <c r="C51" s="387">
        <f>'2022 Projection '!C51</f>
        <v>0</v>
      </c>
      <c r="D51" s="386"/>
      <c r="E51" s="386"/>
      <c r="F51" s="386"/>
      <c r="G51" s="387">
        <f t="shared" ref="G51" si="14">SUM(C51:F51)</f>
        <v>0</v>
      </c>
      <c r="I51" s="390" t="s">
        <v>116</v>
      </c>
      <c r="J51" s="389">
        <f>Reinsurers!B46</f>
        <v>0</v>
      </c>
      <c r="K51" s="386"/>
      <c r="L51" s="386"/>
      <c r="M51" s="386"/>
    </row>
    <row r="52" spans="1:13" x14ac:dyDescent="0.35">
      <c r="A52" s="127" t="s">
        <v>386</v>
      </c>
      <c r="B52" s="110"/>
      <c r="C52" s="128"/>
      <c r="D52" s="128"/>
      <c r="E52" s="128"/>
      <c r="F52" s="128"/>
      <c r="G52" s="128"/>
      <c r="I52" s="390" t="s">
        <v>118</v>
      </c>
      <c r="J52" s="389">
        <f>Reinsurers!B47</f>
        <v>0</v>
      </c>
      <c r="K52" s="386"/>
      <c r="L52" s="386"/>
      <c r="M52" s="386"/>
    </row>
    <row r="53" spans="1:13" x14ac:dyDescent="0.35">
      <c r="A53" s="129" t="s">
        <v>387</v>
      </c>
      <c r="B53" s="110" t="s">
        <v>111</v>
      </c>
      <c r="C53" s="387">
        <f>'2022 Projection '!C53</f>
        <v>0</v>
      </c>
      <c r="D53" s="386"/>
      <c r="E53" s="386"/>
      <c r="F53" s="386"/>
      <c r="G53" s="387">
        <f t="shared" ref="G53" si="15">SUM(C53:F53)</f>
        <v>0</v>
      </c>
      <c r="I53" s="390" t="s">
        <v>120</v>
      </c>
      <c r="J53" s="389">
        <f>Reinsurers!B48</f>
        <v>0</v>
      </c>
      <c r="K53" s="386"/>
      <c r="L53" s="386"/>
      <c r="M53" s="386"/>
    </row>
    <row r="54" spans="1:13" x14ac:dyDescent="0.35">
      <c r="A54" s="147" t="s">
        <v>389</v>
      </c>
      <c r="B54" s="110"/>
      <c r="C54" s="128"/>
      <c r="D54" s="128"/>
      <c r="E54" s="128"/>
      <c r="F54" s="128"/>
      <c r="G54" s="128"/>
      <c r="I54" s="392" t="s">
        <v>122</v>
      </c>
      <c r="J54" s="389">
        <f>Reinsurers!B49</f>
        <v>0</v>
      </c>
      <c r="K54" s="386"/>
      <c r="L54" s="386"/>
      <c r="M54" s="386"/>
    </row>
    <row r="55" spans="1:13" x14ac:dyDescent="0.35">
      <c r="A55" s="148" t="s">
        <v>391</v>
      </c>
      <c r="B55" s="110" t="s">
        <v>114</v>
      </c>
      <c r="C55" s="387">
        <f>'2022 Projection '!C55</f>
        <v>0</v>
      </c>
      <c r="D55" s="386"/>
      <c r="E55" s="386"/>
      <c r="F55" s="386"/>
      <c r="G55" s="387">
        <f t="shared" ref="G55:G56" si="16">SUM(C55:F55)</f>
        <v>0</v>
      </c>
      <c r="I55" s="390" t="s">
        <v>124</v>
      </c>
      <c r="J55" s="389">
        <f>Reinsurers!B50</f>
        <v>0</v>
      </c>
      <c r="K55" s="386"/>
      <c r="L55" s="386"/>
      <c r="M55" s="386"/>
    </row>
    <row r="56" spans="1:13" x14ac:dyDescent="0.35">
      <c r="A56" s="148" t="s">
        <v>392</v>
      </c>
      <c r="B56" s="110" t="s">
        <v>116</v>
      </c>
      <c r="C56" s="387">
        <f>'2022 Projection '!C56</f>
        <v>0</v>
      </c>
      <c r="D56" s="386"/>
      <c r="E56" s="386"/>
      <c r="F56" s="386"/>
      <c r="G56" s="387">
        <f t="shared" si="16"/>
        <v>0</v>
      </c>
      <c r="I56" s="390" t="s">
        <v>71</v>
      </c>
      <c r="J56" s="389">
        <f>Reinsurers!B51</f>
        <v>0</v>
      </c>
      <c r="K56" s="386"/>
      <c r="L56" s="386"/>
      <c r="M56" s="386"/>
    </row>
    <row r="57" spans="1:13" x14ac:dyDescent="0.35">
      <c r="A57" s="125" t="s">
        <v>393</v>
      </c>
      <c r="B57" s="110" t="s">
        <v>118</v>
      </c>
      <c r="C57" s="387">
        <f>SUM(C51:C56)</f>
        <v>0</v>
      </c>
      <c r="D57" s="387">
        <f t="shared" ref="D57:G57" si="17">SUM(D51:D56)</f>
        <v>0</v>
      </c>
      <c r="E57" s="387">
        <f t="shared" si="17"/>
        <v>0</v>
      </c>
      <c r="F57" s="387">
        <f t="shared" si="17"/>
        <v>0</v>
      </c>
      <c r="G57" s="387">
        <f t="shared" si="17"/>
        <v>0</v>
      </c>
      <c r="I57" s="390" t="s">
        <v>127</v>
      </c>
      <c r="J57" s="390" t="s">
        <v>454</v>
      </c>
      <c r="K57" s="391">
        <f>K58-SUM(K17:K56)</f>
        <v>0</v>
      </c>
      <c r="L57" s="388"/>
      <c r="M57" s="388"/>
    </row>
    <row r="58" spans="1:13" x14ac:dyDescent="0.35">
      <c r="A58" s="127" t="s">
        <v>394</v>
      </c>
      <c r="B58" s="110" t="s">
        <v>120</v>
      </c>
      <c r="C58" s="387">
        <f>+C40+C44+C50+C57</f>
        <v>0</v>
      </c>
      <c r="D58" s="387">
        <f t="shared" ref="D58:G58" si="18">+D40+D44+D50+D57</f>
        <v>0</v>
      </c>
      <c r="E58" s="387">
        <f t="shared" si="18"/>
        <v>0</v>
      </c>
      <c r="F58" s="387">
        <f t="shared" si="18"/>
        <v>0</v>
      </c>
      <c r="G58" s="387">
        <f t="shared" si="18"/>
        <v>0</v>
      </c>
      <c r="I58" s="390" t="s">
        <v>129</v>
      </c>
      <c r="J58" s="390" t="s">
        <v>455</v>
      </c>
      <c r="K58" s="391">
        <f>D26+D24</f>
        <v>0</v>
      </c>
      <c r="L58" s="388"/>
      <c r="M58" s="388"/>
    </row>
    <row r="59" spans="1:13" x14ac:dyDescent="0.35">
      <c r="B59" s="173"/>
      <c r="C59" s="133"/>
      <c r="D59" s="133"/>
      <c r="E59" s="133"/>
      <c r="F59" s="133"/>
      <c r="G59" s="133"/>
    </row>
    <row r="60" spans="1:13" x14ac:dyDescent="0.35">
      <c r="A60" s="149" t="s">
        <v>395</v>
      </c>
      <c r="B60" s="112" t="s">
        <v>122</v>
      </c>
      <c r="C60" s="126">
        <f>+C58+C33</f>
        <v>0</v>
      </c>
      <c r="D60" s="126">
        <f t="shared" ref="D60:G60" si="19">+D58+D33</f>
        <v>0</v>
      </c>
      <c r="E60" s="126">
        <f t="shared" si="19"/>
        <v>0</v>
      </c>
      <c r="F60" s="126">
        <f t="shared" si="19"/>
        <v>0</v>
      </c>
      <c r="G60" s="126">
        <f t="shared" si="19"/>
        <v>0</v>
      </c>
    </row>
    <row r="61" spans="1:13" x14ac:dyDescent="0.35">
      <c r="A61" s="151"/>
      <c r="B61" s="178"/>
      <c r="C61" s="128"/>
      <c r="D61" s="128"/>
      <c r="E61" s="128"/>
      <c r="F61" s="128"/>
      <c r="G61" s="128"/>
    </row>
    <row r="62" spans="1:13" x14ac:dyDescent="0.35">
      <c r="A62" s="151" t="s">
        <v>396</v>
      </c>
      <c r="B62" s="178"/>
      <c r="C62" s="128"/>
      <c r="D62" s="128"/>
      <c r="E62" s="128"/>
      <c r="F62" s="128"/>
      <c r="G62" s="128"/>
    </row>
    <row r="63" spans="1:13" x14ac:dyDescent="0.35">
      <c r="A63" s="137" t="s">
        <v>397</v>
      </c>
      <c r="B63" s="110" t="s">
        <v>124</v>
      </c>
      <c r="C63" s="387">
        <f>'2022 Projection '!C63</f>
        <v>0</v>
      </c>
      <c r="D63" s="386"/>
      <c r="E63" s="386"/>
      <c r="F63" s="386"/>
      <c r="G63" s="387">
        <f t="shared" ref="G63:G64" si="20">SUM(C63:F63)</f>
        <v>0</v>
      </c>
    </row>
    <row r="64" spans="1:13" x14ac:dyDescent="0.35">
      <c r="A64" s="137" t="s">
        <v>399</v>
      </c>
      <c r="B64" s="110" t="s">
        <v>71</v>
      </c>
      <c r="C64" s="387">
        <f>'2022 Projection '!C64</f>
        <v>0</v>
      </c>
      <c r="D64" s="386"/>
      <c r="E64" s="386"/>
      <c r="F64" s="386"/>
      <c r="G64" s="387">
        <f t="shared" si="20"/>
        <v>0</v>
      </c>
    </row>
    <row r="65" spans="1:12" x14ac:dyDescent="0.35">
      <c r="A65" s="137" t="s">
        <v>400</v>
      </c>
      <c r="B65" s="110" t="s">
        <v>127</v>
      </c>
      <c r="C65" s="128"/>
      <c r="D65" s="128"/>
      <c r="E65" s="128"/>
      <c r="F65" s="128"/>
      <c r="G65" s="128"/>
    </row>
    <row r="66" spans="1:12" x14ac:dyDescent="0.35">
      <c r="A66" s="129" t="s">
        <v>402</v>
      </c>
      <c r="B66" s="110" t="s">
        <v>129</v>
      </c>
      <c r="C66" s="387">
        <f>'2022 Projection '!C66</f>
        <v>0</v>
      </c>
      <c r="D66" s="386"/>
      <c r="E66" s="386"/>
      <c r="F66" s="386"/>
      <c r="G66" s="387">
        <f t="shared" ref="G66:G68" si="21">SUM(C66:F66)</f>
        <v>0</v>
      </c>
    </row>
    <row r="67" spans="1:12" x14ac:dyDescent="0.35">
      <c r="A67" s="129" t="s">
        <v>403</v>
      </c>
      <c r="B67" s="110" t="s">
        <v>404</v>
      </c>
      <c r="C67" s="387">
        <f>'2022 Projection '!C67</f>
        <v>0</v>
      </c>
      <c r="D67" s="386"/>
      <c r="E67" s="386"/>
      <c r="F67" s="386"/>
      <c r="G67" s="387">
        <f t="shared" si="21"/>
        <v>0</v>
      </c>
    </row>
    <row r="68" spans="1:12" x14ac:dyDescent="0.35">
      <c r="A68" s="129" t="s">
        <v>405</v>
      </c>
      <c r="B68" s="110" t="s">
        <v>406</v>
      </c>
      <c r="C68" s="387">
        <f>'2022 Projection '!C68</f>
        <v>0</v>
      </c>
      <c r="D68" s="386"/>
      <c r="E68" s="386"/>
      <c r="F68" s="386"/>
      <c r="G68" s="387">
        <f t="shared" si="21"/>
        <v>0</v>
      </c>
    </row>
    <row r="69" spans="1:12" x14ac:dyDescent="0.35">
      <c r="A69" s="127" t="s">
        <v>407</v>
      </c>
      <c r="B69" s="110" t="s">
        <v>408</v>
      </c>
      <c r="C69" s="387">
        <f>SUM(C63:C68)</f>
        <v>0</v>
      </c>
      <c r="D69" s="387">
        <f t="shared" ref="D69:G69" si="22">SUM(D63:D68)</f>
        <v>0</v>
      </c>
      <c r="E69" s="387">
        <f t="shared" si="22"/>
        <v>0</v>
      </c>
      <c r="F69" s="387">
        <f t="shared" si="22"/>
        <v>0</v>
      </c>
      <c r="G69" s="387">
        <f t="shared" si="22"/>
        <v>0</v>
      </c>
    </row>
    <row r="70" spans="1:12" x14ac:dyDescent="0.35">
      <c r="A70" s="127" t="s">
        <v>409</v>
      </c>
      <c r="B70" s="179" t="s">
        <v>410</v>
      </c>
      <c r="C70" s="387">
        <f>+C69+C60</f>
        <v>0</v>
      </c>
      <c r="D70" s="387">
        <f t="shared" ref="D70:G70" si="23">+D69+D60</f>
        <v>0</v>
      </c>
      <c r="E70" s="387">
        <f t="shared" si="23"/>
        <v>0</v>
      </c>
      <c r="F70" s="387">
        <f t="shared" si="23"/>
        <v>0</v>
      </c>
      <c r="G70" s="387">
        <f t="shared" si="23"/>
        <v>0</v>
      </c>
    </row>
    <row r="71" spans="1:12" x14ac:dyDescent="0.35">
      <c r="A71" s="154" t="s">
        <v>411</v>
      </c>
      <c r="B71" s="179" t="s">
        <v>412</v>
      </c>
      <c r="C71" s="387">
        <f>'2022 Projection '!C71</f>
        <v>0</v>
      </c>
      <c r="D71" s="386"/>
      <c r="E71" s="386"/>
      <c r="F71" s="386"/>
      <c r="G71" s="387">
        <f t="shared" ref="G71:G73" si="24">SUM(C71:F71)</f>
        <v>0</v>
      </c>
    </row>
    <row r="72" spans="1:12" x14ac:dyDescent="0.35">
      <c r="A72" s="154" t="s">
        <v>414</v>
      </c>
      <c r="B72" s="179" t="s">
        <v>415</v>
      </c>
      <c r="C72" s="387">
        <f>'2022 Projection '!C72</f>
        <v>0</v>
      </c>
      <c r="D72" s="386"/>
      <c r="E72" s="386"/>
      <c r="F72" s="386"/>
      <c r="G72" s="387">
        <f t="shared" si="24"/>
        <v>0</v>
      </c>
    </row>
    <row r="73" spans="1:12" x14ac:dyDescent="0.35">
      <c r="A73" s="154" t="s">
        <v>417</v>
      </c>
      <c r="B73" s="110" t="s">
        <v>418</v>
      </c>
      <c r="C73" s="387">
        <f>'2022 Projection '!C73</f>
        <v>0</v>
      </c>
      <c r="D73" s="386"/>
      <c r="E73" s="386"/>
      <c r="F73" s="386"/>
      <c r="G73" s="387">
        <f t="shared" si="24"/>
        <v>0</v>
      </c>
      <c r="J73" s="52"/>
      <c r="K73" s="52"/>
      <c r="L73" s="52"/>
    </row>
    <row r="74" spans="1:12" x14ac:dyDescent="0.35">
      <c r="A74" s="127" t="s">
        <v>420</v>
      </c>
      <c r="B74" s="110" t="s">
        <v>131</v>
      </c>
      <c r="C74" s="387">
        <f>SUM(C70:C73)</f>
        <v>0</v>
      </c>
      <c r="D74" s="387">
        <f t="shared" ref="D74:G74" si="25">SUM(D70:D73)</f>
        <v>0</v>
      </c>
      <c r="E74" s="387">
        <f t="shared" si="25"/>
        <v>0</v>
      </c>
      <c r="F74" s="387">
        <f t="shared" si="25"/>
        <v>0</v>
      </c>
      <c r="G74" s="387">
        <f t="shared" si="25"/>
        <v>0</v>
      </c>
      <c r="J74" s="52"/>
      <c r="K74" s="52"/>
      <c r="L74" s="52"/>
    </row>
    <row r="75" spans="1:12" x14ac:dyDescent="0.35">
      <c r="A75" s="127" t="s">
        <v>421</v>
      </c>
      <c r="B75" s="110" t="s">
        <v>134</v>
      </c>
      <c r="C75" s="387">
        <f>'2021 balance sheet'!H28</f>
        <v>0</v>
      </c>
      <c r="D75" s="388"/>
      <c r="E75" s="388"/>
      <c r="F75" s="388"/>
      <c r="G75" s="387">
        <f>C75</f>
        <v>0</v>
      </c>
      <c r="J75" s="180"/>
      <c r="K75" s="181"/>
      <c r="L75" s="180"/>
    </row>
    <row r="76" spans="1:12" x14ac:dyDescent="0.35">
      <c r="A76" s="129" t="s">
        <v>422</v>
      </c>
      <c r="B76" s="110" t="s">
        <v>136</v>
      </c>
      <c r="C76" s="387">
        <f>'2022 Projection '!C76</f>
        <v>0</v>
      </c>
      <c r="D76" s="386"/>
      <c r="E76" s="386"/>
      <c r="F76" s="386"/>
      <c r="G76" s="387">
        <f t="shared" ref="G76:G79" si="26">SUM(C76:F76)</f>
        <v>0</v>
      </c>
      <c r="J76" s="180"/>
      <c r="K76" s="52"/>
      <c r="L76" s="180"/>
    </row>
    <row r="77" spans="1:12" x14ac:dyDescent="0.35">
      <c r="A77" s="129" t="s">
        <v>424</v>
      </c>
      <c r="B77" s="110" t="s">
        <v>138</v>
      </c>
      <c r="C77" s="387">
        <f>'2022 Projection '!C77</f>
        <v>0</v>
      </c>
      <c r="D77" s="386"/>
      <c r="E77" s="386"/>
      <c r="F77" s="386"/>
      <c r="G77" s="387">
        <f t="shared" si="26"/>
        <v>0</v>
      </c>
      <c r="J77" s="180"/>
      <c r="K77" s="182"/>
      <c r="L77" s="183"/>
    </row>
    <row r="78" spans="1:12" x14ac:dyDescent="0.35">
      <c r="A78" s="129" t="s">
        <v>426</v>
      </c>
      <c r="B78" s="110" t="s">
        <v>74</v>
      </c>
      <c r="C78" s="387">
        <f>'2022 Projection '!C78</f>
        <v>0</v>
      </c>
      <c r="D78" s="386"/>
      <c r="E78" s="386"/>
      <c r="F78" s="386"/>
      <c r="G78" s="387">
        <f t="shared" si="26"/>
        <v>0</v>
      </c>
      <c r="J78" s="52"/>
      <c r="K78" s="52"/>
      <c r="L78" s="52"/>
    </row>
    <row r="79" spans="1:12" ht="29" x14ac:dyDescent="0.35">
      <c r="A79" s="157" t="s">
        <v>428</v>
      </c>
      <c r="B79" s="110" t="s">
        <v>141</v>
      </c>
      <c r="C79" s="387">
        <f>'2022 Projection '!C79</f>
        <v>0</v>
      </c>
      <c r="D79" s="386"/>
      <c r="E79" s="386"/>
      <c r="F79" s="386"/>
      <c r="G79" s="387">
        <f t="shared" si="26"/>
        <v>0</v>
      </c>
    </row>
    <row r="80" spans="1:12" x14ac:dyDescent="0.35">
      <c r="A80" s="158" t="s">
        <v>430</v>
      </c>
      <c r="B80" s="110" t="s">
        <v>143</v>
      </c>
      <c r="C80" s="387">
        <f>SUM(C74:C79)</f>
        <v>0</v>
      </c>
      <c r="D80" s="388"/>
      <c r="E80" s="388"/>
      <c r="F80" s="388"/>
      <c r="G80" s="387">
        <f>SUM(G74:G79)</f>
        <v>0</v>
      </c>
    </row>
    <row r="81" spans="1:13" x14ac:dyDescent="0.35">
      <c r="A81" s="151" t="s">
        <v>431</v>
      </c>
      <c r="B81" s="96"/>
      <c r="C81" s="128"/>
      <c r="D81" s="128"/>
      <c r="E81" s="128"/>
      <c r="F81" s="128"/>
      <c r="G81" s="128"/>
      <c r="J81" s="52"/>
      <c r="K81" s="52"/>
      <c r="L81" s="52"/>
      <c r="M81" s="52"/>
    </row>
    <row r="82" spans="1:13" x14ac:dyDescent="0.35">
      <c r="A82" s="149" t="s">
        <v>432</v>
      </c>
      <c r="B82" s="110" t="s">
        <v>144</v>
      </c>
      <c r="C82" s="126">
        <f>'2021 balance sheet'!H29</f>
        <v>0</v>
      </c>
      <c r="D82" s="177"/>
      <c r="E82" s="177"/>
      <c r="F82" s="177"/>
      <c r="G82" s="126">
        <f>C82</f>
        <v>0</v>
      </c>
      <c r="J82" s="52"/>
      <c r="K82" s="52"/>
      <c r="L82" s="52"/>
    </row>
    <row r="83" spans="1:13" x14ac:dyDescent="0.35">
      <c r="A83" s="159" t="s">
        <v>433</v>
      </c>
      <c r="B83" s="110" t="s">
        <v>145</v>
      </c>
      <c r="C83" s="172">
        <f>'2022 Projection '!C83</f>
        <v>0</v>
      </c>
      <c r="D83" s="208">
        <v>1</v>
      </c>
      <c r="E83" s="208">
        <v>1</v>
      </c>
      <c r="F83" s="208">
        <v>1</v>
      </c>
      <c r="G83" s="172">
        <f t="shared" ref="G83" si="27">SUM(C83:F83)</f>
        <v>3</v>
      </c>
      <c r="J83" s="180"/>
      <c r="K83" s="181"/>
      <c r="L83" s="180"/>
      <c r="M83" s="184"/>
    </row>
    <row r="84" spans="1:13" x14ac:dyDescent="0.35">
      <c r="A84" s="149" t="s">
        <v>435</v>
      </c>
      <c r="B84" s="110" t="s">
        <v>146</v>
      </c>
      <c r="C84" s="172">
        <f>SUM(C82:C83)</f>
        <v>0</v>
      </c>
      <c r="D84" s="177"/>
      <c r="E84" s="177"/>
      <c r="F84" s="177"/>
      <c r="G84" s="172">
        <f>SUM(G82:G83)</f>
        <v>3</v>
      </c>
      <c r="J84" s="180"/>
      <c r="K84" s="52"/>
      <c r="L84" s="180"/>
    </row>
    <row r="85" spans="1:13" x14ac:dyDescent="0.35">
      <c r="A85" s="160"/>
      <c r="B85" s="96"/>
      <c r="C85" s="133"/>
      <c r="D85" s="133"/>
      <c r="E85" s="133"/>
      <c r="F85" s="133"/>
      <c r="G85" s="133"/>
      <c r="J85" s="183"/>
      <c r="K85" s="182"/>
      <c r="L85" s="183"/>
      <c r="M85" s="184"/>
    </row>
    <row r="86" spans="1:13" x14ac:dyDescent="0.35">
      <c r="A86" s="149" t="s">
        <v>7657</v>
      </c>
      <c r="B86" s="110" t="s">
        <v>148</v>
      </c>
      <c r="C86" s="172">
        <f>C80-C75</f>
        <v>0</v>
      </c>
      <c r="D86" s="177"/>
      <c r="E86" s="177"/>
      <c r="F86" s="177"/>
      <c r="G86" s="172">
        <f>G80-G75</f>
        <v>0</v>
      </c>
      <c r="J86" s="52"/>
      <c r="K86" s="52"/>
      <c r="L86" s="52"/>
    </row>
    <row r="87" spans="1:13" x14ac:dyDescent="0.35">
      <c r="A87" s="151"/>
      <c r="B87" s="185"/>
      <c r="C87" s="128"/>
      <c r="D87" s="128"/>
      <c r="E87" s="128"/>
      <c r="F87" s="128"/>
      <c r="G87" s="128"/>
    </row>
    <row r="88" spans="1:13" x14ac:dyDescent="0.35">
      <c r="A88" s="119" t="s">
        <v>456</v>
      </c>
      <c r="B88" s="185"/>
      <c r="C88" s="186"/>
      <c r="D88" s="186"/>
      <c r="E88" s="186"/>
      <c r="F88" s="186"/>
      <c r="G88" s="186"/>
    </row>
    <row r="89" spans="1:13" x14ac:dyDescent="0.35">
      <c r="A89" s="187" t="s">
        <v>457</v>
      </c>
      <c r="B89" s="110" t="s">
        <v>150</v>
      </c>
      <c r="C89" s="177"/>
      <c r="D89" s="177"/>
      <c r="E89" s="177"/>
      <c r="F89" s="177"/>
      <c r="G89" s="89">
        <v>1</v>
      </c>
    </row>
    <row r="90" spans="1:13" x14ac:dyDescent="0.35">
      <c r="A90" s="187" t="s">
        <v>458</v>
      </c>
      <c r="B90" s="110" t="s">
        <v>151</v>
      </c>
      <c r="C90" s="177"/>
      <c r="D90" s="177"/>
      <c r="E90" s="177"/>
      <c r="F90" s="177"/>
      <c r="G90" s="89">
        <v>1</v>
      </c>
    </row>
    <row r="91" spans="1:13" x14ac:dyDescent="0.35">
      <c r="A91" s="188" t="s">
        <v>459</v>
      </c>
      <c r="B91" s="110" t="s">
        <v>152</v>
      </c>
      <c r="C91" s="177"/>
      <c r="D91" s="177"/>
      <c r="E91" s="177"/>
      <c r="F91" s="177"/>
      <c r="G91" s="126">
        <f>IF(G90="",G89,G90)</f>
        <v>1</v>
      </c>
    </row>
    <row r="92" spans="1:13" x14ac:dyDescent="0.35">
      <c r="C92" s="5"/>
      <c r="D92" s="5"/>
    </row>
    <row r="93" spans="1:13" x14ac:dyDescent="0.35">
      <c r="C93" s="5"/>
      <c r="D93" s="5"/>
    </row>
    <row r="94" spans="1:13" x14ac:dyDescent="0.35">
      <c r="C94" s="5"/>
      <c r="D94" s="5"/>
    </row>
    <row r="95" spans="1:13" x14ac:dyDescent="0.35">
      <c r="C95" s="5"/>
      <c r="D95" s="5"/>
    </row>
    <row r="96" spans="1:13" x14ac:dyDescent="0.35">
      <c r="C96" s="5"/>
      <c r="D96" s="5"/>
    </row>
    <row r="97" spans="3:4" x14ac:dyDescent="0.35">
      <c r="C97" s="5"/>
      <c r="D97" s="5"/>
    </row>
    <row r="98" spans="3:4" x14ac:dyDescent="0.35">
      <c r="C98" s="5"/>
      <c r="D98" s="5"/>
    </row>
    <row r="99" spans="3:4" x14ac:dyDescent="0.35">
      <c r="C99" s="5"/>
      <c r="D99" s="5"/>
    </row>
    <row r="100" spans="3:4" x14ac:dyDescent="0.35">
      <c r="C100" s="5"/>
      <c r="D100" s="5"/>
    </row>
  </sheetData>
  <sheetProtection algorithmName="SHA-512" hashValue="bcR7Pi2cXGuUD/886LC121w4EjqeTMfcrkZbLid/oxIOm5h5BWUqBM7T1NhfmVaOom12MGDFZFk6hMKTkQeS3w==" saltValue="bOOusYIRRZRclJBGD2zucg==" spinCount="100000" sheet="1" objects="1" scenarios="1"/>
  <protectedRanges>
    <protectedRange password="E8C7" sqref="A3:B3" name="WholeSheet"/>
  </protectedRanges>
  <mergeCells count="4">
    <mergeCell ref="B6:C6"/>
    <mergeCell ref="B7:C7"/>
    <mergeCell ref="B8:C8"/>
    <mergeCell ref="A9:C12"/>
  </mergeCells>
  <dataValidations disablePrompts="1" count="2">
    <dataValidation type="list" allowBlank="1" showInputMessage="1" showErrorMessage="1" sqref="B13">
      <formula1>Material_YN</formula1>
    </dataValidation>
    <dataValidation type="list" allowBlank="1" showInputMessage="1" showErrorMessage="1" sqref="M17:M56">
      <formula1>ReinsuranceCollateral</formula1>
    </dataValidation>
  </dataValidation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B1:M42"/>
  <sheetViews>
    <sheetView showGridLines="0" zoomScale="85" zoomScaleNormal="85" workbookViewId="0">
      <selection activeCell="J38" sqref="J38"/>
    </sheetView>
  </sheetViews>
  <sheetFormatPr defaultColWidth="9.1796875" defaultRowHeight="14.5" x14ac:dyDescent="0.35"/>
  <cols>
    <col min="1" max="1" width="1.54296875" style="14" customWidth="1"/>
    <col min="2" max="2" width="60.7265625" style="14" customWidth="1"/>
    <col min="3" max="3" width="8.54296875" style="14" customWidth="1"/>
    <col min="4" max="6" width="17.54296875" style="14" customWidth="1"/>
    <col min="7" max="7" width="15" style="14" customWidth="1"/>
    <col min="8" max="12" width="9.1796875" style="14"/>
    <col min="13" max="13" width="156.08984375" style="332" customWidth="1"/>
    <col min="14" max="16384" width="9.1796875" style="14"/>
  </cols>
  <sheetData>
    <row r="1" spans="2:13" ht="30" customHeight="1" x14ac:dyDescent="0.55000000000000004">
      <c r="B1" s="104"/>
      <c r="C1" s="104"/>
      <c r="D1" s="103" t="s">
        <v>1010</v>
      </c>
    </row>
    <row r="2" spans="2:13" ht="30" customHeight="1" x14ac:dyDescent="0.55000000000000004">
      <c r="B2" s="368" t="s">
        <v>7639</v>
      </c>
      <c r="C2" s="104"/>
      <c r="D2" s="103"/>
    </row>
    <row r="3" spans="2:13" ht="19.899999999999999" customHeight="1" x14ac:dyDescent="0.35">
      <c r="B3" s="32"/>
      <c r="C3" s="32"/>
      <c r="D3" s="443" t="s">
        <v>212</v>
      </c>
      <c r="E3" s="444"/>
      <c r="F3" s="444"/>
      <c r="G3" s="445"/>
    </row>
    <row r="4" spans="2:13" ht="19.899999999999999" customHeight="1" x14ac:dyDescent="0.35">
      <c r="B4" s="202" t="s">
        <v>7610</v>
      </c>
      <c r="C4" s="319" t="s">
        <v>201</v>
      </c>
      <c r="D4" s="110" t="s">
        <v>14</v>
      </c>
      <c r="E4" s="110" t="s">
        <v>61</v>
      </c>
      <c r="F4" s="110" t="s">
        <v>62</v>
      </c>
      <c r="G4" s="110" t="s">
        <v>63</v>
      </c>
      <c r="L4" s="326" t="s">
        <v>329</v>
      </c>
      <c r="M4" s="107"/>
    </row>
    <row r="5" spans="2:13" x14ac:dyDescent="0.35">
      <c r="B5" s="7" t="s">
        <v>571</v>
      </c>
      <c r="C5" s="320" t="s">
        <v>19</v>
      </c>
      <c r="G5" s="126">
        <f>G23</f>
        <v>0</v>
      </c>
      <c r="H5" s="355"/>
      <c r="L5" s="407" t="s">
        <v>19</v>
      </c>
      <c r="M5" s="331" t="s">
        <v>7642</v>
      </c>
    </row>
    <row r="6" spans="2:13" x14ac:dyDescent="0.35">
      <c r="B6" s="7" t="s">
        <v>572</v>
      </c>
      <c r="C6" s="320" t="s">
        <v>573</v>
      </c>
      <c r="G6" s="89"/>
      <c r="H6" s="107"/>
      <c r="L6" s="407" t="s">
        <v>573</v>
      </c>
      <c r="M6" s="331" t="s">
        <v>7627</v>
      </c>
    </row>
    <row r="7" spans="2:13" x14ac:dyDescent="0.35">
      <c r="B7" s="7" t="s">
        <v>574</v>
      </c>
      <c r="C7" s="320" t="s">
        <v>23</v>
      </c>
      <c r="G7" s="89"/>
      <c r="H7" s="107"/>
      <c r="L7" s="407" t="s">
        <v>23</v>
      </c>
      <c r="M7" s="331" t="s">
        <v>7668</v>
      </c>
    </row>
    <row r="8" spans="2:13" x14ac:dyDescent="0.35">
      <c r="B8" s="7" t="s">
        <v>978</v>
      </c>
      <c r="C8" s="320" t="s">
        <v>26</v>
      </c>
      <c r="G8" s="126">
        <f>SUM(G5:G7)</f>
        <v>0</v>
      </c>
      <c r="H8" s="253"/>
      <c r="L8" s="407" t="s">
        <v>26</v>
      </c>
      <c r="M8" s="341" t="s">
        <v>7622</v>
      </c>
    </row>
    <row r="9" spans="2:13" x14ac:dyDescent="0.35">
      <c r="B9" s="7" t="s">
        <v>1074</v>
      </c>
      <c r="C9" s="320" t="s">
        <v>30</v>
      </c>
      <c r="G9" s="89"/>
      <c r="H9" s="355"/>
      <c r="L9" s="407" t="s">
        <v>30</v>
      </c>
      <c r="M9" s="331" t="s">
        <v>7623</v>
      </c>
    </row>
    <row r="10" spans="2:13" ht="19.899999999999999" customHeight="1" x14ac:dyDescent="0.35">
      <c r="B10" s="202"/>
      <c r="C10" s="321"/>
      <c r="L10" s="96"/>
      <c r="M10" s="107"/>
    </row>
    <row r="11" spans="2:13" x14ac:dyDescent="0.35">
      <c r="B11" s="202" t="s">
        <v>7611</v>
      </c>
      <c r="C11" s="321"/>
      <c r="L11" s="96"/>
      <c r="M11" s="334"/>
    </row>
    <row r="12" spans="2:13" ht="29" x14ac:dyDescent="0.35">
      <c r="B12" s="217" t="s">
        <v>7612</v>
      </c>
      <c r="C12" s="322"/>
      <c r="D12" s="206" t="s">
        <v>1012</v>
      </c>
      <c r="E12" s="206" t="s">
        <v>1015</v>
      </c>
      <c r="F12" s="206" t="s">
        <v>1682</v>
      </c>
      <c r="G12" s="207" t="s">
        <v>54</v>
      </c>
      <c r="L12" s="408"/>
      <c r="M12" s="331" t="s">
        <v>7625</v>
      </c>
    </row>
    <row r="13" spans="2:13" ht="15" customHeight="1" x14ac:dyDescent="0.35">
      <c r="B13" s="220" t="s">
        <v>580</v>
      </c>
      <c r="C13" s="320" t="s">
        <v>34</v>
      </c>
      <c r="D13" s="208"/>
      <c r="E13" s="209">
        <f>'A3 Event 2 Loss Reporting'!B$12+'A3 Event 2 Loss Reporting'!B$19</f>
        <v>0</v>
      </c>
      <c r="F13" s="208"/>
      <c r="G13" s="126">
        <f>SUM(D13:F13)</f>
        <v>0</v>
      </c>
      <c r="L13" s="407" t="s">
        <v>34</v>
      </c>
      <c r="M13" s="331" t="s">
        <v>1732</v>
      </c>
    </row>
    <row r="14" spans="2:13" x14ac:dyDescent="0.35">
      <c r="B14" s="220" t="s">
        <v>581</v>
      </c>
      <c r="C14" s="320" t="s">
        <v>38</v>
      </c>
      <c r="D14" s="208"/>
      <c r="E14" s="209">
        <f>'A3 Event 2 Loss Reporting'!C$12+'A3 Event 2 Loss Reporting'!C$19</f>
        <v>0</v>
      </c>
      <c r="F14" s="208"/>
      <c r="G14" s="126">
        <f t="shared" ref="G14:G20" si="0">SUM(D14:F14)</f>
        <v>0</v>
      </c>
      <c r="L14" s="407" t="s">
        <v>38</v>
      </c>
      <c r="M14" s="331" t="s">
        <v>1733</v>
      </c>
    </row>
    <row r="15" spans="2:13" ht="14.25" customHeight="1" x14ac:dyDescent="0.35">
      <c r="B15" s="360" t="s">
        <v>582</v>
      </c>
      <c r="C15" s="320" t="s">
        <v>41</v>
      </c>
      <c r="D15" s="208"/>
      <c r="E15" s="209">
        <f>'A3 Event 2 Loss Reporting'!D$12+'A3 Event 2 Loss Reporting'!D$19</f>
        <v>0</v>
      </c>
      <c r="F15" s="208"/>
      <c r="G15" s="126">
        <f t="shared" si="0"/>
        <v>0</v>
      </c>
      <c r="L15" s="407" t="s">
        <v>41</v>
      </c>
      <c r="M15" s="331" t="s">
        <v>7566</v>
      </c>
    </row>
    <row r="16" spans="2:13" x14ac:dyDescent="0.35">
      <c r="B16" s="220" t="s">
        <v>583</v>
      </c>
      <c r="C16" s="320" t="s">
        <v>45</v>
      </c>
      <c r="D16" s="208"/>
      <c r="E16" s="209">
        <f>'A3 Event 2 Loss Reporting'!E$12+'A3 Event 2 Loss Reporting'!E$19</f>
        <v>0</v>
      </c>
      <c r="F16" s="208"/>
      <c r="G16" s="126">
        <f t="shared" si="0"/>
        <v>0</v>
      </c>
      <c r="L16" s="407" t="s">
        <v>45</v>
      </c>
      <c r="M16" s="341" t="s">
        <v>7617</v>
      </c>
    </row>
    <row r="17" spans="2:13" x14ac:dyDescent="0.35">
      <c r="B17" s="220" t="s">
        <v>584</v>
      </c>
      <c r="C17" s="320" t="s">
        <v>49</v>
      </c>
      <c r="D17" s="208"/>
      <c r="E17" s="209">
        <f>'A3 Event 2 Loss Reporting'!F$12+'A3 Event 2 Loss Reporting'!F$19</f>
        <v>0</v>
      </c>
      <c r="F17" s="208"/>
      <c r="G17" s="126">
        <f t="shared" si="0"/>
        <v>0</v>
      </c>
      <c r="L17" s="407" t="s">
        <v>49</v>
      </c>
      <c r="M17" s="331" t="s">
        <v>1738</v>
      </c>
    </row>
    <row r="18" spans="2:13" x14ac:dyDescent="0.35">
      <c r="B18" s="220" t="s">
        <v>585</v>
      </c>
      <c r="C18" s="320" t="s">
        <v>51</v>
      </c>
      <c r="D18" s="208"/>
      <c r="E18" s="209">
        <f>'A3 Event 2 Loss Reporting'!G$12+'A3 Event 2 Loss Reporting'!G$19</f>
        <v>0</v>
      </c>
      <c r="F18" s="208"/>
      <c r="G18" s="126">
        <f t="shared" si="0"/>
        <v>0</v>
      </c>
      <c r="L18" s="407" t="s">
        <v>51</v>
      </c>
      <c r="M18" s="331" t="s">
        <v>1734</v>
      </c>
    </row>
    <row r="19" spans="2:13" x14ac:dyDescent="0.35">
      <c r="B19" s="220" t="s">
        <v>586</v>
      </c>
      <c r="C19" s="320" t="s">
        <v>53</v>
      </c>
      <c r="D19" s="208"/>
      <c r="E19" s="209">
        <f>'A3 Event 2 Loss Reporting'!H$12+'A3 Event 2 Loss Reporting'!H$19</f>
        <v>0</v>
      </c>
      <c r="F19" s="208"/>
      <c r="G19" s="126">
        <f t="shared" si="0"/>
        <v>0</v>
      </c>
      <c r="L19" s="407" t="s">
        <v>53</v>
      </c>
      <c r="M19" s="331" t="s">
        <v>7618</v>
      </c>
    </row>
    <row r="20" spans="2:13" x14ac:dyDescent="0.35">
      <c r="B20" s="361" t="s">
        <v>513</v>
      </c>
      <c r="C20" s="320" t="s">
        <v>60</v>
      </c>
      <c r="D20" s="208"/>
      <c r="E20" s="209">
        <f>'A3 Event 2 Loss Reporting'!I$12+'A3 Event 2 Loss Reporting'!I$19</f>
        <v>0</v>
      </c>
      <c r="F20" s="208"/>
      <c r="G20" s="126">
        <f t="shared" si="0"/>
        <v>0</v>
      </c>
      <c r="L20" s="407" t="s">
        <v>60</v>
      </c>
      <c r="M20" s="331" t="s">
        <v>1743</v>
      </c>
    </row>
    <row r="21" spans="2:13" x14ac:dyDescent="0.35">
      <c r="B21" s="340" t="s">
        <v>995</v>
      </c>
      <c r="C21" s="320" t="s">
        <v>66</v>
      </c>
      <c r="D21" s="208"/>
      <c r="E21" s="208"/>
      <c r="F21" s="208"/>
      <c r="G21" s="126">
        <f>SUM(D21:F21)</f>
        <v>0</v>
      </c>
      <c r="L21" s="407" t="s">
        <v>66</v>
      </c>
      <c r="M21" s="339" t="s">
        <v>1744</v>
      </c>
    </row>
    <row r="22" spans="2:13" x14ac:dyDescent="0.35">
      <c r="B22" s="205" t="s">
        <v>588</v>
      </c>
      <c r="C22" s="320" t="s">
        <v>69</v>
      </c>
      <c r="D22" s="208"/>
      <c r="E22" s="208"/>
      <c r="F22" s="208"/>
      <c r="G22" s="126">
        <f>SUM(D22:F22)</f>
        <v>0</v>
      </c>
      <c r="L22" s="407" t="s">
        <v>69</v>
      </c>
      <c r="M22" s="339" t="s">
        <v>1745</v>
      </c>
    </row>
    <row r="23" spans="2:13" x14ac:dyDescent="0.35">
      <c r="B23" s="211" t="s">
        <v>7620</v>
      </c>
      <c r="C23" s="320" t="s">
        <v>73</v>
      </c>
      <c r="D23" s="209">
        <f>SUM(D13:D22)</f>
        <v>0</v>
      </c>
      <c r="E23" s="209">
        <f>SUM(E13:E22)</f>
        <v>0</v>
      </c>
      <c r="F23" s="209">
        <f>SUM(F13:F22)</f>
        <v>0</v>
      </c>
      <c r="G23" s="126">
        <f>SUM(D23:F23)</f>
        <v>0</v>
      </c>
      <c r="L23" s="407" t="s">
        <v>73</v>
      </c>
      <c r="M23" s="331" t="s">
        <v>7619</v>
      </c>
    </row>
    <row r="24" spans="2:13" ht="15" customHeight="1" x14ac:dyDescent="0.35">
      <c r="B24" s="212" t="s">
        <v>7621</v>
      </c>
      <c r="C24" s="320" t="s">
        <v>76</v>
      </c>
      <c r="D24" s="208"/>
      <c r="E24" s="208"/>
      <c r="F24" s="208"/>
      <c r="G24" s="126">
        <f>G8</f>
        <v>0</v>
      </c>
      <c r="H24" s="213"/>
      <c r="L24" s="407" t="s">
        <v>76</v>
      </c>
      <c r="M24" s="331" t="s">
        <v>7669</v>
      </c>
    </row>
    <row r="25" spans="2:13" x14ac:dyDescent="0.35">
      <c r="B25" s="7" t="s">
        <v>587</v>
      </c>
      <c r="C25" s="320" t="s">
        <v>80</v>
      </c>
      <c r="D25" s="208"/>
      <c r="E25" s="208"/>
      <c r="F25" s="208"/>
      <c r="G25" s="126">
        <f>G9</f>
        <v>0</v>
      </c>
      <c r="H25" s="57"/>
      <c r="L25" s="407" t="s">
        <v>80</v>
      </c>
      <c r="M25" s="331" t="s">
        <v>7564</v>
      </c>
    </row>
    <row r="26" spans="2:13" x14ac:dyDescent="0.35">
      <c r="B26" s="215" t="s">
        <v>7554</v>
      </c>
      <c r="C26" s="321"/>
      <c r="H26" s="57"/>
      <c r="L26" s="96"/>
    </row>
    <row r="27" spans="2:13" x14ac:dyDescent="0.35">
      <c r="B27" s="16"/>
      <c r="C27" s="321"/>
      <c r="D27" s="242"/>
      <c r="E27" s="242"/>
      <c r="F27" s="242"/>
      <c r="G27" s="128"/>
      <c r="H27" s="57"/>
      <c r="L27" s="96"/>
    </row>
    <row r="28" spans="2:13" x14ac:dyDescent="0.35">
      <c r="B28" s="202" t="s">
        <v>589</v>
      </c>
      <c r="C28" s="321"/>
      <c r="L28" s="96"/>
    </row>
    <row r="29" spans="2:13" x14ac:dyDescent="0.35">
      <c r="B29" s="202"/>
      <c r="C29" s="321"/>
      <c r="L29" s="96"/>
    </row>
    <row r="30" spans="2:13" x14ac:dyDescent="0.35">
      <c r="B30" s="205"/>
      <c r="C30" s="322"/>
      <c r="D30" s="206" t="s">
        <v>1012</v>
      </c>
      <c r="E30" s="206" t="s">
        <v>1013</v>
      </c>
      <c r="F30" s="207" t="s">
        <v>1682</v>
      </c>
      <c r="L30" s="96"/>
      <c r="M30" s="14"/>
    </row>
    <row r="31" spans="2:13" ht="14.65" customHeight="1" x14ac:dyDescent="0.35">
      <c r="B31" s="205" t="s">
        <v>1014</v>
      </c>
      <c r="C31" s="320" t="s">
        <v>90</v>
      </c>
      <c r="D31" s="386"/>
      <c r="E31" s="386"/>
      <c r="F31" s="386"/>
      <c r="L31" s="96"/>
      <c r="M31" s="14"/>
    </row>
    <row r="32" spans="2:13" x14ac:dyDescent="0.35">
      <c r="B32" s="205" t="s">
        <v>987</v>
      </c>
      <c r="C32" s="320" t="s">
        <v>92</v>
      </c>
      <c r="D32" s="386"/>
      <c r="E32" s="386"/>
      <c r="F32" s="386"/>
      <c r="L32" s="96"/>
      <c r="M32" s="14"/>
    </row>
    <row r="33" spans="2:13" x14ac:dyDescent="0.35">
      <c r="B33" s="205" t="s">
        <v>988</v>
      </c>
      <c r="C33" s="320" t="s">
        <v>94</v>
      </c>
      <c r="D33" s="386"/>
      <c r="E33" s="386"/>
      <c r="F33" s="386"/>
      <c r="L33" s="96"/>
      <c r="M33" s="14"/>
    </row>
    <row r="34" spans="2:13" x14ac:dyDescent="0.35">
      <c r="B34" s="205" t="s">
        <v>7565</v>
      </c>
      <c r="C34" s="320" t="s">
        <v>96</v>
      </c>
      <c r="D34" s="386"/>
      <c r="E34" s="386"/>
      <c r="F34" s="386"/>
      <c r="L34" s="96"/>
      <c r="M34" s="14"/>
    </row>
    <row r="35" spans="2:13" x14ac:dyDescent="0.35">
      <c r="C35" s="321"/>
      <c r="L35" s="96"/>
    </row>
    <row r="36" spans="2:13" ht="15" customHeight="1" x14ac:dyDescent="0.35">
      <c r="B36" s="202" t="s">
        <v>597</v>
      </c>
      <c r="C36" s="321"/>
      <c r="L36" s="96"/>
    </row>
    <row r="37" spans="2:13" x14ac:dyDescent="0.35">
      <c r="C37" s="321"/>
      <c r="L37" s="96"/>
    </row>
    <row r="38" spans="2:13" ht="15" customHeight="1" x14ac:dyDescent="0.35">
      <c r="B38" s="205"/>
      <c r="C38" s="322"/>
      <c r="D38" s="206" t="s">
        <v>1012</v>
      </c>
      <c r="E38" s="206" t="s">
        <v>1013</v>
      </c>
      <c r="F38" s="207" t="s">
        <v>1682</v>
      </c>
      <c r="L38" s="96"/>
    </row>
    <row r="39" spans="2:13" ht="15" customHeight="1" x14ac:dyDescent="0.35">
      <c r="B39" s="205" t="s">
        <v>7670</v>
      </c>
      <c r="C39" s="320" t="s">
        <v>98</v>
      </c>
      <c r="D39" s="386"/>
      <c r="E39" s="386"/>
      <c r="F39" s="386"/>
      <c r="L39" s="407" t="s">
        <v>98</v>
      </c>
      <c r="M39" s="331" t="s">
        <v>1716</v>
      </c>
    </row>
    <row r="40" spans="2:13" ht="15" customHeight="1" x14ac:dyDescent="0.35">
      <c r="B40" s="220" t="s">
        <v>598</v>
      </c>
      <c r="C40" s="320" t="s">
        <v>100</v>
      </c>
      <c r="D40" s="386"/>
      <c r="E40" s="386"/>
      <c r="F40" s="386"/>
      <c r="L40" s="407" t="s">
        <v>100</v>
      </c>
      <c r="M40" s="331" t="s">
        <v>1740</v>
      </c>
    </row>
    <row r="41" spans="2:13" ht="15" customHeight="1" x14ac:dyDescent="0.35">
      <c r="B41" s="205" t="s">
        <v>7671</v>
      </c>
      <c r="C41" s="320" t="s">
        <v>102</v>
      </c>
      <c r="D41" s="386"/>
      <c r="E41" s="386"/>
      <c r="F41" s="386"/>
      <c r="L41" s="407" t="s">
        <v>102</v>
      </c>
      <c r="M41" s="331" t="s">
        <v>7549</v>
      </c>
    </row>
    <row r="42" spans="2:13" ht="15" customHeight="1" x14ac:dyDescent="0.35">
      <c r="B42" s="16"/>
      <c r="C42" s="321"/>
      <c r="D42" s="221"/>
      <c r="E42" s="221"/>
      <c r="F42" s="221"/>
    </row>
  </sheetData>
  <sheetProtection algorithmName="SHA-512" hashValue="w/fWaJWu+ljJXJNXS6oZRa7HRycbmu0UT3510WHmb6ZSPF3Ff6CFdEW3JQDQGvgWCVDixwKZ/rWHa09qoVra/A==" saltValue="fEMGUAhkusnKWX9mxmFWRQ==" spinCount="100000" sheet="1" objects="1" scenarios="1"/>
  <mergeCells count="1">
    <mergeCell ref="D3:G3"/>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N30"/>
  <sheetViews>
    <sheetView showGridLines="0" zoomScale="70" zoomScaleNormal="70" workbookViewId="0">
      <selection activeCell="E26" sqref="E26"/>
    </sheetView>
  </sheetViews>
  <sheetFormatPr defaultRowHeight="14.5" x14ac:dyDescent="0.35"/>
  <cols>
    <col min="1" max="1" width="44.54296875" customWidth="1"/>
    <col min="2" max="10" width="17.26953125" customWidth="1"/>
    <col min="11" max="11" width="12.1796875" customWidth="1"/>
    <col min="12" max="12" width="2.7265625" customWidth="1"/>
    <col min="13" max="21" width="12.1796875" customWidth="1"/>
    <col min="22" max="22" width="2.7265625" customWidth="1"/>
    <col min="23" max="31" width="12.1796875" customWidth="1"/>
  </cols>
  <sheetData>
    <row r="1" spans="1:14" ht="30" customHeight="1" x14ac:dyDescent="0.55000000000000004">
      <c r="A1" s="1" t="s">
        <v>0</v>
      </c>
    </row>
    <row r="2" spans="1:14" ht="19.5" customHeight="1" x14ac:dyDescent="0.5">
      <c r="A2" s="104" t="s">
        <v>599</v>
      </c>
      <c r="B2" s="223" t="s">
        <v>462</v>
      </c>
      <c r="C2" s="224"/>
      <c r="D2" s="224"/>
      <c r="E2" s="224"/>
      <c r="F2" s="224"/>
      <c r="G2" s="448" t="s">
        <v>2</v>
      </c>
      <c r="H2" s="450"/>
    </row>
    <row r="3" spans="1:14" ht="19.5" customHeight="1" x14ac:dyDescent="0.35">
      <c r="A3" s="225" t="s">
        <v>7555</v>
      </c>
      <c r="G3" s="472" t="s">
        <v>3</v>
      </c>
      <c r="H3" s="473"/>
    </row>
    <row r="4" spans="1:14" x14ac:dyDescent="0.35">
      <c r="A4" s="32"/>
      <c r="G4" s="474" t="s">
        <v>4</v>
      </c>
      <c r="H4" s="475"/>
    </row>
    <row r="5" spans="1:14" x14ac:dyDescent="0.35">
      <c r="A5" s="32"/>
      <c r="I5" s="20"/>
      <c r="J5" s="20"/>
      <c r="K5" s="136"/>
    </row>
    <row r="6" spans="1:14" x14ac:dyDescent="0.35">
      <c r="A6" s="32"/>
      <c r="I6" s="20"/>
      <c r="J6" s="20"/>
      <c r="K6" s="136"/>
    </row>
    <row r="7" spans="1:14" ht="19.5" customHeight="1" x14ac:dyDescent="0.35">
      <c r="A7" s="168" t="s">
        <v>1001</v>
      </c>
      <c r="B7" s="232"/>
      <c r="C7" s="232"/>
      <c r="D7" s="232"/>
      <c r="E7" s="232"/>
      <c r="F7" s="232"/>
      <c r="G7" s="232"/>
      <c r="H7" s="232"/>
      <c r="I7" s="232"/>
      <c r="J7" s="232"/>
      <c r="K7" s="136"/>
    </row>
    <row r="8" spans="1:14" ht="19.5" customHeight="1" x14ac:dyDescent="0.35">
      <c r="A8" s="225" t="s">
        <v>1002</v>
      </c>
      <c r="B8" s="232"/>
      <c r="C8" s="232"/>
      <c r="D8" s="232"/>
      <c r="E8" s="232"/>
      <c r="F8" s="232"/>
      <c r="G8" s="232"/>
      <c r="H8" s="232"/>
      <c r="I8" s="232"/>
      <c r="J8" s="232"/>
      <c r="K8" s="136"/>
    </row>
    <row r="9" spans="1:14" ht="19.5" customHeight="1" x14ac:dyDescent="0.35">
      <c r="A9" s="233"/>
      <c r="B9" s="232"/>
      <c r="C9" s="232"/>
      <c r="D9" s="232"/>
      <c r="E9" s="232"/>
      <c r="F9" s="232"/>
      <c r="G9" s="232"/>
      <c r="H9" s="232"/>
      <c r="I9" s="232"/>
      <c r="J9" s="232"/>
      <c r="K9" s="136"/>
    </row>
    <row r="10" spans="1:14" ht="19.5" customHeight="1" x14ac:dyDescent="0.35">
      <c r="A10" s="451"/>
      <c r="B10" s="452" t="s">
        <v>7560</v>
      </c>
      <c r="C10" s="453"/>
      <c r="D10" s="453"/>
      <c r="E10" s="453"/>
      <c r="F10" s="453"/>
      <c r="G10" s="453"/>
      <c r="H10" s="453"/>
      <c r="I10" s="453"/>
      <c r="J10" s="454"/>
    </row>
    <row r="11" spans="1:14" ht="19.5" customHeight="1" x14ac:dyDescent="0.35">
      <c r="A11" s="451"/>
      <c r="B11" s="207" t="s">
        <v>580</v>
      </c>
      <c r="C11" s="207" t="s">
        <v>581</v>
      </c>
      <c r="D11" s="207" t="s">
        <v>602</v>
      </c>
      <c r="E11" s="207" t="s">
        <v>603</v>
      </c>
      <c r="F11" s="207" t="s">
        <v>584</v>
      </c>
      <c r="G11" s="207" t="s">
        <v>585</v>
      </c>
      <c r="H11" s="207" t="s">
        <v>586</v>
      </c>
      <c r="I11" s="207" t="s">
        <v>513</v>
      </c>
      <c r="J11" s="249" t="s">
        <v>54</v>
      </c>
    </row>
    <row r="12" spans="1:14" ht="19.5" customHeight="1" x14ac:dyDescent="0.35">
      <c r="A12" s="451"/>
      <c r="B12" s="89"/>
      <c r="C12" s="89"/>
      <c r="D12" s="89"/>
      <c r="E12" s="89"/>
      <c r="F12" s="89"/>
      <c r="G12" s="89"/>
      <c r="H12" s="89"/>
      <c r="I12" s="89"/>
      <c r="J12" s="126">
        <f>SUM(B12:I12)</f>
        <v>0</v>
      </c>
    </row>
    <row r="13" spans="1:14" ht="19.5" customHeight="1" x14ac:dyDescent="0.35">
      <c r="A13" s="235"/>
      <c r="B13" s="232"/>
      <c r="C13" s="232"/>
      <c r="D13" s="232"/>
      <c r="E13" s="232"/>
      <c r="F13" s="232"/>
      <c r="G13" s="232"/>
      <c r="H13" s="232"/>
      <c r="I13" s="232"/>
      <c r="J13" s="250"/>
      <c r="K13" s="136"/>
    </row>
    <row r="14" spans="1:14" ht="19.5" customHeight="1" x14ac:dyDescent="0.35">
      <c r="A14" s="168" t="s">
        <v>1003</v>
      </c>
      <c r="B14" s="232"/>
      <c r="C14" s="232"/>
      <c r="D14" s="232"/>
      <c r="E14" s="232"/>
      <c r="F14" s="232"/>
      <c r="G14" s="232"/>
      <c r="H14" s="232"/>
      <c r="I14" s="232"/>
      <c r="J14" s="232"/>
      <c r="K14" s="236"/>
      <c r="L14" s="136"/>
      <c r="M14" s="136"/>
      <c r="N14" s="136"/>
    </row>
    <row r="15" spans="1:14" x14ac:dyDescent="0.35">
      <c r="A15" s="225" t="s">
        <v>7553</v>
      </c>
      <c r="B15" s="232"/>
      <c r="C15" s="232"/>
      <c r="D15" s="232"/>
      <c r="E15" s="232"/>
      <c r="F15" s="232"/>
      <c r="G15" s="232"/>
      <c r="H15" s="232"/>
      <c r="I15" s="232"/>
      <c r="J15" s="232"/>
      <c r="K15" s="236"/>
      <c r="L15" s="136"/>
      <c r="M15" s="136"/>
      <c r="N15" s="136"/>
    </row>
    <row r="16" spans="1:14" ht="19.5" customHeight="1" x14ac:dyDescent="0.35">
      <c r="A16" s="233"/>
      <c r="B16" s="232"/>
      <c r="C16" s="232"/>
      <c r="D16" s="232"/>
      <c r="E16" s="232"/>
      <c r="F16" s="232"/>
      <c r="G16" s="232"/>
      <c r="H16" s="232"/>
      <c r="I16" s="232"/>
      <c r="J16" s="232"/>
      <c r="K16" s="236"/>
      <c r="L16" s="136"/>
      <c r="M16" s="136"/>
      <c r="N16" s="136"/>
    </row>
    <row r="17" spans="1:14" ht="19.5" customHeight="1" x14ac:dyDescent="0.35">
      <c r="A17" s="451"/>
      <c r="B17" s="452" t="s">
        <v>7559</v>
      </c>
      <c r="C17" s="453"/>
      <c r="D17" s="453"/>
      <c r="E17" s="453"/>
      <c r="F17" s="453"/>
      <c r="G17" s="453"/>
      <c r="H17" s="453"/>
      <c r="I17" s="453"/>
      <c r="J17" s="454"/>
      <c r="K17" s="236"/>
      <c r="L17" s="136"/>
      <c r="M17" s="136"/>
      <c r="N17" s="136"/>
    </row>
    <row r="18" spans="1:14" ht="19.5" customHeight="1" x14ac:dyDescent="0.35">
      <c r="A18" s="451"/>
      <c r="B18" s="207" t="s">
        <v>580</v>
      </c>
      <c r="C18" s="207" t="s">
        <v>581</v>
      </c>
      <c r="D18" s="207" t="s">
        <v>602</v>
      </c>
      <c r="E18" s="207" t="s">
        <v>603</v>
      </c>
      <c r="F18" s="207" t="s">
        <v>584</v>
      </c>
      <c r="G18" s="207" t="s">
        <v>585</v>
      </c>
      <c r="H18" s="207" t="s">
        <v>586</v>
      </c>
      <c r="I18" s="207" t="s">
        <v>513</v>
      </c>
      <c r="J18" s="249" t="s">
        <v>54</v>
      </c>
      <c r="K18" s="236"/>
      <c r="L18" s="136"/>
      <c r="M18" s="136"/>
      <c r="N18" s="136"/>
    </row>
    <row r="19" spans="1:14" ht="19.5" customHeight="1" x14ac:dyDescent="0.35">
      <c r="A19" s="451"/>
      <c r="B19" s="89"/>
      <c r="C19" s="89"/>
      <c r="D19" s="89"/>
      <c r="E19" s="89"/>
      <c r="F19" s="89"/>
      <c r="G19" s="89"/>
      <c r="H19" s="89"/>
      <c r="I19" s="89"/>
      <c r="J19" s="126">
        <f>SUM(B19:I19)</f>
        <v>0</v>
      </c>
      <c r="K19" s="236"/>
      <c r="L19" s="136"/>
      <c r="M19" s="136"/>
      <c r="N19" s="136"/>
    </row>
    <row r="20" spans="1:14" ht="19.5" customHeight="1" x14ac:dyDescent="0.35">
      <c r="A20" s="235"/>
      <c r="B20" s="232"/>
      <c r="C20" s="232"/>
      <c r="D20" s="232"/>
      <c r="E20" s="232"/>
      <c r="F20" s="232"/>
      <c r="G20" s="232"/>
      <c r="H20" s="232"/>
      <c r="I20" s="232"/>
      <c r="J20" s="236"/>
      <c r="K20" s="236"/>
      <c r="L20" s="136"/>
      <c r="M20" s="136"/>
      <c r="N20" s="136"/>
    </row>
    <row r="21" spans="1:14" ht="19.5" customHeight="1" x14ac:dyDescent="0.35">
      <c r="A21" s="168" t="s">
        <v>1004</v>
      </c>
    </row>
    <row r="22" spans="1:14" x14ac:dyDescent="0.35">
      <c r="A22" s="227" t="s">
        <v>1005</v>
      </c>
    </row>
    <row r="23" spans="1:14" ht="19.5" customHeight="1" x14ac:dyDescent="0.35">
      <c r="A23" s="228"/>
    </row>
    <row r="24" spans="1:14" ht="19.5" customHeight="1" x14ac:dyDescent="0.35">
      <c r="A24" s="446" t="s">
        <v>1006</v>
      </c>
      <c r="B24" s="448" t="s">
        <v>7561</v>
      </c>
      <c r="C24" s="449"/>
      <c r="D24" s="449"/>
      <c r="E24" s="449"/>
      <c r="F24" s="449"/>
      <c r="G24" s="449"/>
      <c r="H24" s="449"/>
      <c r="I24" s="449"/>
      <c r="J24" s="450"/>
    </row>
    <row r="25" spans="1:14" ht="19.5" customHeight="1" x14ac:dyDescent="0.35">
      <c r="A25" s="447"/>
      <c r="B25" s="207" t="s">
        <v>580</v>
      </c>
      <c r="C25" s="207" t="s">
        <v>581</v>
      </c>
      <c r="D25" s="207" t="s">
        <v>602</v>
      </c>
      <c r="E25" s="207" t="s">
        <v>603</v>
      </c>
      <c r="F25" s="207" t="s">
        <v>584</v>
      </c>
      <c r="G25" s="207" t="s">
        <v>585</v>
      </c>
      <c r="H25" s="207" t="s">
        <v>586</v>
      </c>
      <c r="I25" s="207" t="s">
        <v>513</v>
      </c>
      <c r="J25" s="251" t="s">
        <v>54</v>
      </c>
    </row>
    <row r="26" spans="1:14" ht="19.5" customHeight="1" x14ac:dyDescent="0.35">
      <c r="A26" s="369" t="s">
        <v>7556</v>
      </c>
      <c r="B26" s="89"/>
      <c r="C26" s="89"/>
      <c r="D26" s="89"/>
      <c r="E26" s="89"/>
      <c r="F26" s="89"/>
      <c r="G26" s="89"/>
      <c r="H26" s="89"/>
      <c r="I26" s="89"/>
      <c r="J26" s="126">
        <f t="shared" ref="J26:J30" si="0">SUM(B26:I26)</f>
        <v>0</v>
      </c>
    </row>
    <row r="27" spans="1:14" ht="19.5" customHeight="1" x14ac:dyDescent="0.35">
      <c r="A27" s="369" t="s">
        <v>1007</v>
      </c>
      <c r="B27" s="89"/>
      <c r="C27" s="89"/>
      <c r="D27" s="89"/>
      <c r="E27" s="89"/>
      <c r="F27" s="89"/>
      <c r="G27" s="89"/>
      <c r="H27" s="89"/>
      <c r="I27" s="89"/>
      <c r="J27" s="126">
        <f t="shared" si="0"/>
        <v>0</v>
      </c>
    </row>
    <row r="28" spans="1:14" ht="19.5" customHeight="1" x14ac:dyDescent="0.35">
      <c r="A28" s="369" t="s">
        <v>7557</v>
      </c>
      <c r="B28" s="89"/>
      <c r="C28" s="89"/>
      <c r="D28" s="89"/>
      <c r="E28" s="89"/>
      <c r="F28" s="89"/>
      <c r="G28" s="89"/>
      <c r="H28" s="89"/>
      <c r="I28" s="89"/>
      <c r="J28" s="126">
        <f t="shared" si="0"/>
        <v>0</v>
      </c>
    </row>
    <row r="29" spans="1:14" ht="19.5" customHeight="1" x14ac:dyDescent="0.35">
      <c r="A29" s="369" t="s">
        <v>1008</v>
      </c>
      <c r="B29" s="89"/>
      <c r="C29" s="89"/>
      <c r="D29" s="89"/>
      <c r="E29" s="89"/>
      <c r="F29" s="89"/>
      <c r="G29" s="89"/>
      <c r="H29" s="89"/>
      <c r="I29" s="89"/>
      <c r="J29" s="126">
        <f t="shared" si="0"/>
        <v>0</v>
      </c>
    </row>
    <row r="30" spans="1:14" ht="19.5" customHeight="1" x14ac:dyDescent="0.35">
      <c r="A30" s="369" t="s">
        <v>1009</v>
      </c>
      <c r="B30" s="89"/>
      <c r="C30" s="89"/>
      <c r="D30" s="89"/>
      <c r="E30" s="89"/>
      <c r="F30" s="89"/>
      <c r="G30" s="89"/>
      <c r="H30" s="89"/>
      <c r="I30" s="89"/>
      <c r="J30" s="126">
        <f t="shared" si="0"/>
        <v>0</v>
      </c>
    </row>
  </sheetData>
  <sheetProtection algorithmName="SHA-512" hashValue="Z6KoMxqjHI7PoOymyq3hTXRekkufXeWUypUgKzQ7XR2JWNltZ4FTfAZXMhOT/ORmnoYEwzWZQsGE9fqzAQNohw==" saltValue="iV0rTgPSlVr1Tvh/gnb5NQ==" spinCount="100000" sheet="1" objects="1" scenarios="1"/>
  <mergeCells count="9">
    <mergeCell ref="A24:A25"/>
    <mergeCell ref="B24:J24"/>
    <mergeCell ref="G2:H2"/>
    <mergeCell ref="G3:H3"/>
    <mergeCell ref="G4:H4"/>
    <mergeCell ref="A10:A12"/>
    <mergeCell ref="B10:J10"/>
    <mergeCell ref="A17:A19"/>
    <mergeCell ref="B17:J1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66"/>
  <sheetViews>
    <sheetView showGridLines="0" topLeftCell="A9" zoomScale="80" zoomScaleNormal="80" workbookViewId="0">
      <selection activeCell="C29" sqref="C29"/>
    </sheetView>
  </sheetViews>
  <sheetFormatPr defaultRowHeight="14.5" x14ac:dyDescent="0.35"/>
  <cols>
    <col min="1" max="2" width="23.81640625" customWidth="1"/>
    <col min="3" max="3" width="23.81640625" style="350" customWidth="1"/>
  </cols>
  <sheetData>
    <row r="1" spans="1:3" ht="30" customHeight="1" x14ac:dyDescent="0.55000000000000004">
      <c r="A1" s="1" t="s">
        <v>0</v>
      </c>
      <c r="B1" s="14"/>
    </row>
    <row r="2" spans="1:3" ht="19.5" customHeight="1" x14ac:dyDescent="0.5">
      <c r="A2" s="104" t="s">
        <v>599</v>
      </c>
      <c r="C2" s="351" t="s">
        <v>462</v>
      </c>
    </row>
    <row r="3" spans="1:3" x14ac:dyDescent="0.35">
      <c r="A3" s="225" t="s">
        <v>7558</v>
      </c>
    </row>
    <row r="4" spans="1:3" x14ac:dyDescent="0.35">
      <c r="A4" s="225"/>
    </row>
    <row r="5" spans="1:3" x14ac:dyDescent="0.35">
      <c r="A5" s="225" t="s">
        <v>1880</v>
      </c>
    </row>
    <row r="6" spans="1:3" x14ac:dyDescent="0.35">
      <c r="A6" s="225" t="s">
        <v>627</v>
      </c>
    </row>
    <row r="8" spans="1:3" x14ac:dyDescent="0.35">
      <c r="A8" s="168" t="s">
        <v>1881</v>
      </c>
    </row>
    <row r="10" spans="1:3" x14ac:dyDescent="0.35">
      <c r="A10" s="237" t="s">
        <v>1882</v>
      </c>
      <c r="B10" s="237" t="s">
        <v>1883</v>
      </c>
      <c r="C10" s="352" t="s">
        <v>1884</v>
      </c>
    </row>
    <row r="11" spans="1:3" x14ac:dyDescent="0.35">
      <c r="A11" s="231" t="s">
        <v>1885</v>
      </c>
      <c r="B11" s="231" t="str">
        <f>IFERROR(LEFT(A11,(FIND(" ",A11,1)-1)),"")</f>
        <v>AB56</v>
      </c>
      <c r="C11" s="353">
        <v>1.0536059975623999</v>
      </c>
    </row>
    <row r="12" spans="1:3" x14ac:dyDescent="0.35">
      <c r="A12" s="231" t="s">
        <v>1886</v>
      </c>
      <c r="B12" s="231" t="str">
        <f t="shared" ref="B12:B75" si="0">IFERROR(LEFT(A12,(FIND(" ",A12,1)-1)),"")</f>
        <v>BH13</v>
      </c>
      <c r="C12" s="353">
        <v>0.53200504336440901</v>
      </c>
    </row>
    <row r="13" spans="1:3" x14ac:dyDescent="0.35">
      <c r="A13" s="231" t="s">
        <v>1887</v>
      </c>
      <c r="B13" s="231" t="str">
        <f t="shared" si="0"/>
        <v>BH13</v>
      </c>
      <c r="C13" s="353">
        <v>2.2066804776301798</v>
      </c>
    </row>
    <row r="14" spans="1:3" x14ac:dyDescent="0.35">
      <c r="A14" s="231" t="s">
        <v>1888</v>
      </c>
      <c r="B14" s="231" t="str">
        <f t="shared" si="0"/>
        <v>BH13</v>
      </c>
      <c r="C14" s="353">
        <v>0.27444052337806601</v>
      </c>
    </row>
    <row r="15" spans="1:3" x14ac:dyDescent="0.35">
      <c r="A15" s="231" t="s">
        <v>1889</v>
      </c>
      <c r="B15" s="231" t="str">
        <f t="shared" si="0"/>
        <v>BH13</v>
      </c>
      <c r="C15" s="353">
        <v>1.06603854386774</v>
      </c>
    </row>
    <row r="16" spans="1:3" x14ac:dyDescent="0.35">
      <c r="A16" s="231" t="s">
        <v>1890</v>
      </c>
      <c r="B16" s="231" t="str">
        <f t="shared" si="0"/>
        <v>BH13</v>
      </c>
      <c r="C16" s="353">
        <v>0.37919481935154398</v>
      </c>
    </row>
    <row r="17" spans="1:3" x14ac:dyDescent="0.35">
      <c r="A17" s="231" t="s">
        <v>1891</v>
      </c>
      <c r="B17" s="231" t="str">
        <f t="shared" si="0"/>
        <v>BH13</v>
      </c>
      <c r="C17" s="353">
        <v>0.43420869578836602</v>
      </c>
    </row>
    <row r="18" spans="1:3" x14ac:dyDescent="0.35">
      <c r="A18" s="231" t="s">
        <v>1892</v>
      </c>
      <c r="B18" s="231" t="str">
        <f t="shared" si="0"/>
        <v>BH13</v>
      </c>
      <c r="C18" s="353">
        <v>1.1035931933609999</v>
      </c>
    </row>
    <row r="19" spans="1:3" x14ac:dyDescent="0.35">
      <c r="A19" s="231" t="s">
        <v>1893</v>
      </c>
      <c r="B19" s="231" t="str">
        <f t="shared" si="0"/>
        <v>BH13</v>
      </c>
      <c r="C19" s="353">
        <v>0.725735743182364</v>
      </c>
    </row>
    <row r="20" spans="1:3" x14ac:dyDescent="0.35">
      <c r="A20" s="231" t="s">
        <v>1894</v>
      </c>
      <c r="B20" s="231" t="str">
        <f t="shared" si="0"/>
        <v>BH13</v>
      </c>
      <c r="C20" s="353">
        <v>0.662444048246706</v>
      </c>
    </row>
    <row r="21" spans="1:3" x14ac:dyDescent="0.35">
      <c r="A21" s="231" t="s">
        <v>1895</v>
      </c>
      <c r="B21" s="231" t="str">
        <f t="shared" si="0"/>
        <v>BH14</v>
      </c>
      <c r="C21" s="353">
        <v>0.58937481872641795</v>
      </c>
    </row>
    <row r="22" spans="1:3" x14ac:dyDescent="0.35">
      <c r="A22" s="231" t="s">
        <v>1896</v>
      </c>
      <c r="B22" s="231" t="str">
        <f t="shared" si="0"/>
        <v>BH14</v>
      </c>
      <c r="C22" s="353">
        <v>0.67326024366363202</v>
      </c>
    </row>
    <row r="23" spans="1:3" x14ac:dyDescent="0.35">
      <c r="A23" s="231" t="s">
        <v>1897</v>
      </c>
      <c r="B23" s="231" t="str">
        <f t="shared" si="0"/>
        <v>BH14</v>
      </c>
      <c r="C23" s="353">
        <v>0.50152718425266596</v>
      </c>
    </row>
    <row r="24" spans="1:3" x14ac:dyDescent="0.35">
      <c r="A24" s="231" t="s">
        <v>1898</v>
      </c>
      <c r="B24" s="231" t="str">
        <f t="shared" si="0"/>
        <v>BH14</v>
      </c>
      <c r="C24" s="353">
        <v>0.39415552344287802</v>
      </c>
    </row>
    <row r="25" spans="1:3" x14ac:dyDescent="0.35">
      <c r="A25" s="231" t="s">
        <v>1899</v>
      </c>
      <c r="B25" s="231" t="str">
        <f t="shared" si="0"/>
        <v>BH14</v>
      </c>
      <c r="C25" s="353">
        <v>1.6046412232749501</v>
      </c>
    </row>
    <row r="26" spans="1:3" x14ac:dyDescent="0.35">
      <c r="A26" s="231" t="s">
        <v>1900</v>
      </c>
      <c r="B26" s="231" t="str">
        <f t="shared" si="0"/>
        <v>BH15</v>
      </c>
      <c r="C26" s="353">
        <v>0.43785016138163702</v>
      </c>
    </row>
    <row r="27" spans="1:3" x14ac:dyDescent="0.35">
      <c r="A27" s="231" t="s">
        <v>1901</v>
      </c>
      <c r="B27" s="231" t="str">
        <f t="shared" si="0"/>
        <v>BH15</v>
      </c>
      <c r="C27" s="353">
        <v>1.1569925402399901</v>
      </c>
    </row>
    <row r="28" spans="1:3" x14ac:dyDescent="0.35">
      <c r="A28" s="231" t="s">
        <v>1902</v>
      </c>
      <c r="B28" s="231" t="str">
        <f t="shared" si="0"/>
        <v>BH15</v>
      </c>
      <c r="C28" s="353">
        <v>0.41285323833725002</v>
      </c>
    </row>
    <row r="29" spans="1:3" x14ac:dyDescent="0.35">
      <c r="A29" s="231" t="s">
        <v>1903</v>
      </c>
      <c r="B29" s="231" t="str">
        <f t="shared" si="0"/>
        <v>BH15</v>
      </c>
      <c r="C29" s="353">
        <v>0.33299356864197199</v>
      </c>
    </row>
    <row r="30" spans="1:3" x14ac:dyDescent="0.35">
      <c r="A30" s="231" t="s">
        <v>1904</v>
      </c>
      <c r="B30" s="231" t="str">
        <f t="shared" si="0"/>
        <v>BH15</v>
      </c>
      <c r="C30" s="353">
        <v>0.31092449511124098</v>
      </c>
    </row>
    <row r="31" spans="1:3" x14ac:dyDescent="0.35">
      <c r="A31" s="231" t="s">
        <v>1905</v>
      </c>
      <c r="B31" s="231" t="str">
        <f t="shared" si="0"/>
        <v>BH15</v>
      </c>
      <c r="C31" s="353">
        <v>0.37737027769717302</v>
      </c>
    </row>
    <row r="32" spans="1:3" x14ac:dyDescent="0.35">
      <c r="A32" s="231" t="s">
        <v>1906</v>
      </c>
      <c r="B32" s="231" t="str">
        <f t="shared" si="0"/>
        <v>BH15</v>
      </c>
      <c r="C32" s="353">
        <v>0.28934387600596601</v>
      </c>
    </row>
    <row r="33" spans="1:3" x14ac:dyDescent="0.35">
      <c r="A33" s="231" t="s">
        <v>1907</v>
      </c>
      <c r="B33" s="231" t="str">
        <f t="shared" si="0"/>
        <v>BH15</v>
      </c>
      <c r="C33" s="353">
        <v>0.44885830349760902</v>
      </c>
    </row>
    <row r="34" spans="1:3" x14ac:dyDescent="0.35">
      <c r="A34" s="231" t="s">
        <v>1908</v>
      </c>
      <c r="B34" s="231" t="str">
        <f t="shared" si="0"/>
        <v>BH15</v>
      </c>
      <c r="C34" s="353">
        <v>0.27625320659520902</v>
      </c>
    </row>
    <row r="35" spans="1:3" x14ac:dyDescent="0.35">
      <c r="A35" s="231" t="s">
        <v>1909</v>
      </c>
      <c r="B35" s="231" t="str">
        <f t="shared" si="0"/>
        <v>BH15</v>
      </c>
      <c r="C35" s="353">
        <v>0.43616386227318499</v>
      </c>
    </row>
    <row r="36" spans="1:3" x14ac:dyDescent="0.35">
      <c r="A36" s="231" t="s">
        <v>1910</v>
      </c>
      <c r="B36" s="231" t="str">
        <f t="shared" si="0"/>
        <v>BH15</v>
      </c>
      <c r="C36" s="353">
        <v>0.26167909470198097</v>
      </c>
    </row>
    <row r="37" spans="1:3" x14ac:dyDescent="0.35">
      <c r="A37" s="231" t="s">
        <v>1911</v>
      </c>
      <c r="B37" s="231" t="str">
        <f t="shared" si="0"/>
        <v>BH15</v>
      </c>
      <c r="C37" s="353">
        <v>0.26643297592085802</v>
      </c>
    </row>
    <row r="38" spans="1:3" x14ac:dyDescent="0.35">
      <c r="A38" s="231" t="s">
        <v>1912</v>
      </c>
      <c r="B38" s="231" t="str">
        <f t="shared" si="0"/>
        <v>BH15</v>
      </c>
      <c r="C38" s="353">
        <v>0.379089140027979</v>
      </c>
    </row>
    <row r="39" spans="1:3" x14ac:dyDescent="0.35">
      <c r="A39" s="231" t="s">
        <v>1913</v>
      </c>
      <c r="B39" s="231" t="str">
        <f t="shared" si="0"/>
        <v>BH15</v>
      </c>
      <c r="C39" s="353">
        <v>0.30668393289752</v>
      </c>
    </row>
    <row r="40" spans="1:3" x14ac:dyDescent="0.35">
      <c r="A40" s="231" t="s">
        <v>1914</v>
      </c>
      <c r="B40" s="231" t="str">
        <f t="shared" si="0"/>
        <v>BH15</v>
      </c>
      <c r="C40" s="353">
        <v>0.217117736763039</v>
      </c>
    </row>
    <row r="41" spans="1:3" x14ac:dyDescent="0.35">
      <c r="A41" s="231" t="s">
        <v>1915</v>
      </c>
      <c r="B41" s="231" t="str">
        <f t="shared" si="0"/>
        <v>BH15</v>
      </c>
      <c r="C41" s="353">
        <v>0.30196614476114497</v>
      </c>
    </row>
    <row r="42" spans="1:3" x14ac:dyDescent="0.35">
      <c r="A42" s="231" t="s">
        <v>1916</v>
      </c>
      <c r="B42" s="231" t="str">
        <f t="shared" si="0"/>
        <v>BH15</v>
      </c>
      <c r="C42" s="353">
        <v>0.262821068627204</v>
      </c>
    </row>
    <row r="43" spans="1:3" x14ac:dyDescent="0.35">
      <c r="A43" s="231" t="s">
        <v>1917</v>
      </c>
      <c r="B43" s="231" t="str">
        <f t="shared" si="0"/>
        <v>BH15</v>
      </c>
      <c r="C43" s="353">
        <v>0.62791197605341498</v>
      </c>
    </row>
    <row r="44" spans="1:3" x14ac:dyDescent="0.35">
      <c r="A44" s="231" t="s">
        <v>1918</v>
      </c>
      <c r="B44" s="231" t="str">
        <f t="shared" si="0"/>
        <v>BH15</v>
      </c>
      <c r="C44" s="353">
        <v>0.27517435371816401</v>
      </c>
    </row>
    <row r="45" spans="1:3" x14ac:dyDescent="0.35">
      <c r="A45" s="231" t="s">
        <v>1919</v>
      </c>
      <c r="B45" s="231" t="str">
        <f t="shared" si="0"/>
        <v>BH15</v>
      </c>
      <c r="C45" s="353">
        <v>0.36346227792429098</v>
      </c>
    </row>
    <row r="46" spans="1:3" x14ac:dyDescent="0.35">
      <c r="A46" s="231" t="s">
        <v>1920</v>
      </c>
      <c r="B46" s="231" t="str">
        <f t="shared" si="0"/>
        <v>BH15</v>
      </c>
      <c r="C46" s="353">
        <v>0.43303331401335798</v>
      </c>
    </row>
    <row r="47" spans="1:3" x14ac:dyDescent="0.35">
      <c r="A47" s="231" t="s">
        <v>1921</v>
      </c>
      <c r="B47" s="231" t="str">
        <f t="shared" si="0"/>
        <v>BH15</v>
      </c>
      <c r="C47" s="353">
        <v>0.238428485701797</v>
      </c>
    </row>
    <row r="48" spans="1:3" x14ac:dyDescent="0.35">
      <c r="A48" s="231" t="s">
        <v>1922</v>
      </c>
      <c r="B48" s="231" t="str">
        <f t="shared" si="0"/>
        <v>BH15</v>
      </c>
      <c r="C48" s="353">
        <v>0.40723254075477799</v>
      </c>
    </row>
    <row r="49" spans="1:3" x14ac:dyDescent="0.35">
      <c r="A49" s="231" t="s">
        <v>1923</v>
      </c>
      <c r="B49" s="231" t="str">
        <f t="shared" si="0"/>
        <v>BH15</v>
      </c>
      <c r="C49" s="353">
        <v>0.42804487802446001</v>
      </c>
    </row>
    <row r="50" spans="1:3" x14ac:dyDescent="0.35">
      <c r="A50" s="231" t="s">
        <v>1924</v>
      </c>
      <c r="B50" s="231" t="str">
        <f t="shared" si="0"/>
        <v>BH15</v>
      </c>
      <c r="C50" s="353">
        <v>0.26030756278795802</v>
      </c>
    </row>
    <row r="51" spans="1:3" x14ac:dyDescent="0.35">
      <c r="A51" s="231" t="s">
        <v>1925</v>
      </c>
      <c r="B51" s="231" t="str">
        <f t="shared" si="0"/>
        <v>BH15</v>
      </c>
      <c r="C51" s="353">
        <v>0.55292073173268397</v>
      </c>
    </row>
    <row r="52" spans="1:3" x14ac:dyDescent="0.35">
      <c r="A52" s="231" t="s">
        <v>1926</v>
      </c>
      <c r="B52" s="231" t="str">
        <f t="shared" si="0"/>
        <v>BH15</v>
      </c>
      <c r="C52" s="353">
        <v>0.31592877914128598</v>
      </c>
    </row>
    <row r="53" spans="1:3" x14ac:dyDescent="0.35">
      <c r="A53" s="231" t="s">
        <v>1927</v>
      </c>
      <c r="B53" s="231" t="str">
        <f t="shared" si="0"/>
        <v>BH15</v>
      </c>
      <c r="C53" s="353">
        <v>0.30355958323789201</v>
      </c>
    </row>
    <row r="54" spans="1:3" x14ac:dyDescent="0.35">
      <c r="A54" s="231" t="s">
        <v>1928</v>
      </c>
      <c r="B54" s="231" t="str">
        <f t="shared" si="0"/>
        <v>BH16</v>
      </c>
      <c r="C54" s="353">
        <v>0.216640981920975</v>
      </c>
    </row>
    <row r="55" spans="1:3" x14ac:dyDescent="0.35">
      <c r="A55" s="231" t="s">
        <v>1929</v>
      </c>
      <c r="B55" s="231" t="str">
        <f t="shared" si="0"/>
        <v>BH19</v>
      </c>
      <c r="C55" s="353">
        <v>0.30936605345041401</v>
      </c>
    </row>
    <row r="56" spans="1:3" x14ac:dyDescent="0.35">
      <c r="A56" s="231" t="s">
        <v>1930</v>
      </c>
      <c r="B56" s="231" t="str">
        <f t="shared" si="0"/>
        <v>BH19</v>
      </c>
      <c r="C56" s="353">
        <v>0.84699823283799203</v>
      </c>
    </row>
    <row r="57" spans="1:3" x14ac:dyDescent="0.35">
      <c r="A57" s="231" t="s">
        <v>1931</v>
      </c>
      <c r="B57" s="231" t="str">
        <f t="shared" si="0"/>
        <v>BH19</v>
      </c>
      <c r="C57" s="353">
        <v>0.30965968568205099</v>
      </c>
    </row>
    <row r="58" spans="1:3" x14ac:dyDescent="0.35">
      <c r="A58" s="231" t="s">
        <v>1932</v>
      </c>
      <c r="B58" s="231" t="str">
        <f t="shared" si="0"/>
        <v>BH19</v>
      </c>
      <c r="C58" s="353">
        <v>0.36045588936772899</v>
      </c>
    </row>
    <row r="59" spans="1:3" x14ac:dyDescent="0.35">
      <c r="A59" s="231" t="s">
        <v>1933</v>
      </c>
      <c r="B59" s="231" t="str">
        <f t="shared" si="0"/>
        <v>BH19</v>
      </c>
      <c r="C59" s="353">
        <v>0.39296002490436299</v>
      </c>
    </row>
    <row r="60" spans="1:3" x14ac:dyDescent="0.35">
      <c r="A60" s="231" t="s">
        <v>1934</v>
      </c>
      <c r="B60" s="231" t="str">
        <f t="shared" si="0"/>
        <v>BH19</v>
      </c>
      <c r="C60" s="353">
        <v>1.42002262409832</v>
      </c>
    </row>
    <row r="61" spans="1:3" x14ac:dyDescent="0.35">
      <c r="A61" s="231" t="s">
        <v>1935</v>
      </c>
      <c r="B61" s="231" t="str">
        <f t="shared" si="0"/>
        <v>BH19</v>
      </c>
      <c r="C61" s="353">
        <v>0.67785419617855702</v>
      </c>
    </row>
    <row r="62" spans="1:3" x14ac:dyDescent="0.35">
      <c r="A62" s="231" t="s">
        <v>1936</v>
      </c>
      <c r="B62" s="231" t="str">
        <f t="shared" si="0"/>
        <v>BH19</v>
      </c>
      <c r="C62" s="353">
        <v>0.38529709075369101</v>
      </c>
    </row>
    <row r="63" spans="1:3" x14ac:dyDescent="0.35">
      <c r="A63" s="231" t="s">
        <v>1937</v>
      </c>
      <c r="B63" s="231" t="str">
        <f t="shared" si="0"/>
        <v>BH19</v>
      </c>
      <c r="C63" s="353">
        <v>0.46722795356527702</v>
      </c>
    </row>
    <row r="64" spans="1:3" x14ac:dyDescent="0.35">
      <c r="A64" s="231" t="s">
        <v>1938</v>
      </c>
      <c r="B64" s="231" t="str">
        <f t="shared" si="0"/>
        <v>BH19</v>
      </c>
      <c r="C64" s="353">
        <v>3.0010957940352201</v>
      </c>
    </row>
    <row r="65" spans="1:3" x14ac:dyDescent="0.35">
      <c r="A65" s="231" t="s">
        <v>1939</v>
      </c>
      <c r="B65" s="231" t="str">
        <f t="shared" si="0"/>
        <v>BH20</v>
      </c>
      <c r="C65" s="353">
        <v>0.67749987105716403</v>
      </c>
    </row>
    <row r="66" spans="1:3" x14ac:dyDescent="0.35">
      <c r="A66" s="231" t="s">
        <v>1940</v>
      </c>
      <c r="B66" s="231" t="str">
        <f t="shared" si="0"/>
        <v>BH20</v>
      </c>
      <c r="C66" s="353">
        <v>0.78368382601488795</v>
      </c>
    </row>
    <row r="67" spans="1:3" x14ac:dyDescent="0.35">
      <c r="A67" s="231" t="s">
        <v>1941</v>
      </c>
      <c r="B67" s="231" t="str">
        <f t="shared" si="0"/>
        <v>BH20</v>
      </c>
      <c r="C67" s="353">
        <v>0.53851850940599399</v>
      </c>
    </row>
    <row r="68" spans="1:3" x14ac:dyDescent="0.35">
      <c r="A68" s="231" t="s">
        <v>1942</v>
      </c>
      <c r="B68" s="231" t="str">
        <f t="shared" si="0"/>
        <v>BH23</v>
      </c>
      <c r="C68" s="353">
        <v>0.45235145932996101</v>
      </c>
    </row>
    <row r="69" spans="1:3" x14ac:dyDescent="0.35">
      <c r="A69" s="231" t="s">
        <v>1943</v>
      </c>
      <c r="B69" s="231" t="str">
        <f t="shared" si="0"/>
        <v>BH23</v>
      </c>
      <c r="C69" s="353">
        <v>0.58015927635971298</v>
      </c>
    </row>
    <row r="70" spans="1:3" x14ac:dyDescent="0.35">
      <c r="A70" s="231" t="s">
        <v>1944</v>
      </c>
      <c r="B70" s="231" t="str">
        <f t="shared" si="0"/>
        <v>BH23</v>
      </c>
      <c r="C70" s="353">
        <v>0.464699780780362</v>
      </c>
    </row>
    <row r="71" spans="1:3" x14ac:dyDescent="0.35">
      <c r="A71" s="231" t="s">
        <v>1945</v>
      </c>
      <c r="B71" s="231" t="str">
        <f t="shared" si="0"/>
        <v>BH23</v>
      </c>
      <c r="C71" s="353">
        <v>0.51664586042495997</v>
      </c>
    </row>
    <row r="72" spans="1:3" x14ac:dyDescent="0.35">
      <c r="A72" s="231" t="s">
        <v>1946</v>
      </c>
      <c r="B72" s="231" t="str">
        <f t="shared" si="0"/>
        <v>BH23</v>
      </c>
      <c r="C72" s="353">
        <v>0.57197283774171304</v>
      </c>
    </row>
    <row r="73" spans="1:3" x14ac:dyDescent="0.35">
      <c r="A73" s="231" t="s">
        <v>1947</v>
      </c>
      <c r="B73" s="231" t="str">
        <f t="shared" si="0"/>
        <v>BH23</v>
      </c>
      <c r="C73" s="353">
        <v>0.43791519202215001</v>
      </c>
    </row>
    <row r="74" spans="1:3" x14ac:dyDescent="0.35">
      <c r="A74" s="231" t="s">
        <v>1948</v>
      </c>
      <c r="B74" s="231" t="str">
        <f t="shared" si="0"/>
        <v>BH23</v>
      </c>
      <c r="C74" s="353">
        <v>0.48964971495440002</v>
      </c>
    </row>
    <row r="75" spans="1:3" x14ac:dyDescent="0.35">
      <c r="A75" s="231" t="s">
        <v>1949</v>
      </c>
      <c r="B75" s="231" t="str">
        <f t="shared" si="0"/>
        <v>BH23</v>
      </c>
      <c r="C75" s="353">
        <v>0.351212923786906</v>
      </c>
    </row>
    <row r="76" spans="1:3" x14ac:dyDescent="0.35">
      <c r="A76" s="231" t="s">
        <v>1950</v>
      </c>
      <c r="B76" s="231" t="str">
        <f t="shared" ref="B76:B139" si="1">IFERROR(LEFT(A76,(FIND(" ",A76,1)-1)),"")</f>
        <v>BH23</v>
      </c>
      <c r="C76" s="353">
        <v>0.41549987953532902</v>
      </c>
    </row>
    <row r="77" spans="1:3" x14ac:dyDescent="0.35">
      <c r="A77" s="231" t="s">
        <v>1951</v>
      </c>
      <c r="B77" s="231" t="str">
        <f t="shared" si="1"/>
        <v>BH23</v>
      </c>
      <c r="C77" s="353">
        <v>0.36652222323894101</v>
      </c>
    </row>
    <row r="78" spans="1:3" x14ac:dyDescent="0.35">
      <c r="A78" s="231" t="s">
        <v>1952</v>
      </c>
      <c r="B78" s="231" t="str">
        <f t="shared" si="1"/>
        <v>BH23</v>
      </c>
      <c r="C78" s="353">
        <v>0.69124515683731402</v>
      </c>
    </row>
    <row r="79" spans="1:3" x14ac:dyDescent="0.35">
      <c r="A79" s="231" t="s">
        <v>1953</v>
      </c>
      <c r="B79" s="231" t="str">
        <f t="shared" si="1"/>
        <v>BH23</v>
      </c>
      <c r="C79" s="353">
        <v>0.60847492198158804</v>
      </c>
    </row>
    <row r="80" spans="1:3" x14ac:dyDescent="0.35">
      <c r="A80" s="231" t="s">
        <v>1954</v>
      </c>
      <c r="B80" s="231" t="str">
        <f t="shared" si="1"/>
        <v>BH23</v>
      </c>
      <c r="C80" s="353">
        <v>1.5996047104068001</v>
      </c>
    </row>
    <row r="81" spans="1:3" x14ac:dyDescent="0.35">
      <c r="A81" s="231" t="s">
        <v>1955</v>
      </c>
      <c r="B81" s="231" t="str">
        <f t="shared" si="1"/>
        <v>BH23</v>
      </c>
      <c r="C81" s="353">
        <v>0.30824839956743699</v>
      </c>
    </row>
    <row r="82" spans="1:3" x14ac:dyDescent="0.35">
      <c r="A82" s="231" t="s">
        <v>1956</v>
      </c>
      <c r="B82" s="231" t="str">
        <f t="shared" si="1"/>
        <v>BH5</v>
      </c>
      <c r="C82" s="353">
        <v>1.21295033700344</v>
      </c>
    </row>
    <row r="83" spans="1:3" x14ac:dyDescent="0.35">
      <c r="A83" s="231" t="s">
        <v>1957</v>
      </c>
      <c r="B83" s="231" t="str">
        <f t="shared" si="1"/>
        <v>BH6</v>
      </c>
      <c r="C83" s="353">
        <v>0.64403865131515703</v>
      </c>
    </row>
    <row r="84" spans="1:3" x14ac:dyDescent="0.35">
      <c r="A84" s="231" t="s">
        <v>1958</v>
      </c>
      <c r="B84" s="231" t="str">
        <f t="shared" si="1"/>
        <v>BH6</v>
      </c>
      <c r="C84" s="353">
        <v>0.90823968752316997</v>
      </c>
    </row>
    <row r="85" spans="1:3" x14ac:dyDescent="0.35">
      <c r="A85" s="231" t="s">
        <v>1959</v>
      </c>
      <c r="B85" s="231" t="str">
        <f t="shared" si="1"/>
        <v>BH6</v>
      </c>
      <c r="C85" s="353">
        <v>0.692941525578609</v>
      </c>
    </row>
    <row r="86" spans="1:3" x14ac:dyDescent="0.35">
      <c r="A86" s="231" t="s">
        <v>1960</v>
      </c>
      <c r="B86" s="231" t="str">
        <f t="shared" si="1"/>
        <v>BH6</v>
      </c>
      <c r="C86" s="353">
        <v>0.44013858154622598</v>
      </c>
    </row>
    <row r="87" spans="1:3" x14ac:dyDescent="0.35">
      <c r="A87" s="231" t="s">
        <v>1961</v>
      </c>
      <c r="B87" s="231" t="str">
        <f t="shared" si="1"/>
        <v>BN17</v>
      </c>
      <c r="C87" s="353">
        <v>0.38831830024719199</v>
      </c>
    </row>
    <row r="88" spans="1:3" x14ac:dyDescent="0.35">
      <c r="A88" s="231" t="s">
        <v>1962</v>
      </c>
      <c r="B88" s="231" t="str">
        <f t="shared" si="1"/>
        <v>BN17</v>
      </c>
      <c r="C88" s="353">
        <v>0.36635321378707802</v>
      </c>
    </row>
    <row r="89" spans="1:3" x14ac:dyDescent="0.35">
      <c r="A89" s="231" t="s">
        <v>1963</v>
      </c>
      <c r="B89" s="231" t="str">
        <f t="shared" si="1"/>
        <v>BN17</v>
      </c>
      <c r="C89" s="353">
        <v>0.67019867897033603</v>
      </c>
    </row>
    <row r="90" spans="1:3" x14ac:dyDescent="0.35">
      <c r="A90" s="231" t="s">
        <v>1964</v>
      </c>
      <c r="B90" s="231" t="str">
        <f t="shared" si="1"/>
        <v>BN17</v>
      </c>
      <c r="C90" s="353">
        <v>0.66582615375518694</v>
      </c>
    </row>
    <row r="91" spans="1:3" x14ac:dyDescent="0.35">
      <c r="A91" s="231" t="s">
        <v>1965</v>
      </c>
      <c r="B91" s="231" t="str">
        <f t="shared" si="1"/>
        <v>BN17</v>
      </c>
      <c r="C91" s="353">
        <v>0.59556182225545196</v>
      </c>
    </row>
    <row r="92" spans="1:3" x14ac:dyDescent="0.35">
      <c r="A92" s="231" t="s">
        <v>1966</v>
      </c>
      <c r="B92" s="231" t="str">
        <f t="shared" si="1"/>
        <v>BN17</v>
      </c>
      <c r="C92" s="353">
        <v>0.39419388771057101</v>
      </c>
    </row>
    <row r="93" spans="1:3" x14ac:dyDescent="0.35">
      <c r="A93" s="231" t="s">
        <v>1967</v>
      </c>
      <c r="B93" s="231" t="str">
        <f t="shared" si="1"/>
        <v>BN17</v>
      </c>
      <c r="C93" s="353">
        <v>0.47396281787327299</v>
      </c>
    </row>
    <row r="94" spans="1:3" x14ac:dyDescent="0.35">
      <c r="A94" s="231" t="s">
        <v>1968</v>
      </c>
      <c r="B94" s="231" t="str">
        <f t="shared" si="1"/>
        <v>BN17</v>
      </c>
      <c r="C94" s="353">
        <v>0.72570121288299505</v>
      </c>
    </row>
    <row r="95" spans="1:3" x14ac:dyDescent="0.35">
      <c r="A95" s="231" t="s">
        <v>1969</v>
      </c>
      <c r="B95" s="231" t="str">
        <f t="shared" si="1"/>
        <v>BN17</v>
      </c>
      <c r="C95" s="353">
        <v>0.248074054718017</v>
      </c>
    </row>
    <row r="96" spans="1:3" x14ac:dyDescent="0.35">
      <c r="A96" s="231" t="s">
        <v>1970</v>
      </c>
      <c r="B96" s="231" t="str">
        <f t="shared" si="1"/>
        <v>BN17</v>
      </c>
      <c r="C96" s="353">
        <v>0.40645742416381803</v>
      </c>
    </row>
    <row r="97" spans="1:3" x14ac:dyDescent="0.35">
      <c r="A97" s="231" t="s">
        <v>1971</v>
      </c>
      <c r="B97" s="231" t="str">
        <f t="shared" si="1"/>
        <v>BN17</v>
      </c>
      <c r="C97" s="353">
        <v>0.37049674987792902</v>
      </c>
    </row>
    <row r="98" spans="1:3" x14ac:dyDescent="0.35">
      <c r="A98" s="231" t="s">
        <v>1972</v>
      </c>
      <c r="B98" s="231" t="str">
        <f t="shared" si="1"/>
        <v>BN17</v>
      </c>
      <c r="C98" s="353">
        <v>0.46682536083719001</v>
      </c>
    </row>
    <row r="99" spans="1:3" x14ac:dyDescent="0.35">
      <c r="A99" s="231" t="s">
        <v>1973</v>
      </c>
      <c r="B99" s="231" t="str">
        <f t="shared" si="1"/>
        <v>BN17</v>
      </c>
      <c r="C99" s="353">
        <v>0.41887474060058499</v>
      </c>
    </row>
    <row r="100" spans="1:3" x14ac:dyDescent="0.35">
      <c r="A100" s="231" t="s">
        <v>1974</v>
      </c>
      <c r="B100" s="231" t="str">
        <f t="shared" si="1"/>
        <v>BN17</v>
      </c>
      <c r="C100" s="353">
        <v>0.39590620994567799</v>
      </c>
    </row>
    <row r="101" spans="1:3" x14ac:dyDescent="0.35">
      <c r="A101" s="231" t="s">
        <v>1975</v>
      </c>
      <c r="B101" s="231" t="str">
        <f t="shared" si="1"/>
        <v>BN17</v>
      </c>
      <c r="C101" s="353">
        <v>0.35870091915130597</v>
      </c>
    </row>
    <row r="102" spans="1:3" x14ac:dyDescent="0.35">
      <c r="A102" s="231" t="s">
        <v>1976</v>
      </c>
      <c r="B102" s="231" t="str">
        <f t="shared" si="1"/>
        <v>BN17</v>
      </c>
      <c r="C102" s="353">
        <v>0.69939184188842696</v>
      </c>
    </row>
    <row r="103" spans="1:3" x14ac:dyDescent="0.35">
      <c r="A103" s="231" t="s">
        <v>1977</v>
      </c>
      <c r="B103" s="231" t="str">
        <f t="shared" si="1"/>
        <v>BN17</v>
      </c>
      <c r="C103" s="353">
        <v>0.50719571113586404</v>
      </c>
    </row>
    <row r="104" spans="1:3" x14ac:dyDescent="0.35">
      <c r="A104" s="231" t="s">
        <v>1978</v>
      </c>
      <c r="B104" s="231" t="str">
        <f t="shared" si="1"/>
        <v>BN17</v>
      </c>
      <c r="C104" s="353">
        <v>0.243714809417724</v>
      </c>
    </row>
    <row r="105" spans="1:3" x14ac:dyDescent="0.35">
      <c r="A105" s="231" t="s">
        <v>1979</v>
      </c>
      <c r="B105" s="231" t="str">
        <f t="shared" si="1"/>
        <v>BN17</v>
      </c>
      <c r="C105" s="353">
        <v>0.41213488578796298</v>
      </c>
    </row>
    <row r="106" spans="1:3" x14ac:dyDescent="0.35">
      <c r="A106" s="231" t="s">
        <v>1980</v>
      </c>
      <c r="B106" s="231" t="str">
        <f t="shared" si="1"/>
        <v>BN17</v>
      </c>
      <c r="C106" s="353">
        <v>0.41570949554443298</v>
      </c>
    </row>
    <row r="107" spans="1:3" x14ac:dyDescent="0.35">
      <c r="A107" s="231" t="s">
        <v>1981</v>
      </c>
      <c r="B107" s="231" t="str">
        <f t="shared" si="1"/>
        <v>BN17</v>
      </c>
      <c r="C107" s="353">
        <v>0.74239060613844099</v>
      </c>
    </row>
    <row r="108" spans="1:3" x14ac:dyDescent="0.35">
      <c r="A108" s="231" t="s">
        <v>1982</v>
      </c>
      <c r="B108" s="231" t="str">
        <f t="shared" si="1"/>
        <v>BN17</v>
      </c>
      <c r="C108" s="353">
        <v>0.72223562002181996</v>
      </c>
    </row>
    <row r="109" spans="1:3" x14ac:dyDescent="0.35">
      <c r="A109" s="231" t="s">
        <v>1983</v>
      </c>
      <c r="B109" s="231" t="str">
        <f t="shared" si="1"/>
        <v>BN17</v>
      </c>
      <c r="C109" s="353">
        <v>0.77236175537109297</v>
      </c>
    </row>
    <row r="110" spans="1:3" x14ac:dyDescent="0.35">
      <c r="A110" s="231" t="s">
        <v>1984</v>
      </c>
      <c r="B110" s="231" t="str">
        <f t="shared" si="1"/>
        <v>BN17</v>
      </c>
      <c r="C110" s="353">
        <v>0.65726959705352705</v>
      </c>
    </row>
    <row r="111" spans="1:3" x14ac:dyDescent="0.35">
      <c r="A111" s="231" t="s">
        <v>1985</v>
      </c>
      <c r="B111" s="231" t="str">
        <f t="shared" si="1"/>
        <v>BN17</v>
      </c>
      <c r="C111" s="353">
        <v>0.36988353729248002</v>
      </c>
    </row>
    <row r="112" spans="1:3" x14ac:dyDescent="0.35">
      <c r="A112" s="231" t="s">
        <v>1986</v>
      </c>
      <c r="B112" s="231" t="str">
        <f t="shared" si="1"/>
        <v>BN17</v>
      </c>
      <c r="C112" s="353">
        <v>0.57750503222147598</v>
      </c>
    </row>
    <row r="113" spans="1:3" x14ac:dyDescent="0.35">
      <c r="A113" s="231" t="s">
        <v>1987</v>
      </c>
      <c r="B113" s="231" t="str">
        <f t="shared" si="1"/>
        <v>BN17</v>
      </c>
      <c r="C113" s="353">
        <v>0.37229243914286297</v>
      </c>
    </row>
    <row r="114" spans="1:3" x14ac:dyDescent="0.35">
      <c r="A114" s="231" t="s">
        <v>1988</v>
      </c>
      <c r="B114" s="231" t="str">
        <f t="shared" si="1"/>
        <v>BN17</v>
      </c>
      <c r="C114" s="353">
        <v>0.73660755157470703</v>
      </c>
    </row>
    <row r="115" spans="1:3" x14ac:dyDescent="0.35">
      <c r="A115" s="231" t="s">
        <v>1989</v>
      </c>
      <c r="B115" s="231" t="str">
        <f t="shared" si="1"/>
        <v>BN17</v>
      </c>
      <c r="C115" s="353">
        <v>0.51634890692574598</v>
      </c>
    </row>
    <row r="116" spans="1:3" x14ac:dyDescent="0.35">
      <c r="A116" s="231" t="s">
        <v>1990</v>
      </c>
      <c r="B116" s="231" t="str">
        <f t="shared" si="1"/>
        <v>BN17</v>
      </c>
      <c r="C116" s="353">
        <v>0.79282140731811501</v>
      </c>
    </row>
    <row r="117" spans="1:3" x14ac:dyDescent="0.35">
      <c r="A117" s="231" t="s">
        <v>1991</v>
      </c>
      <c r="B117" s="231" t="str">
        <f t="shared" si="1"/>
        <v>BN17</v>
      </c>
      <c r="C117" s="353">
        <v>0.26139704386393198</v>
      </c>
    </row>
    <row r="118" spans="1:3" x14ac:dyDescent="0.35">
      <c r="A118" s="231" t="s">
        <v>1992</v>
      </c>
      <c r="B118" s="231" t="str">
        <f t="shared" si="1"/>
        <v>BN17</v>
      </c>
      <c r="C118" s="353">
        <v>0.204257011413574</v>
      </c>
    </row>
    <row r="119" spans="1:3" x14ac:dyDescent="0.35">
      <c r="A119" s="231" t="s">
        <v>1993</v>
      </c>
      <c r="B119" s="231" t="str">
        <f t="shared" si="1"/>
        <v>BN17</v>
      </c>
      <c r="C119" s="353">
        <v>0.30229961872100802</v>
      </c>
    </row>
    <row r="120" spans="1:3" x14ac:dyDescent="0.35">
      <c r="A120" s="231" t="s">
        <v>1994</v>
      </c>
      <c r="B120" s="231" t="str">
        <f t="shared" si="1"/>
        <v>BN17</v>
      </c>
      <c r="C120" s="353">
        <v>1.06755471229553</v>
      </c>
    </row>
    <row r="121" spans="1:3" x14ac:dyDescent="0.35">
      <c r="A121" s="231" t="s">
        <v>1995</v>
      </c>
      <c r="B121" s="231" t="str">
        <f t="shared" si="1"/>
        <v>BN17</v>
      </c>
      <c r="C121" s="353">
        <v>0.63575658798217705</v>
      </c>
    </row>
    <row r="122" spans="1:3" x14ac:dyDescent="0.35">
      <c r="A122" s="231" t="s">
        <v>1996</v>
      </c>
      <c r="B122" s="231" t="str">
        <f t="shared" si="1"/>
        <v>BN17</v>
      </c>
      <c r="C122" s="353">
        <v>0.52026414871215798</v>
      </c>
    </row>
    <row r="123" spans="1:3" x14ac:dyDescent="0.35">
      <c r="A123" s="231" t="s">
        <v>1997</v>
      </c>
      <c r="B123" s="231" t="str">
        <f t="shared" si="1"/>
        <v>BN17</v>
      </c>
      <c r="C123" s="353">
        <v>0.85735246539115895</v>
      </c>
    </row>
    <row r="124" spans="1:3" x14ac:dyDescent="0.35">
      <c r="A124" s="231" t="s">
        <v>1998</v>
      </c>
      <c r="B124" s="231" t="str">
        <f t="shared" si="1"/>
        <v>BN17</v>
      </c>
      <c r="C124" s="353">
        <v>0.27666997909545898</v>
      </c>
    </row>
    <row r="125" spans="1:3" x14ac:dyDescent="0.35">
      <c r="A125" s="231" t="s">
        <v>1999</v>
      </c>
      <c r="B125" s="231" t="str">
        <f t="shared" si="1"/>
        <v>BN17</v>
      </c>
      <c r="C125" s="353">
        <v>0.67115831375122004</v>
      </c>
    </row>
    <row r="126" spans="1:3" x14ac:dyDescent="0.35">
      <c r="A126" s="231" t="s">
        <v>2000</v>
      </c>
      <c r="B126" s="231" t="str">
        <f t="shared" si="1"/>
        <v>BN17</v>
      </c>
      <c r="C126" s="353">
        <v>0.82242560386657704</v>
      </c>
    </row>
    <row r="127" spans="1:3" x14ac:dyDescent="0.35">
      <c r="A127" s="231" t="s">
        <v>2001</v>
      </c>
      <c r="B127" s="231" t="str">
        <f t="shared" si="1"/>
        <v>BN17</v>
      </c>
      <c r="C127" s="353">
        <v>0.20399975776672299</v>
      </c>
    </row>
    <row r="128" spans="1:3" x14ac:dyDescent="0.35">
      <c r="A128" s="231" t="s">
        <v>2002</v>
      </c>
      <c r="B128" s="231" t="str">
        <f t="shared" si="1"/>
        <v>BN17</v>
      </c>
      <c r="C128" s="353">
        <v>0.62671816349029497</v>
      </c>
    </row>
    <row r="129" spans="1:3" x14ac:dyDescent="0.35">
      <c r="A129" s="231" t="s">
        <v>2003</v>
      </c>
      <c r="B129" s="231" t="str">
        <f t="shared" si="1"/>
        <v>BN17</v>
      </c>
      <c r="C129" s="353">
        <v>0.37134432792663502</v>
      </c>
    </row>
    <row r="130" spans="1:3" x14ac:dyDescent="0.35">
      <c r="A130" s="231" t="s">
        <v>2004</v>
      </c>
      <c r="B130" s="231" t="str">
        <f t="shared" si="1"/>
        <v>BS23</v>
      </c>
      <c r="C130" s="353">
        <v>1.4364268630275401</v>
      </c>
    </row>
    <row r="131" spans="1:3" x14ac:dyDescent="0.35">
      <c r="A131" s="231" t="s">
        <v>2005</v>
      </c>
      <c r="B131" s="231" t="str">
        <f t="shared" si="1"/>
        <v>BS23</v>
      </c>
      <c r="C131" s="353">
        <v>0.36006417450282402</v>
      </c>
    </row>
    <row r="132" spans="1:3" x14ac:dyDescent="0.35">
      <c r="A132" s="231" t="s">
        <v>2006</v>
      </c>
      <c r="B132" s="231" t="str">
        <f t="shared" si="1"/>
        <v>BS23</v>
      </c>
      <c r="C132" s="353">
        <v>0.40581304848675298</v>
      </c>
    </row>
    <row r="133" spans="1:3" x14ac:dyDescent="0.35">
      <c r="A133" s="231" t="s">
        <v>2007</v>
      </c>
      <c r="B133" s="231" t="str">
        <f t="shared" si="1"/>
        <v>BS23</v>
      </c>
      <c r="C133" s="353">
        <v>2.4816677804566298</v>
      </c>
    </row>
    <row r="134" spans="1:3" x14ac:dyDescent="0.35">
      <c r="A134" s="231" t="s">
        <v>2008</v>
      </c>
      <c r="B134" s="231" t="str">
        <f t="shared" si="1"/>
        <v>BS23</v>
      </c>
      <c r="C134" s="353">
        <v>0.79735703567934302</v>
      </c>
    </row>
    <row r="135" spans="1:3" x14ac:dyDescent="0.35">
      <c r="A135" s="231" t="s">
        <v>2009</v>
      </c>
      <c r="B135" s="231" t="str">
        <f t="shared" si="1"/>
        <v>BS23</v>
      </c>
      <c r="C135" s="353">
        <v>0.52568174570031501</v>
      </c>
    </row>
    <row r="136" spans="1:3" x14ac:dyDescent="0.35">
      <c r="A136" s="231" t="s">
        <v>2010</v>
      </c>
      <c r="B136" s="231" t="str">
        <f t="shared" si="1"/>
        <v>BS23</v>
      </c>
      <c r="C136" s="353">
        <v>0.47802968241970201</v>
      </c>
    </row>
    <row r="137" spans="1:3" x14ac:dyDescent="0.35">
      <c r="A137" s="231" t="s">
        <v>2011</v>
      </c>
      <c r="B137" s="231" t="str">
        <f t="shared" si="1"/>
        <v>BS23</v>
      </c>
      <c r="C137" s="353">
        <v>0.48509264640976901</v>
      </c>
    </row>
    <row r="138" spans="1:3" x14ac:dyDescent="0.35">
      <c r="A138" s="231" t="s">
        <v>2012</v>
      </c>
      <c r="B138" s="231" t="str">
        <f t="shared" si="1"/>
        <v>BS23</v>
      </c>
      <c r="C138" s="353">
        <v>0.50801341057601301</v>
      </c>
    </row>
    <row r="139" spans="1:3" x14ac:dyDescent="0.35">
      <c r="A139" s="231" t="s">
        <v>2013</v>
      </c>
      <c r="B139" s="231" t="str">
        <f t="shared" si="1"/>
        <v>BS23</v>
      </c>
      <c r="C139" s="353">
        <v>0.63170584128375795</v>
      </c>
    </row>
    <row r="140" spans="1:3" x14ac:dyDescent="0.35">
      <c r="A140" s="231" t="s">
        <v>2014</v>
      </c>
      <c r="B140" s="231" t="str">
        <f t="shared" ref="B140:B203" si="2">IFERROR(LEFT(A140,(FIND(" ",A140,1)-1)),"")</f>
        <v>BS23</v>
      </c>
      <c r="C140" s="353">
        <v>0.52053080207942204</v>
      </c>
    </row>
    <row r="141" spans="1:3" x14ac:dyDescent="0.35">
      <c r="A141" s="231" t="s">
        <v>2015</v>
      </c>
      <c r="B141" s="231" t="str">
        <f t="shared" si="2"/>
        <v>BS23</v>
      </c>
      <c r="C141" s="353">
        <v>0.46426480448145702</v>
      </c>
    </row>
    <row r="142" spans="1:3" x14ac:dyDescent="0.35">
      <c r="A142" s="231" t="s">
        <v>2016</v>
      </c>
      <c r="B142" s="231" t="str">
        <f t="shared" si="2"/>
        <v>BS23</v>
      </c>
      <c r="C142" s="353">
        <v>0.50293424484593696</v>
      </c>
    </row>
    <row r="143" spans="1:3" x14ac:dyDescent="0.35">
      <c r="A143" s="231" t="s">
        <v>2017</v>
      </c>
      <c r="B143" s="231" t="str">
        <f t="shared" si="2"/>
        <v>BS23</v>
      </c>
      <c r="C143" s="353">
        <v>0.20780975369336299</v>
      </c>
    </row>
    <row r="144" spans="1:3" x14ac:dyDescent="0.35">
      <c r="A144" s="231" t="s">
        <v>2018</v>
      </c>
      <c r="B144" s="231" t="str">
        <f t="shared" si="2"/>
        <v>BS23</v>
      </c>
      <c r="C144" s="353">
        <v>0.29436448156119699</v>
      </c>
    </row>
    <row r="145" spans="1:3" x14ac:dyDescent="0.35">
      <c r="A145" s="231" t="s">
        <v>2019</v>
      </c>
      <c r="B145" s="231" t="str">
        <f t="shared" si="2"/>
        <v>BS23</v>
      </c>
      <c r="C145" s="353">
        <v>0.42906776086929499</v>
      </c>
    </row>
    <row r="146" spans="1:3" x14ac:dyDescent="0.35">
      <c r="A146" s="231" t="s">
        <v>2020</v>
      </c>
      <c r="B146" s="231" t="str">
        <f t="shared" si="2"/>
        <v>BS23</v>
      </c>
      <c r="C146" s="353">
        <v>0.605027499935607</v>
      </c>
    </row>
    <row r="147" spans="1:3" x14ac:dyDescent="0.35">
      <c r="A147" s="231" t="s">
        <v>2021</v>
      </c>
      <c r="B147" s="231" t="str">
        <f t="shared" si="2"/>
        <v>BS23</v>
      </c>
      <c r="C147" s="353">
        <v>0.32672674893673997</v>
      </c>
    </row>
    <row r="148" spans="1:3" x14ac:dyDescent="0.35">
      <c r="A148" s="231" t="s">
        <v>2022</v>
      </c>
      <c r="B148" s="231" t="str">
        <f t="shared" si="2"/>
        <v>BS23</v>
      </c>
      <c r="C148" s="353">
        <v>0.28525998926037299</v>
      </c>
    </row>
    <row r="149" spans="1:3" x14ac:dyDescent="0.35">
      <c r="A149" s="231" t="s">
        <v>2023</v>
      </c>
      <c r="B149" s="231" t="str">
        <f t="shared" si="2"/>
        <v>BS23</v>
      </c>
      <c r="C149" s="353">
        <v>0.45009673235698999</v>
      </c>
    </row>
    <row r="150" spans="1:3" x14ac:dyDescent="0.35">
      <c r="A150" s="231" t="s">
        <v>2024</v>
      </c>
      <c r="B150" s="231" t="str">
        <f t="shared" si="2"/>
        <v>BS23</v>
      </c>
      <c r="C150" s="353">
        <v>0.53909474108543098</v>
      </c>
    </row>
    <row r="151" spans="1:3" x14ac:dyDescent="0.35">
      <c r="A151" s="231" t="s">
        <v>2025</v>
      </c>
      <c r="B151" s="231" t="str">
        <f t="shared" si="2"/>
        <v>BS23</v>
      </c>
      <c r="C151" s="353">
        <v>6.6874635429932496</v>
      </c>
    </row>
    <row r="152" spans="1:3" x14ac:dyDescent="0.35">
      <c r="A152" s="231" t="s">
        <v>2026</v>
      </c>
      <c r="B152" s="231" t="str">
        <f t="shared" si="2"/>
        <v>BS23</v>
      </c>
      <c r="C152" s="353">
        <v>0.74690582566394803</v>
      </c>
    </row>
    <row r="153" spans="1:3" x14ac:dyDescent="0.35">
      <c r="A153" s="231" t="s">
        <v>2027</v>
      </c>
      <c r="B153" s="231" t="str">
        <f t="shared" si="2"/>
        <v>BS23</v>
      </c>
      <c r="C153" s="353">
        <v>0.44520487263109498</v>
      </c>
    </row>
    <row r="154" spans="1:3" x14ac:dyDescent="0.35">
      <c r="A154" s="231" t="s">
        <v>2028</v>
      </c>
      <c r="B154" s="231" t="str">
        <f t="shared" si="2"/>
        <v>BS23</v>
      </c>
      <c r="C154" s="353">
        <v>0.816891407458047</v>
      </c>
    </row>
    <row r="155" spans="1:3" x14ac:dyDescent="0.35">
      <c r="A155" s="231" t="s">
        <v>2029</v>
      </c>
      <c r="B155" s="231" t="str">
        <f t="shared" si="2"/>
        <v>BS23</v>
      </c>
      <c r="C155" s="353">
        <v>0.97230721166954504</v>
      </c>
    </row>
    <row r="156" spans="1:3" x14ac:dyDescent="0.35">
      <c r="A156" s="231" t="s">
        <v>2030</v>
      </c>
      <c r="B156" s="231" t="str">
        <f t="shared" si="2"/>
        <v>BS23</v>
      </c>
      <c r="C156" s="353">
        <v>0.88822422413365398</v>
      </c>
    </row>
    <row r="157" spans="1:3" x14ac:dyDescent="0.35">
      <c r="A157" s="231" t="s">
        <v>2031</v>
      </c>
      <c r="B157" s="231" t="str">
        <f t="shared" si="2"/>
        <v>BS23</v>
      </c>
      <c r="C157" s="353">
        <v>0.57771744955462001</v>
      </c>
    </row>
    <row r="158" spans="1:3" x14ac:dyDescent="0.35">
      <c r="A158" s="231" t="s">
        <v>2032</v>
      </c>
      <c r="B158" s="231" t="str">
        <f t="shared" si="2"/>
        <v>BS23</v>
      </c>
      <c r="C158" s="353">
        <v>0.76529262831393696</v>
      </c>
    </row>
    <row r="159" spans="1:3" x14ac:dyDescent="0.35">
      <c r="A159" s="231" t="s">
        <v>2033</v>
      </c>
      <c r="B159" s="231" t="str">
        <f t="shared" si="2"/>
        <v>BS23</v>
      </c>
      <c r="C159" s="353">
        <v>0.59824861797627704</v>
      </c>
    </row>
    <row r="160" spans="1:3" x14ac:dyDescent="0.35">
      <c r="A160" s="231" t="s">
        <v>2034</v>
      </c>
      <c r="B160" s="231" t="str">
        <f t="shared" si="2"/>
        <v>BS23</v>
      </c>
      <c r="C160" s="353">
        <v>0.64401824926740503</v>
      </c>
    </row>
    <row r="161" spans="1:3" x14ac:dyDescent="0.35">
      <c r="A161" s="231" t="s">
        <v>2035</v>
      </c>
      <c r="B161" s="231" t="str">
        <f t="shared" si="2"/>
        <v>BS23</v>
      </c>
      <c r="C161" s="353">
        <v>0.40400026434981301</v>
      </c>
    </row>
    <row r="162" spans="1:3" x14ac:dyDescent="0.35">
      <c r="A162" s="231" t="s">
        <v>2036</v>
      </c>
      <c r="B162" s="231" t="str">
        <f t="shared" si="2"/>
        <v>BS23</v>
      </c>
      <c r="C162" s="353">
        <v>0.28078305296572398</v>
      </c>
    </row>
    <row r="163" spans="1:3" x14ac:dyDescent="0.35">
      <c r="A163" s="231" t="s">
        <v>2037</v>
      </c>
      <c r="B163" s="231" t="str">
        <f t="shared" si="2"/>
        <v>BS23</v>
      </c>
      <c r="C163" s="353">
        <v>0.267473705300936</v>
      </c>
    </row>
    <row r="164" spans="1:3" x14ac:dyDescent="0.35">
      <c r="A164" s="231" t="s">
        <v>2038</v>
      </c>
      <c r="B164" s="231" t="str">
        <f t="shared" si="2"/>
        <v>BS23</v>
      </c>
      <c r="C164" s="353">
        <v>0.32620554552539599</v>
      </c>
    </row>
    <row r="165" spans="1:3" x14ac:dyDescent="0.35">
      <c r="A165" s="231" t="s">
        <v>2039</v>
      </c>
      <c r="B165" s="231" t="str">
        <f t="shared" si="2"/>
        <v>BS23</v>
      </c>
      <c r="C165" s="353">
        <v>0.22222071075606001</v>
      </c>
    </row>
    <row r="166" spans="1:3" x14ac:dyDescent="0.35">
      <c r="A166" s="231" t="s">
        <v>2040</v>
      </c>
      <c r="B166" s="231" t="str">
        <f t="shared" si="2"/>
        <v>BS23</v>
      </c>
      <c r="C166" s="353">
        <v>0.29524787800202901</v>
      </c>
    </row>
    <row r="167" spans="1:3" x14ac:dyDescent="0.35">
      <c r="A167" s="231" t="s">
        <v>2041</v>
      </c>
      <c r="B167" s="231" t="str">
        <f t="shared" si="2"/>
        <v>BS23</v>
      </c>
      <c r="C167" s="353">
        <v>1.28435413575732</v>
      </c>
    </row>
    <row r="168" spans="1:3" x14ac:dyDescent="0.35">
      <c r="A168" s="231" t="s">
        <v>2042</v>
      </c>
      <c r="B168" s="231" t="str">
        <f t="shared" si="2"/>
        <v>BS23</v>
      </c>
      <c r="C168" s="353">
        <v>0.443031600069694</v>
      </c>
    </row>
    <row r="169" spans="1:3" x14ac:dyDescent="0.35">
      <c r="A169" s="231" t="s">
        <v>2043</v>
      </c>
      <c r="B169" s="231" t="str">
        <f t="shared" si="2"/>
        <v>BS23</v>
      </c>
      <c r="C169" s="353">
        <v>0.37193498285375898</v>
      </c>
    </row>
    <row r="170" spans="1:3" x14ac:dyDescent="0.35">
      <c r="A170" s="231" t="s">
        <v>2044</v>
      </c>
      <c r="B170" s="231" t="str">
        <f t="shared" si="2"/>
        <v>BS23</v>
      </c>
      <c r="C170" s="353">
        <v>1.17002531463959</v>
      </c>
    </row>
    <row r="171" spans="1:3" x14ac:dyDescent="0.35">
      <c r="A171" s="231" t="s">
        <v>2045</v>
      </c>
      <c r="B171" s="231" t="str">
        <f t="shared" si="2"/>
        <v>BS23</v>
      </c>
      <c r="C171" s="353">
        <v>0.459170084938819</v>
      </c>
    </row>
    <row r="172" spans="1:3" x14ac:dyDescent="0.35">
      <c r="A172" s="231" t="s">
        <v>2046</v>
      </c>
      <c r="B172" s="231" t="str">
        <f t="shared" si="2"/>
        <v>BS23</v>
      </c>
      <c r="C172" s="353">
        <v>1.79367640101708</v>
      </c>
    </row>
    <row r="173" spans="1:3" x14ac:dyDescent="0.35">
      <c r="A173" s="231" t="s">
        <v>2047</v>
      </c>
      <c r="B173" s="231" t="str">
        <f t="shared" si="2"/>
        <v>BS23</v>
      </c>
      <c r="C173" s="353">
        <v>0.47645784405200597</v>
      </c>
    </row>
    <row r="174" spans="1:3" x14ac:dyDescent="0.35">
      <c r="A174" s="231" t="s">
        <v>2048</v>
      </c>
      <c r="B174" s="231" t="str">
        <f t="shared" si="2"/>
        <v>BS23</v>
      </c>
      <c r="C174" s="353">
        <v>0.56434234874923395</v>
      </c>
    </row>
    <row r="175" spans="1:3" x14ac:dyDescent="0.35">
      <c r="A175" s="231" t="s">
        <v>2049</v>
      </c>
      <c r="B175" s="231" t="str">
        <f t="shared" si="2"/>
        <v>BS23</v>
      </c>
      <c r="C175" s="353">
        <v>0.53268280058781003</v>
      </c>
    </row>
    <row r="176" spans="1:3" x14ac:dyDescent="0.35">
      <c r="A176" s="231" t="s">
        <v>2050</v>
      </c>
      <c r="B176" s="231" t="str">
        <f t="shared" si="2"/>
        <v>BS23</v>
      </c>
      <c r="C176" s="353">
        <v>0.698960504052203</v>
      </c>
    </row>
    <row r="177" spans="1:3" x14ac:dyDescent="0.35">
      <c r="A177" s="231" t="s">
        <v>2051</v>
      </c>
      <c r="B177" s="231" t="str">
        <f t="shared" si="2"/>
        <v>BS24</v>
      </c>
      <c r="C177" s="353">
        <v>0.214474189775088</v>
      </c>
    </row>
    <row r="178" spans="1:3" x14ac:dyDescent="0.35">
      <c r="A178" s="231" t="s">
        <v>2052</v>
      </c>
      <c r="B178" s="231" t="str">
        <f t="shared" si="2"/>
        <v>BT44</v>
      </c>
      <c r="C178" s="353">
        <v>1.7158900201320599</v>
      </c>
    </row>
    <row r="179" spans="1:3" x14ac:dyDescent="0.35">
      <c r="A179" s="231" t="s">
        <v>2053</v>
      </c>
      <c r="B179" s="231" t="str">
        <f t="shared" si="2"/>
        <v>BT47</v>
      </c>
      <c r="C179" s="353">
        <v>1.7753733684478501</v>
      </c>
    </row>
    <row r="180" spans="1:3" x14ac:dyDescent="0.35">
      <c r="A180" s="231" t="s">
        <v>2054</v>
      </c>
      <c r="B180" s="231" t="str">
        <f t="shared" si="2"/>
        <v>BT47</v>
      </c>
      <c r="C180" s="353">
        <v>0.28074338931425102</v>
      </c>
    </row>
    <row r="181" spans="1:3" x14ac:dyDescent="0.35">
      <c r="A181" s="231" t="s">
        <v>2055</v>
      </c>
      <c r="B181" s="231" t="str">
        <f t="shared" si="2"/>
        <v>BT47</v>
      </c>
      <c r="C181" s="353">
        <v>0.95229005864805705</v>
      </c>
    </row>
    <row r="182" spans="1:3" x14ac:dyDescent="0.35">
      <c r="A182" s="231" t="s">
        <v>2056</v>
      </c>
      <c r="B182" s="231" t="str">
        <f t="shared" si="2"/>
        <v>BT47</v>
      </c>
      <c r="C182" s="353">
        <v>1.74392461930271</v>
      </c>
    </row>
    <row r="183" spans="1:3" x14ac:dyDescent="0.35">
      <c r="A183" s="231" t="s">
        <v>2057</v>
      </c>
      <c r="B183" s="231" t="str">
        <f t="shared" si="2"/>
        <v>BT47</v>
      </c>
      <c r="C183" s="353">
        <v>0.53415337104185101</v>
      </c>
    </row>
    <row r="184" spans="1:3" x14ac:dyDescent="0.35">
      <c r="A184" s="231" t="s">
        <v>2058</v>
      </c>
      <c r="B184" s="231" t="str">
        <f t="shared" si="2"/>
        <v>BT47</v>
      </c>
      <c r="C184" s="353">
        <v>1.00819670363773</v>
      </c>
    </row>
    <row r="185" spans="1:3" x14ac:dyDescent="0.35">
      <c r="A185" s="231" t="s">
        <v>2059</v>
      </c>
      <c r="B185" s="231" t="str">
        <f t="shared" si="2"/>
        <v>BT47</v>
      </c>
      <c r="C185" s="353">
        <v>1.55376536149366</v>
      </c>
    </row>
    <row r="186" spans="1:3" x14ac:dyDescent="0.35">
      <c r="A186" s="231" t="s">
        <v>2060</v>
      </c>
      <c r="B186" s="231" t="str">
        <f t="shared" si="2"/>
        <v>BT47</v>
      </c>
      <c r="C186" s="353">
        <v>2.5056223829446602</v>
      </c>
    </row>
    <row r="187" spans="1:3" x14ac:dyDescent="0.35">
      <c r="A187" s="231" t="s">
        <v>2061</v>
      </c>
      <c r="B187" s="231" t="str">
        <f t="shared" si="2"/>
        <v>BT47</v>
      </c>
      <c r="C187" s="353">
        <v>0.62899336118085902</v>
      </c>
    </row>
    <row r="188" spans="1:3" x14ac:dyDescent="0.35">
      <c r="A188" s="231" t="s">
        <v>2062</v>
      </c>
      <c r="B188" s="231" t="str">
        <f t="shared" si="2"/>
        <v>BT47</v>
      </c>
      <c r="C188" s="353">
        <v>0.99260336059911702</v>
      </c>
    </row>
    <row r="189" spans="1:3" x14ac:dyDescent="0.35">
      <c r="A189" s="231" t="s">
        <v>2063</v>
      </c>
      <c r="B189" s="231" t="str">
        <f t="shared" si="2"/>
        <v>BT47</v>
      </c>
      <c r="C189" s="353">
        <v>2.6474851394643202</v>
      </c>
    </row>
    <row r="190" spans="1:3" x14ac:dyDescent="0.35">
      <c r="A190" s="231" t="s">
        <v>2064</v>
      </c>
      <c r="B190" s="231" t="str">
        <f t="shared" si="2"/>
        <v>BT47</v>
      </c>
      <c r="C190" s="353">
        <v>0.39597338793151299</v>
      </c>
    </row>
    <row r="191" spans="1:3" x14ac:dyDescent="0.35">
      <c r="A191" s="231" t="s">
        <v>2065</v>
      </c>
      <c r="B191" s="231" t="str">
        <f t="shared" si="2"/>
        <v>BT47</v>
      </c>
      <c r="C191" s="353">
        <v>0.66148337621076603</v>
      </c>
    </row>
    <row r="192" spans="1:3" x14ac:dyDescent="0.35">
      <c r="A192" s="231" t="s">
        <v>2066</v>
      </c>
      <c r="B192" s="231" t="str">
        <f t="shared" si="2"/>
        <v>BT47</v>
      </c>
      <c r="C192" s="353">
        <v>1.6342833926139599</v>
      </c>
    </row>
    <row r="193" spans="1:3" x14ac:dyDescent="0.35">
      <c r="A193" s="231" t="s">
        <v>2067</v>
      </c>
      <c r="B193" s="231" t="str">
        <f t="shared" si="2"/>
        <v>BT48</v>
      </c>
      <c r="C193" s="353">
        <v>0.36414337513320399</v>
      </c>
    </row>
    <row r="194" spans="1:3" x14ac:dyDescent="0.35">
      <c r="A194" s="231" t="s">
        <v>2068</v>
      </c>
      <c r="B194" s="231" t="str">
        <f t="shared" si="2"/>
        <v>BT48</v>
      </c>
      <c r="C194" s="353">
        <v>0.896783389810341</v>
      </c>
    </row>
    <row r="195" spans="1:3" x14ac:dyDescent="0.35">
      <c r="A195" s="231" t="s">
        <v>2069</v>
      </c>
      <c r="B195" s="231" t="str">
        <f t="shared" si="2"/>
        <v>BT48</v>
      </c>
      <c r="C195" s="353">
        <v>1.6021533896385001</v>
      </c>
    </row>
    <row r="196" spans="1:3" x14ac:dyDescent="0.35">
      <c r="A196" s="231" t="s">
        <v>2070</v>
      </c>
      <c r="B196" s="231" t="str">
        <f t="shared" si="2"/>
        <v>BT49</v>
      </c>
      <c r="C196" s="353">
        <v>0.493605376806803</v>
      </c>
    </row>
    <row r="197" spans="1:3" x14ac:dyDescent="0.35">
      <c r="A197" s="231" t="s">
        <v>2071</v>
      </c>
      <c r="B197" s="231" t="str">
        <f t="shared" si="2"/>
        <v>BT49</v>
      </c>
      <c r="C197" s="353">
        <v>0.82802839476449996</v>
      </c>
    </row>
    <row r="198" spans="1:3" x14ac:dyDescent="0.35">
      <c r="A198" s="231" t="s">
        <v>2072</v>
      </c>
      <c r="B198" s="231" t="str">
        <f t="shared" si="2"/>
        <v>BT49</v>
      </c>
      <c r="C198" s="353">
        <v>0.76557336068512705</v>
      </c>
    </row>
    <row r="199" spans="1:3" x14ac:dyDescent="0.35">
      <c r="A199" s="231" t="s">
        <v>2073</v>
      </c>
      <c r="B199" s="231" t="str">
        <f t="shared" si="2"/>
        <v>BT49</v>
      </c>
      <c r="C199" s="353">
        <v>0.67841336899913496</v>
      </c>
    </row>
    <row r="200" spans="1:3" x14ac:dyDescent="0.35">
      <c r="A200" s="231" t="s">
        <v>2074</v>
      </c>
      <c r="B200" s="231" t="str">
        <f t="shared" si="2"/>
        <v>BT49</v>
      </c>
      <c r="C200" s="353">
        <v>2.12338004739996</v>
      </c>
    </row>
    <row r="201" spans="1:3" x14ac:dyDescent="0.35">
      <c r="A201" s="231" t="s">
        <v>2075</v>
      </c>
      <c r="B201" s="231" t="str">
        <f t="shared" si="2"/>
        <v>BT49</v>
      </c>
      <c r="C201" s="353">
        <v>2.13544236916883</v>
      </c>
    </row>
    <row r="202" spans="1:3" x14ac:dyDescent="0.35">
      <c r="A202" s="231" t="s">
        <v>2076</v>
      </c>
      <c r="B202" s="231" t="str">
        <f t="shared" si="2"/>
        <v>BT49</v>
      </c>
      <c r="C202" s="353">
        <v>0.52871337432249099</v>
      </c>
    </row>
    <row r="203" spans="1:3" x14ac:dyDescent="0.35">
      <c r="A203" s="231" t="s">
        <v>2077</v>
      </c>
      <c r="B203" s="231" t="str">
        <f t="shared" si="2"/>
        <v>BT49</v>
      </c>
      <c r="C203" s="353">
        <v>0.29790338773115199</v>
      </c>
    </row>
    <row r="204" spans="1:3" x14ac:dyDescent="0.35">
      <c r="A204" s="231" t="s">
        <v>2078</v>
      </c>
      <c r="B204" s="231" t="str">
        <f t="shared" ref="B204:B267" si="3">IFERROR(LEFT(A204,(FIND(" ",A204,1)-1)),"")</f>
        <v>BT49</v>
      </c>
      <c r="C204" s="353">
        <v>2.16299906943458</v>
      </c>
    </row>
    <row r="205" spans="1:3" x14ac:dyDescent="0.35">
      <c r="A205" s="231" t="s">
        <v>2079</v>
      </c>
      <c r="B205" s="231" t="str">
        <f t="shared" si="3"/>
        <v>BT49</v>
      </c>
      <c r="C205" s="353">
        <v>1.3643708932493599</v>
      </c>
    </row>
    <row r="206" spans="1:3" x14ac:dyDescent="0.35">
      <c r="A206" s="231" t="s">
        <v>2080</v>
      </c>
      <c r="B206" s="231" t="str">
        <f t="shared" si="3"/>
        <v>BT49</v>
      </c>
      <c r="C206" s="353">
        <v>0.98157766151955606</v>
      </c>
    </row>
    <row r="207" spans="1:3" x14ac:dyDescent="0.35">
      <c r="A207" s="231" t="s">
        <v>2081</v>
      </c>
      <c r="B207" s="231" t="str">
        <f t="shared" si="3"/>
        <v>BT49</v>
      </c>
      <c r="C207" s="353">
        <v>2.4865364353485502</v>
      </c>
    </row>
    <row r="208" spans="1:3" x14ac:dyDescent="0.35">
      <c r="A208" s="231" t="s">
        <v>2082</v>
      </c>
      <c r="B208" s="231" t="str">
        <f t="shared" si="3"/>
        <v>BT49</v>
      </c>
      <c r="C208" s="353">
        <v>1.10517003610794</v>
      </c>
    </row>
    <row r="209" spans="1:3" x14ac:dyDescent="0.35">
      <c r="A209" s="231" t="s">
        <v>2083</v>
      </c>
      <c r="B209" s="231" t="str">
        <f t="shared" si="3"/>
        <v>BT49</v>
      </c>
      <c r="C209" s="353">
        <v>1.82668429681353</v>
      </c>
    </row>
    <row r="210" spans="1:3" x14ac:dyDescent="0.35">
      <c r="A210" s="231" t="s">
        <v>2084</v>
      </c>
      <c r="B210" s="231" t="str">
        <f t="shared" si="3"/>
        <v>BT49</v>
      </c>
      <c r="C210" s="353">
        <v>0.57942339677198396</v>
      </c>
    </row>
    <row r="211" spans="1:3" x14ac:dyDescent="0.35">
      <c r="A211" s="231" t="s">
        <v>2085</v>
      </c>
      <c r="B211" s="231" t="str">
        <f t="shared" si="3"/>
        <v>BT49</v>
      </c>
      <c r="C211" s="353">
        <v>1.3551183630882</v>
      </c>
    </row>
    <row r="212" spans="1:3" x14ac:dyDescent="0.35">
      <c r="A212" s="231" t="s">
        <v>2086</v>
      </c>
      <c r="B212" s="231" t="str">
        <f t="shared" si="3"/>
        <v>BT49</v>
      </c>
      <c r="C212" s="353">
        <v>2.00728341836317</v>
      </c>
    </row>
    <row r="213" spans="1:3" x14ac:dyDescent="0.35">
      <c r="A213" s="231" t="s">
        <v>2087</v>
      </c>
      <c r="B213" s="231" t="str">
        <f t="shared" si="3"/>
        <v>BT49</v>
      </c>
      <c r="C213" s="353">
        <v>2.4618683745322998</v>
      </c>
    </row>
    <row r="214" spans="1:3" x14ac:dyDescent="0.35">
      <c r="A214" s="231" t="s">
        <v>2088</v>
      </c>
      <c r="B214" s="231" t="str">
        <f t="shared" si="3"/>
        <v>BT49</v>
      </c>
      <c r="C214" s="353">
        <v>0.86007586248743695</v>
      </c>
    </row>
    <row r="215" spans="1:3" x14ac:dyDescent="0.35">
      <c r="A215" s="231" t="s">
        <v>2089</v>
      </c>
      <c r="B215" s="231" t="str">
        <f t="shared" si="3"/>
        <v>BT49</v>
      </c>
      <c r="C215" s="353">
        <v>0.20632337160933201</v>
      </c>
    </row>
    <row r="216" spans="1:3" x14ac:dyDescent="0.35">
      <c r="A216" s="231" t="s">
        <v>2090</v>
      </c>
      <c r="B216" s="231" t="str">
        <f t="shared" si="3"/>
        <v>BT51</v>
      </c>
      <c r="C216" s="353">
        <v>0.94541234742910496</v>
      </c>
    </row>
    <row r="217" spans="1:3" x14ac:dyDescent="0.35">
      <c r="A217" s="231" t="s">
        <v>2091</v>
      </c>
      <c r="B217" s="231" t="str">
        <f t="shared" si="3"/>
        <v>BT51</v>
      </c>
      <c r="C217" s="353">
        <v>0.52696208162459302</v>
      </c>
    </row>
    <row r="218" spans="1:3" x14ac:dyDescent="0.35">
      <c r="A218" s="231" t="s">
        <v>2092</v>
      </c>
      <c r="B218" s="231" t="str">
        <f t="shared" si="3"/>
        <v>BT51</v>
      </c>
      <c r="C218" s="353">
        <v>1.02854713050111</v>
      </c>
    </row>
    <row r="219" spans="1:3" x14ac:dyDescent="0.35">
      <c r="A219" s="231" t="s">
        <v>2093</v>
      </c>
      <c r="B219" s="231" t="str">
        <f t="shared" si="3"/>
        <v>BT52</v>
      </c>
      <c r="C219" s="353">
        <v>0.41517766946170598</v>
      </c>
    </row>
    <row r="220" spans="1:3" x14ac:dyDescent="0.35">
      <c r="A220" s="231" t="s">
        <v>2094</v>
      </c>
      <c r="B220" s="231" t="str">
        <f t="shared" si="3"/>
        <v>BT52</v>
      </c>
      <c r="C220" s="353">
        <v>0.52314318964733098</v>
      </c>
    </row>
    <row r="221" spans="1:3" x14ac:dyDescent="0.35">
      <c r="A221" s="231" t="s">
        <v>2095</v>
      </c>
      <c r="B221" s="231" t="str">
        <f t="shared" si="3"/>
        <v>BT53</v>
      </c>
      <c r="C221" s="353">
        <v>0.54801459721506796</v>
      </c>
    </row>
    <row r="222" spans="1:3" x14ac:dyDescent="0.35">
      <c r="A222" s="231" t="s">
        <v>2096</v>
      </c>
      <c r="B222" s="231" t="str">
        <f t="shared" si="3"/>
        <v>BT54</v>
      </c>
      <c r="C222" s="353">
        <v>1.09595839080126</v>
      </c>
    </row>
    <row r="223" spans="1:3" x14ac:dyDescent="0.35">
      <c r="A223" s="231" t="s">
        <v>2097</v>
      </c>
      <c r="B223" s="231" t="str">
        <f t="shared" si="3"/>
        <v>BT54</v>
      </c>
      <c r="C223" s="353">
        <v>1.52614498138427</v>
      </c>
    </row>
    <row r="224" spans="1:3" x14ac:dyDescent="0.35">
      <c r="A224" s="231" t="s">
        <v>2098</v>
      </c>
      <c r="B224" s="231" t="str">
        <f t="shared" si="3"/>
        <v>BT55</v>
      </c>
      <c r="C224" s="353">
        <v>0.54702178097560905</v>
      </c>
    </row>
    <row r="225" spans="1:3" x14ac:dyDescent="0.35">
      <c r="A225" s="231" t="s">
        <v>2099</v>
      </c>
      <c r="B225" s="231" t="str">
        <f t="shared" si="3"/>
        <v>BT82</v>
      </c>
      <c r="C225" s="353">
        <v>0.84624339539392501</v>
      </c>
    </row>
    <row r="226" spans="1:3" x14ac:dyDescent="0.35">
      <c r="A226" s="231" t="s">
        <v>2100</v>
      </c>
      <c r="B226" s="231" t="str">
        <f t="shared" si="3"/>
        <v>BT82</v>
      </c>
      <c r="C226" s="353">
        <v>0.83618339795454</v>
      </c>
    </row>
    <row r="227" spans="1:3" x14ac:dyDescent="0.35">
      <c r="A227" s="231" t="s">
        <v>2101</v>
      </c>
      <c r="B227" s="231" t="str">
        <f t="shared" si="3"/>
        <v>BT82</v>
      </c>
      <c r="C227" s="353">
        <v>0.66569337603919398</v>
      </c>
    </row>
    <row r="228" spans="1:3" x14ac:dyDescent="0.35">
      <c r="A228" s="231" t="s">
        <v>2102</v>
      </c>
      <c r="B228" s="231" t="str">
        <f t="shared" si="3"/>
        <v>BT82</v>
      </c>
      <c r="C228" s="353">
        <v>1.5607583512721801</v>
      </c>
    </row>
    <row r="229" spans="1:3" x14ac:dyDescent="0.35">
      <c r="A229" s="231" t="s">
        <v>2103</v>
      </c>
      <c r="B229" s="231" t="str">
        <f t="shared" si="3"/>
        <v>BT82</v>
      </c>
      <c r="C229" s="353">
        <v>2.1331600437420901</v>
      </c>
    </row>
    <row r="230" spans="1:3" x14ac:dyDescent="0.35">
      <c r="A230" s="231" t="s">
        <v>2104</v>
      </c>
      <c r="B230" s="231" t="str">
        <f t="shared" si="3"/>
        <v>BT82</v>
      </c>
      <c r="C230" s="353">
        <v>1.0796433975158499</v>
      </c>
    </row>
    <row r="231" spans="1:3" x14ac:dyDescent="0.35">
      <c r="A231" s="231" t="s">
        <v>2105</v>
      </c>
      <c r="B231" s="231" t="str">
        <f t="shared" si="3"/>
        <v>BT82</v>
      </c>
      <c r="C231" s="353">
        <v>1.93986011444115</v>
      </c>
    </row>
    <row r="232" spans="1:3" x14ac:dyDescent="0.35">
      <c r="A232" s="231" t="s">
        <v>2106</v>
      </c>
      <c r="B232" s="231" t="str">
        <f t="shared" si="3"/>
        <v>BT82</v>
      </c>
      <c r="C232" s="353">
        <v>1.1768233766017699</v>
      </c>
    </row>
    <row r="233" spans="1:3" x14ac:dyDescent="0.35">
      <c r="A233" s="231" t="s">
        <v>2107</v>
      </c>
      <c r="B233" s="231" t="str">
        <f t="shared" si="3"/>
        <v>BT82</v>
      </c>
      <c r="C233" s="353">
        <v>1.01331671363842</v>
      </c>
    </row>
    <row r="234" spans="1:3" x14ac:dyDescent="0.35">
      <c r="A234" s="231" t="s">
        <v>2108</v>
      </c>
      <c r="B234" s="231" t="str">
        <f t="shared" si="3"/>
        <v>BT82</v>
      </c>
      <c r="C234" s="353">
        <v>0.77705335972182699</v>
      </c>
    </row>
    <row r="235" spans="1:3" x14ac:dyDescent="0.35">
      <c r="A235" s="231" t="s">
        <v>2109</v>
      </c>
      <c r="B235" s="231" t="str">
        <f t="shared" si="3"/>
        <v>BT82</v>
      </c>
      <c r="C235" s="353">
        <v>0.84212671312349696</v>
      </c>
    </row>
    <row r="236" spans="1:3" x14ac:dyDescent="0.35">
      <c r="A236" s="231" t="s">
        <v>2110</v>
      </c>
      <c r="B236" s="231" t="str">
        <f t="shared" si="3"/>
        <v>BT82</v>
      </c>
      <c r="C236" s="353">
        <v>1.1023759086786</v>
      </c>
    </row>
    <row r="237" spans="1:3" x14ac:dyDescent="0.35">
      <c r="A237" s="231" t="s">
        <v>2111</v>
      </c>
      <c r="B237" s="231" t="str">
        <f t="shared" si="3"/>
        <v>BT82</v>
      </c>
      <c r="C237" s="353">
        <v>0.95921337047909405</v>
      </c>
    </row>
    <row r="238" spans="1:3" x14ac:dyDescent="0.35">
      <c r="A238" s="231" t="s">
        <v>2112</v>
      </c>
      <c r="B238" s="231" t="str">
        <f t="shared" si="3"/>
        <v>BT82</v>
      </c>
      <c r="C238" s="353">
        <v>0.40321338531844497</v>
      </c>
    </row>
    <row r="239" spans="1:3" x14ac:dyDescent="0.35">
      <c r="A239" s="231" t="s">
        <v>2113</v>
      </c>
      <c r="B239" s="231" t="str">
        <f t="shared" si="3"/>
        <v>CA14</v>
      </c>
      <c r="C239" s="353">
        <v>0.67567387025132997</v>
      </c>
    </row>
    <row r="240" spans="1:3" x14ac:dyDescent="0.35">
      <c r="A240" s="231" t="s">
        <v>2114</v>
      </c>
      <c r="B240" s="231" t="str">
        <f t="shared" si="3"/>
        <v>CA14</v>
      </c>
      <c r="C240" s="353">
        <v>0.33710155757319399</v>
      </c>
    </row>
    <row r="241" spans="1:3" x14ac:dyDescent="0.35">
      <c r="A241" s="231" t="s">
        <v>2115</v>
      </c>
      <c r="B241" s="231" t="str">
        <f t="shared" si="3"/>
        <v>CA14</v>
      </c>
      <c r="C241" s="353">
        <v>0.35887735075445498</v>
      </c>
    </row>
    <row r="242" spans="1:3" x14ac:dyDescent="0.35">
      <c r="A242" s="231" t="s">
        <v>2116</v>
      </c>
      <c r="B242" s="231" t="str">
        <f t="shared" si="3"/>
        <v>CA14</v>
      </c>
      <c r="C242" s="353">
        <v>0.38963543275773399</v>
      </c>
    </row>
    <row r="243" spans="1:3" x14ac:dyDescent="0.35">
      <c r="A243" s="231" t="s">
        <v>2117</v>
      </c>
      <c r="B243" s="231" t="str">
        <f t="shared" si="3"/>
        <v>CA14</v>
      </c>
      <c r="C243" s="353">
        <v>0.26010364592559898</v>
      </c>
    </row>
    <row r="244" spans="1:3" x14ac:dyDescent="0.35">
      <c r="A244" s="231" t="s">
        <v>2118</v>
      </c>
      <c r="B244" s="231" t="str">
        <f t="shared" si="3"/>
        <v>CA14</v>
      </c>
      <c r="C244" s="353">
        <v>0.35730843940899298</v>
      </c>
    </row>
    <row r="245" spans="1:3" x14ac:dyDescent="0.35">
      <c r="A245" s="231" t="s">
        <v>2119</v>
      </c>
      <c r="B245" s="231" t="str">
        <f t="shared" si="3"/>
        <v>CA14</v>
      </c>
      <c r="C245" s="353">
        <v>1.44732756660813</v>
      </c>
    </row>
    <row r="246" spans="1:3" x14ac:dyDescent="0.35">
      <c r="A246" s="231" t="s">
        <v>2120</v>
      </c>
      <c r="B246" s="231" t="str">
        <f t="shared" si="3"/>
        <v>CA15</v>
      </c>
      <c r="C246" s="353">
        <v>0.26781483459853</v>
      </c>
    </row>
    <row r="247" spans="1:3" x14ac:dyDescent="0.35">
      <c r="A247" s="231" t="s">
        <v>2121</v>
      </c>
      <c r="B247" s="231" t="str">
        <f t="shared" si="3"/>
        <v>CA15</v>
      </c>
      <c r="C247" s="353">
        <v>0.20985552710538199</v>
      </c>
    </row>
    <row r="248" spans="1:3" x14ac:dyDescent="0.35">
      <c r="A248" s="231" t="s">
        <v>2122</v>
      </c>
      <c r="B248" s="231" t="str">
        <f t="shared" si="3"/>
        <v>CA15</v>
      </c>
      <c r="C248" s="353">
        <v>0.291959879826796</v>
      </c>
    </row>
    <row r="249" spans="1:3" x14ac:dyDescent="0.35">
      <c r="A249" s="231" t="s">
        <v>2123</v>
      </c>
      <c r="B249" s="231" t="str">
        <f t="shared" si="3"/>
        <v>CA18</v>
      </c>
      <c r="C249" s="353">
        <v>0.90680987548339398</v>
      </c>
    </row>
    <row r="250" spans="1:3" x14ac:dyDescent="0.35">
      <c r="A250" s="231" t="s">
        <v>2124</v>
      </c>
      <c r="B250" s="231" t="str">
        <f t="shared" si="3"/>
        <v>CA18</v>
      </c>
      <c r="C250" s="353">
        <v>0.286392574354628</v>
      </c>
    </row>
    <row r="251" spans="1:3" x14ac:dyDescent="0.35">
      <c r="A251" s="231" t="s">
        <v>2125</v>
      </c>
      <c r="B251" s="231" t="str">
        <f t="shared" si="3"/>
        <v>CA18</v>
      </c>
      <c r="C251" s="353">
        <v>0.29459282335204501</v>
      </c>
    </row>
    <row r="252" spans="1:3" x14ac:dyDescent="0.35">
      <c r="A252" s="231" t="s">
        <v>2126</v>
      </c>
      <c r="B252" s="231" t="str">
        <f t="shared" si="3"/>
        <v>CA18</v>
      </c>
      <c r="C252" s="353">
        <v>0.29932715762599099</v>
      </c>
    </row>
    <row r="253" spans="1:3" x14ac:dyDescent="0.35">
      <c r="A253" s="231" t="s">
        <v>2127</v>
      </c>
      <c r="B253" s="231" t="str">
        <f t="shared" si="3"/>
        <v>CA19</v>
      </c>
      <c r="C253" s="353">
        <v>0.247274698095823</v>
      </c>
    </row>
    <row r="254" spans="1:3" x14ac:dyDescent="0.35">
      <c r="A254" s="231" t="s">
        <v>2128</v>
      </c>
      <c r="B254" s="231" t="str">
        <f t="shared" si="3"/>
        <v>CA28</v>
      </c>
      <c r="C254" s="353">
        <v>0.25276595399256302</v>
      </c>
    </row>
    <row r="255" spans="1:3" x14ac:dyDescent="0.35">
      <c r="A255" s="231" t="s">
        <v>2129</v>
      </c>
      <c r="B255" s="231" t="str">
        <f t="shared" si="3"/>
        <v>CA28</v>
      </c>
      <c r="C255" s="353">
        <v>0.24383519223274799</v>
      </c>
    </row>
    <row r="256" spans="1:3" x14ac:dyDescent="0.35">
      <c r="A256" s="231" t="s">
        <v>2130</v>
      </c>
      <c r="B256" s="231" t="str">
        <f t="shared" si="3"/>
        <v>CA28</v>
      </c>
      <c r="C256" s="353">
        <v>1.9098224638827499</v>
      </c>
    </row>
    <row r="257" spans="1:3" x14ac:dyDescent="0.35">
      <c r="A257" s="231" t="s">
        <v>2131</v>
      </c>
      <c r="B257" s="231" t="str">
        <f t="shared" si="3"/>
        <v>CA28</v>
      </c>
      <c r="C257" s="353">
        <v>0.909218641539563</v>
      </c>
    </row>
    <row r="258" spans="1:3" x14ac:dyDescent="0.35">
      <c r="A258" s="231" t="s">
        <v>2132</v>
      </c>
      <c r="B258" s="231" t="str">
        <f t="shared" si="3"/>
        <v>CA28</v>
      </c>
      <c r="C258" s="353">
        <v>1.2447727987438</v>
      </c>
    </row>
    <row r="259" spans="1:3" x14ac:dyDescent="0.35">
      <c r="A259" s="231" t="s">
        <v>2133</v>
      </c>
      <c r="B259" s="231" t="str">
        <f t="shared" si="3"/>
        <v>CA5</v>
      </c>
      <c r="C259" s="353">
        <v>0.39345518649794697</v>
      </c>
    </row>
    <row r="260" spans="1:3" x14ac:dyDescent="0.35">
      <c r="A260" s="231" t="s">
        <v>2134</v>
      </c>
      <c r="B260" s="231" t="str">
        <f t="shared" si="3"/>
        <v>CA5</v>
      </c>
      <c r="C260" s="353">
        <v>0.22998285142189101</v>
      </c>
    </row>
    <row r="261" spans="1:3" x14ac:dyDescent="0.35">
      <c r="A261" s="231" t="s">
        <v>2135</v>
      </c>
      <c r="B261" s="231" t="str">
        <f t="shared" si="3"/>
        <v>CA7</v>
      </c>
      <c r="C261" s="353">
        <v>0.32936690793463702</v>
      </c>
    </row>
    <row r="262" spans="1:3" x14ac:dyDescent="0.35">
      <c r="A262" s="231" t="s">
        <v>2136</v>
      </c>
      <c r="B262" s="231" t="str">
        <f t="shared" si="3"/>
        <v>CA7</v>
      </c>
      <c r="C262" s="353">
        <v>0.220697654956754</v>
      </c>
    </row>
    <row r="263" spans="1:3" x14ac:dyDescent="0.35">
      <c r="A263" s="231" t="s">
        <v>2137</v>
      </c>
      <c r="B263" s="231" t="str">
        <f t="shared" si="3"/>
        <v>CA7</v>
      </c>
      <c r="C263" s="353">
        <v>0.36607485730824402</v>
      </c>
    </row>
    <row r="264" spans="1:3" x14ac:dyDescent="0.35">
      <c r="A264" s="231" t="s">
        <v>2138</v>
      </c>
      <c r="B264" s="231" t="str">
        <f t="shared" si="3"/>
        <v>CA7</v>
      </c>
      <c r="C264" s="353">
        <v>0.27179830341691502</v>
      </c>
    </row>
    <row r="265" spans="1:3" x14ac:dyDescent="0.35">
      <c r="A265" s="231" t="s">
        <v>2139</v>
      </c>
      <c r="B265" s="231" t="str">
        <f t="shared" si="3"/>
        <v>CA7</v>
      </c>
      <c r="C265" s="353">
        <v>0.34075570988806297</v>
      </c>
    </row>
    <row r="266" spans="1:3" x14ac:dyDescent="0.35">
      <c r="A266" s="231" t="s">
        <v>2140</v>
      </c>
      <c r="B266" s="231" t="str">
        <f t="shared" si="3"/>
        <v>CA7</v>
      </c>
      <c r="C266" s="353">
        <v>0.32068765658530202</v>
      </c>
    </row>
    <row r="267" spans="1:3" x14ac:dyDescent="0.35">
      <c r="A267" s="231" t="s">
        <v>2141</v>
      </c>
      <c r="B267" s="231" t="str">
        <f t="shared" si="3"/>
        <v>CA7</v>
      </c>
      <c r="C267" s="353">
        <v>0.223953688737074</v>
      </c>
    </row>
    <row r="268" spans="1:3" x14ac:dyDescent="0.35">
      <c r="A268" s="231" t="s">
        <v>2142</v>
      </c>
      <c r="B268" s="231" t="str">
        <f t="shared" ref="B268:B331" si="4">IFERROR(LEFT(A268,(FIND(" ",A268,1)-1)),"")</f>
        <v>CA7</v>
      </c>
      <c r="C268" s="353">
        <v>0.23262065973721299</v>
      </c>
    </row>
    <row r="269" spans="1:3" x14ac:dyDescent="0.35">
      <c r="A269" s="231" t="s">
        <v>2143</v>
      </c>
      <c r="B269" s="231" t="str">
        <f t="shared" si="4"/>
        <v>CF36</v>
      </c>
      <c r="C269" s="353">
        <v>1.88764877393812</v>
      </c>
    </row>
    <row r="270" spans="1:3" x14ac:dyDescent="0.35">
      <c r="A270" s="231" t="s">
        <v>2144</v>
      </c>
      <c r="B270" s="231" t="str">
        <f t="shared" si="4"/>
        <v>CF36</v>
      </c>
      <c r="C270" s="353">
        <v>0.37487159021648703</v>
      </c>
    </row>
    <row r="271" spans="1:3" x14ac:dyDescent="0.35">
      <c r="A271" s="231" t="s">
        <v>2145</v>
      </c>
      <c r="B271" s="231" t="str">
        <f t="shared" si="4"/>
        <v>CF62</v>
      </c>
      <c r="C271" s="353">
        <v>0.72424341741294196</v>
      </c>
    </row>
    <row r="272" spans="1:3" x14ac:dyDescent="0.35">
      <c r="A272" s="231" t="s">
        <v>2146</v>
      </c>
      <c r="B272" s="231" t="str">
        <f t="shared" si="4"/>
        <v>CF64</v>
      </c>
      <c r="C272" s="353">
        <v>1.1712998684615099</v>
      </c>
    </row>
    <row r="273" spans="1:3" x14ac:dyDescent="0.35">
      <c r="A273" s="231" t="s">
        <v>2147</v>
      </c>
      <c r="B273" s="231" t="str">
        <f t="shared" si="4"/>
        <v>CH41</v>
      </c>
      <c r="C273" s="353">
        <v>0.29883456230163502</v>
      </c>
    </row>
    <row r="274" spans="1:3" x14ac:dyDescent="0.35">
      <c r="A274" s="231" t="s">
        <v>2148</v>
      </c>
      <c r="B274" s="231" t="str">
        <f t="shared" si="4"/>
        <v>CH41</v>
      </c>
      <c r="C274" s="353">
        <v>1.36345291137695</v>
      </c>
    </row>
    <row r="275" spans="1:3" x14ac:dyDescent="0.35">
      <c r="A275" s="231" t="s">
        <v>2149</v>
      </c>
      <c r="B275" s="231" t="str">
        <f t="shared" si="4"/>
        <v>CH41</v>
      </c>
      <c r="C275" s="353">
        <v>0.27441287040710399</v>
      </c>
    </row>
    <row r="276" spans="1:3" x14ac:dyDescent="0.35">
      <c r="A276" s="231" t="s">
        <v>2150</v>
      </c>
      <c r="B276" s="231" t="str">
        <f t="shared" si="4"/>
        <v>CH42</v>
      </c>
      <c r="C276" s="353">
        <v>2.0694363911946598</v>
      </c>
    </row>
    <row r="277" spans="1:3" x14ac:dyDescent="0.35">
      <c r="A277" s="231" t="s">
        <v>2151</v>
      </c>
      <c r="B277" s="231" t="str">
        <f t="shared" si="4"/>
        <v>CH44</v>
      </c>
      <c r="C277" s="353">
        <v>8.6160553693771291</v>
      </c>
    </row>
    <row r="278" spans="1:3" x14ac:dyDescent="0.35">
      <c r="A278" s="231" t="s">
        <v>2152</v>
      </c>
      <c r="B278" s="231" t="str">
        <f t="shared" si="4"/>
        <v>CH45</v>
      </c>
      <c r="C278" s="353">
        <v>3.1042379538218099</v>
      </c>
    </row>
    <row r="279" spans="1:3" x14ac:dyDescent="0.35">
      <c r="A279" s="231" t="s">
        <v>2153</v>
      </c>
      <c r="B279" s="231" t="str">
        <f t="shared" si="4"/>
        <v>CH46</v>
      </c>
      <c r="C279" s="353">
        <v>0.32804536819458002</v>
      </c>
    </row>
    <row r="280" spans="1:3" x14ac:dyDescent="0.35">
      <c r="A280" s="231" t="s">
        <v>2154</v>
      </c>
      <c r="B280" s="231" t="str">
        <f t="shared" si="4"/>
        <v>CH46</v>
      </c>
      <c r="C280" s="353">
        <v>0.43221616744995101</v>
      </c>
    </row>
    <row r="281" spans="1:3" x14ac:dyDescent="0.35">
      <c r="A281" s="231" t="s">
        <v>2155</v>
      </c>
      <c r="B281" s="231" t="str">
        <f t="shared" si="4"/>
        <v>CH46</v>
      </c>
      <c r="C281" s="353">
        <v>0.46097946166992099</v>
      </c>
    </row>
    <row r="282" spans="1:3" x14ac:dyDescent="0.35">
      <c r="A282" s="231" t="s">
        <v>2156</v>
      </c>
      <c r="B282" s="231" t="str">
        <f t="shared" si="4"/>
        <v>CH46</v>
      </c>
      <c r="C282" s="353">
        <v>0.203480720520019</v>
      </c>
    </row>
    <row r="283" spans="1:3" x14ac:dyDescent="0.35">
      <c r="A283" s="231" t="s">
        <v>2157</v>
      </c>
      <c r="B283" s="231" t="str">
        <f t="shared" si="4"/>
        <v>CH46</v>
      </c>
      <c r="C283" s="353">
        <v>0.333134174346923</v>
      </c>
    </row>
    <row r="284" spans="1:3" x14ac:dyDescent="0.35">
      <c r="A284" s="231" t="s">
        <v>2158</v>
      </c>
      <c r="B284" s="231" t="str">
        <f t="shared" si="4"/>
        <v>CH46</v>
      </c>
      <c r="C284" s="353">
        <v>0.52212650435311403</v>
      </c>
    </row>
    <row r="285" spans="1:3" x14ac:dyDescent="0.35">
      <c r="A285" s="231" t="s">
        <v>2159</v>
      </c>
      <c r="B285" s="231" t="str">
        <f t="shared" si="4"/>
        <v>CH46</v>
      </c>
      <c r="C285" s="353">
        <v>0.58959758281707697</v>
      </c>
    </row>
    <row r="286" spans="1:3" x14ac:dyDescent="0.35">
      <c r="A286" s="231" t="s">
        <v>2160</v>
      </c>
      <c r="B286" s="231" t="str">
        <f t="shared" si="4"/>
        <v>CH46</v>
      </c>
      <c r="C286" s="353">
        <v>0.26864552497863697</v>
      </c>
    </row>
    <row r="287" spans="1:3" x14ac:dyDescent="0.35">
      <c r="A287" s="231" t="s">
        <v>2161</v>
      </c>
      <c r="B287" s="231" t="str">
        <f t="shared" si="4"/>
        <v>CH46</v>
      </c>
      <c r="C287" s="353">
        <v>0.52270102500915505</v>
      </c>
    </row>
    <row r="288" spans="1:3" x14ac:dyDescent="0.35">
      <c r="A288" s="231" t="s">
        <v>2162</v>
      </c>
      <c r="B288" s="231" t="str">
        <f t="shared" si="4"/>
        <v>CH46</v>
      </c>
      <c r="C288" s="353">
        <v>0.233134269714355</v>
      </c>
    </row>
    <row r="289" spans="1:3" x14ac:dyDescent="0.35">
      <c r="A289" s="231" t="s">
        <v>2163</v>
      </c>
      <c r="B289" s="231" t="str">
        <f t="shared" si="4"/>
        <v>CH46</v>
      </c>
      <c r="C289" s="353">
        <v>0.65267920494079501</v>
      </c>
    </row>
    <row r="290" spans="1:3" x14ac:dyDescent="0.35">
      <c r="A290" s="231" t="s">
        <v>2164</v>
      </c>
      <c r="B290" s="231" t="str">
        <f t="shared" si="4"/>
        <v>CH46</v>
      </c>
      <c r="C290" s="353">
        <v>0.248361110687255</v>
      </c>
    </row>
    <row r="291" spans="1:3" x14ac:dyDescent="0.35">
      <c r="A291" s="231" t="s">
        <v>2165</v>
      </c>
      <c r="B291" s="231" t="str">
        <f t="shared" si="4"/>
        <v>CH46</v>
      </c>
      <c r="C291" s="353">
        <v>0.230038166046142</v>
      </c>
    </row>
    <row r="292" spans="1:3" x14ac:dyDescent="0.35">
      <c r="A292" s="231" t="s">
        <v>2166</v>
      </c>
      <c r="B292" s="231" t="str">
        <f t="shared" si="4"/>
        <v>CH46</v>
      </c>
      <c r="C292" s="353">
        <v>0.29516077041625899</v>
      </c>
    </row>
    <row r="293" spans="1:3" x14ac:dyDescent="0.35">
      <c r="A293" s="231" t="s">
        <v>2167</v>
      </c>
      <c r="B293" s="231" t="str">
        <f t="shared" si="4"/>
        <v>CH46</v>
      </c>
      <c r="C293" s="353">
        <v>0.54585850238800004</v>
      </c>
    </row>
    <row r="294" spans="1:3" x14ac:dyDescent="0.35">
      <c r="A294" s="231" t="s">
        <v>2168</v>
      </c>
      <c r="B294" s="231" t="str">
        <f t="shared" si="4"/>
        <v>CH47</v>
      </c>
      <c r="C294" s="353">
        <v>0.97822523117065396</v>
      </c>
    </row>
    <row r="295" spans="1:3" x14ac:dyDescent="0.35">
      <c r="A295" s="231" t="s">
        <v>2169</v>
      </c>
      <c r="B295" s="231" t="str">
        <f t="shared" si="4"/>
        <v>CH48</v>
      </c>
      <c r="C295" s="353">
        <v>0.416638056437174</v>
      </c>
    </row>
    <row r="296" spans="1:3" x14ac:dyDescent="0.35">
      <c r="A296" s="231" t="s">
        <v>2170</v>
      </c>
      <c r="B296" s="231" t="str">
        <f t="shared" si="4"/>
        <v>CH48</v>
      </c>
      <c r="C296" s="353">
        <v>0.40316963195800698</v>
      </c>
    </row>
    <row r="297" spans="1:3" x14ac:dyDescent="0.35">
      <c r="A297" s="231" t="s">
        <v>2171</v>
      </c>
      <c r="B297" s="231" t="str">
        <f t="shared" si="4"/>
        <v>CH48</v>
      </c>
      <c r="C297" s="353">
        <v>0.39740562438964799</v>
      </c>
    </row>
    <row r="298" spans="1:3" x14ac:dyDescent="0.35">
      <c r="A298" s="231" t="s">
        <v>2172</v>
      </c>
      <c r="B298" s="231" t="str">
        <f t="shared" si="4"/>
        <v>CH48</v>
      </c>
      <c r="C298" s="353">
        <v>0.24173069000244099</v>
      </c>
    </row>
    <row r="299" spans="1:3" x14ac:dyDescent="0.35">
      <c r="A299" s="231" t="s">
        <v>2173</v>
      </c>
      <c r="B299" s="231" t="str">
        <f t="shared" si="4"/>
        <v>CH48</v>
      </c>
      <c r="C299" s="353">
        <v>0.39236545562744102</v>
      </c>
    </row>
    <row r="300" spans="1:3" x14ac:dyDescent="0.35">
      <c r="A300" s="231" t="s">
        <v>2174</v>
      </c>
      <c r="B300" s="231" t="str">
        <f t="shared" si="4"/>
        <v>CH62</v>
      </c>
      <c r="C300" s="353">
        <v>0.53615999221801702</v>
      </c>
    </row>
    <row r="301" spans="1:3" x14ac:dyDescent="0.35">
      <c r="A301" s="231" t="s">
        <v>2175</v>
      </c>
      <c r="B301" s="231" t="str">
        <f t="shared" si="4"/>
        <v>CH8</v>
      </c>
      <c r="C301" s="353">
        <v>0.23261531194051099</v>
      </c>
    </row>
    <row r="302" spans="1:3" x14ac:dyDescent="0.35">
      <c r="A302" s="231" t="s">
        <v>2176</v>
      </c>
      <c r="B302" s="231" t="str">
        <f t="shared" si="4"/>
        <v>CH8</v>
      </c>
      <c r="C302" s="353">
        <v>0.21482324600219699</v>
      </c>
    </row>
    <row r="303" spans="1:3" x14ac:dyDescent="0.35">
      <c r="A303" s="231" t="s">
        <v>2177</v>
      </c>
      <c r="B303" s="231" t="str">
        <f t="shared" si="4"/>
        <v>CH8</v>
      </c>
      <c r="C303" s="353">
        <v>0.214319467544555</v>
      </c>
    </row>
    <row r="304" spans="1:3" x14ac:dyDescent="0.35">
      <c r="A304" s="231" t="s">
        <v>2178</v>
      </c>
      <c r="B304" s="231" t="str">
        <f t="shared" si="4"/>
        <v>CH8</v>
      </c>
      <c r="C304" s="353">
        <v>0.42300200462341297</v>
      </c>
    </row>
    <row r="305" spans="1:3" x14ac:dyDescent="0.35">
      <c r="A305" s="231" t="s">
        <v>2179</v>
      </c>
      <c r="B305" s="231" t="str">
        <f t="shared" si="4"/>
        <v>CH8</v>
      </c>
      <c r="C305" s="353">
        <v>0.253330707550048</v>
      </c>
    </row>
    <row r="306" spans="1:3" x14ac:dyDescent="0.35">
      <c r="A306" s="231" t="s">
        <v>2180</v>
      </c>
      <c r="B306" s="231" t="str">
        <f t="shared" si="4"/>
        <v>CH8</v>
      </c>
      <c r="C306" s="353">
        <v>0.86862158775329501</v>
      </c>
    </row>
    <row r="307" spans="1:3" x14ac:dyDescent="0.35">
      <c r="A307" s="231" t="s">
        <v>2181</v>
      </c>
      <c r="B307" s="231" t="str">
        <f t="shared" si="4"/>
        <v>CH8</v>
      </c>
      <c r="C307" s="353">
        <v>0.25711083412170399</v>
      </c>
    </row>
    <row r="308" spans="1:3" x14ac:dyDescent="0.35">
      <c r="A308" s="231" t="s">
        <v>2182</v>
      </c>
      <c r="B308" s="231" t="str">
        <f t="shared" si="4"/>
        <v>CH8</v>
      </c>
      <c r="C308" s="353">
        <v>0.26547408103942799</v>
      </c>
    </row>
    <row r="309" spans="1:3" x14ac:dyDescent="0.35">
      <c r="A309" s="231" t="s">
        <v>2183</v>
      </c>
      <c r="B309" s="231" t="str">
        <f t="shared" si="4"/>
        <v>CT11</v>
      </c>
      <c r="C309" s="353">
        <v>0.55624168144175001</v>
      </c>
    </row>
    <row r="310" spans="1:3" x14ac:dyDescent="0.35">
      <c r="A310" s="231" t="s">
        <v>2184</v>
      </c>
      <c r="B310" s="231" t="str">
        <f t="shared" si="4"/>
        <v>CT11</v>
      </c>
      <c r="C310" s="353">
        <v>1.84818648987189</v>
      </c>
    </row>
    <row r="311" spans="1:3" x14ac:dyDescent="0.35">
      <c r="A311" s="231" t="s">
        <v>2185</v>
      </c>
      <c r="B311" s="231" t="str">
        <f t="shared" si="4"/>
        <v>CT11</v>
      </c>
      <c r="C311" s="353">
        <v>4.2886130533215896</v>
      </c>
    </row>
    <row r="312" spans="1:3" x14ac:dyDescent="0.35">
      <c r="A312" s="231" t="s">
        <v>2186</v>
      </c>
      <c r="B312" s="231" t="str">
        <f t="shared" si="4"/>
        <v>CT12</v>
      </c>
      <c r="C312" s="353">
        <v>0.55880776311245395</v>
      </c>
    </row>
    <row r="313" spans="1:3" x14ac:dyDescent="0.35">
      <c r="A313" s="231" t="s">
        <v>2187</v>
      </c>
      <c r="B313" s="231" t="str">
        <f t="shared" si="4"/>
        <v>CT13</v>
      </c>
      <c r="C313" s="353">
        <v>1.90383993290166</v>
      </c>
    </row>
    <row r="314" spans="1:3" x14ac:dyDescent="0.35">
      <c r="A314" s="231" t="s">
        <v>2188</v>
      </c>
      <c r="B314" s="231" t="str">
        <f t="shared" si="4"/>
        <v>CT13</v>
      </c>
      <c r="C314" s="353">
        <v>3.1216118260444499</v>
      </c>
    </row>
    <row r="315" spans="1:3" x14ac:dyDescent="0.35">
      <c r="A315" s="231" t="s">
        <v>2189</v>
      </c>
      <c r="B315" s="231" t="str">
        <f t="shared" si="4"/>
        <v>CT13</v>
      </c>
      <c r="C315" s="353">
        <v>0.74717192686168798</v>
      </c>
    </row>
    <row r="316" spans="1:3" x14ac:dyDescent="0.35">
      <c r="A316" s="231" t="s">
        <v>2190</v>
      </c>
      <c r="B316" s="231" t="str">
        <f t="shared" si="4"/>
        <v>CT13</v>
      </c>
      <c r="C316" s="353">
        <v>0.233891745207707</v>
      </c>
    </row>
    <row r="317" spans="1:3" x14ac:dyDescent="0.35">
      <c r="A317" s="231" t="s">
        <v>2191</v>
      </c>
      <c r="B317" s="231" t="str">
        <f t="shared" si="4"/>
        <v>CT13</v>
      </c>
      <c r="C317" s="353">
        <v>0.41878489197491198</v>
      </c>
    </row>
    <row r="318" spans="1:3" x14ac:dyDescent="0.35">
      <c r="A318" s="231" t="s">
        <v>2192</v>
      </c>
      <c r="B318" s="231" t="str">
        <f t="shared" si="4"/>
        <v>CT13</v>
      </c>
      <c r="C318" s="353">
        <v>1.0922301756634101</v>
      </c>
    </row>
    <row r="319" spans="1:3" x14ac:dyDescent="0.35">
      <c r="A319" s="231" t="s">
        <v>2193</v>
      </c>
      <c r="B319" s="231" t="str">
        <f t="shared" si="4"/>
        <v>CT13</v>
      </c>
      <c r="C319" s="353">
        <v>0.31905567770563797</v>
      </c>
    </row>
    <row r="320" spans="1:3" x14ac:dyDescent="0.35">
      <c r="A320" s="231" t="s">
        <v>2194</v>
      </c>
      <c r="B320" s="231" t="str">
        <f t="shared" si="4"/>
        <v>CT13</v>
      </c>
      <c r="C320" s="353">
        <v>1.17289597893436</v>
      </c>
    </row>
    <row r="321" spans="1:3" x14ac:dyDescent="0.35">
      <c r="A321" s="231" t="s">
        <v>2195</v>
      </c>
      <c r="B321" s="231" t="str">
        <f t="shared" si="4"/>
        <v>CT13</v>
      </c>
      <c r="C321" s="353">
        <v>0.31384748510556398</v>
      </c>
    </row>
    <row r="322" spans="1:3" x14ac:dyDescent="0.35">
      <c r="A322" s="231" t="s">
        <v>2196</v>
      </c>
      <c r="B322" s="231" t="str">
        <f t="shared" si="4"/>
        <v>CT13</v>
      </c>
      <c r="C322" s="353">
        <v>0.47654538228664101</v>
      </c>
    </row>
    <row r="323" spans="1:3" x14ac:dyDescent="0.35">
      <c r="A323" s="231" t="s">
        <v>2197</v>
      </c>
      <c r="B323" s="231" t="str">
        <f t="shared" si="4"/>
        <v>CT13</v>
      </c>
      <c r="C323" s="353">
        <v>0.20618133178699299</v>
      </c>
    </row>
    <row r="324" spans="1:3" x14ac:dyDescent="0.35">
      <c r="A324" s="231" t="s">
        <v>2198</v>
      </c>
      <c r="B324" s="231" t="str">
        <f t="shared" si="4"/>
        <v>CT13</v>
      </c>
      <c r="C324" s="353">
        <v>0.86965435690682702</v>
      </c>
    </row>
    <row r="325" spans="1:3" x14ac:dyDescent="0.35">
      <c r="A325" s="231" t="s">
        <v>2199</v>
      </c>
      <c r="B325" s="231" t="str">
        <f t="shared" si="4"/>
        <v>CT13</v>
      </c>
      <c r="C325" s="353">
        <v>0.54655366945531902</v>
      </c>
    </row>
    <row r="326" spans="1:3" x14ac:dyDescent="0.35">
      <c r="A326" s="231" t="s">
        <v>2200</v>
      </c>
      <c r="B326" s="231" t="str">
        <f t="shared" si="4"/>
        <v>CT14</v>
      </c>
      <c r="C326" s="353">
        <v>0.293634368239028</v>
      </c>
    </row>
    <row r="327" spans="1:3" x14ac:dyDescent="0.35">
      <c r="A327" s="231" t="s">
        <v>2201</v>
      </c>
      <c r="B327" s="231" t="str">
        <f t="shared" si="4"/>
        <v>CT14</v>
      </c>
      <c r="C327" s="353">
        <v>0.46971339925966199</v>
      </c>
    </row>
    <row r="328" spans="1:3" x14ac:dyDescent="0.35">
      <c r="A328" s="231" t="s">
        <v>2202</v>
      </c>
      <c r="B328" s="231" t="str">
        <f t="shared" si="4"/>
        <v>CT14</v>
      </c>
      <c r="C328" s="353">
        <v>0.69987939278711997</v>
      </c>
    </row>
    <row r="329" spans="1:3" x14ac:dyDescent="0.35">
      <c r="A329" s="231" t="s">
        <v>2203</v>
      </c>
      <c r="B329" s="231" t="str">
        <f t="shared" si="4"/>
        <v>CT14</v>
      </c>
      <c r="C329" s="353">
        <v>0.36313101273829901</v>
      </c>
    </row>
    <row r="330" spans="1:3" x14ac:dyDescent="0.35">
      <c r="A330" s="231" t="s">
        <v>2204</v>
      </c>
      <c r="B330" s="231" t="str">
        <f t="shared" si="4"/>
        <v>CT14</v>
      </c>
      <c r="C330" s="353">
        <v>0.225174665451049</v>
      </c>
    </row>
    <row r="331" spans="1:3" x14ac:dyDescent="0.35">
      <c r="A331" s="231" t="s">
        <v>2205</v>
      </c>
      <c r="B331" s="231" t="str">
        <f t="shared" si="4"/>
        <v>CT14</v>
      </c>
      <c r="C331" s="353">
        <v>0.35889767233446501</v>
      </c>
    </row>
    <row r="332" spans="1:3" x14ac:dyDescent="0.35">
      <c r="A332" s="231" t="s">
        <v>2206</v>
      </c>
      <c r="B332" s="231" t="str">
        <f t="shared" ref="B332:B395" si="5">IFERROR(LEFT(A332,(FIND(" ",A332,1)-1)),"")</f>
        <v>CT14</v>
      </c>
      <c r="C332" s="353">
        <v>0.38369329691064002</v>
      </c>
    </row>
    <row r="333" spans="1:3" x14ac:dyDescent="0.35">
      <c r="A333" s="231" t="s">
        <v>2207</v>
      </c>
      <c r="B333" s="231" t="str">
        <f t="shared" si="5"/>
        <v>CT14</v>
      </c>
      <c r="C333" s="353">
        <v>0.23818089336186499</v>
      </c>
    </row>
    <row r="334" spans="1:3" x14ac:dyDescent="0.35">
      <c r="A334" s="231" t="s">
        <v>2208</v>
      </c>
      <c r="B334" s="231" t="str">
        <f t="shared" si="5"/>
        <v>CT14</v>
      </c>
      <c r="C334" s="353">
        <v>0.242372226186259</v>
      </c>
    </row>
    <row r="335" spans="1:3" x14ac:dyDescent="0.35">
      <c r="A335" s="231" t="s">
        <v>2209</v>
      </c>
      <c r="B335" s="231" t="str">
        <f t="shared" si="5"/>
        <v>CT14</v>
      </c>
      <c r="C335" s="353">
        <v>0.34452093408145301</v>
      </c>
    </row>
    <row r="336" spans="1:3" x14ac:dyDescent="0.35">
      <c r="A336" s="231" t="s">
        <v>2210</v>
      </c>
      <c r="B336" s="231" t="str">
        <f t="shared" si="5"/>
        <v>CT14</v>
      </c>
      <c r="C336" s="353">
        <v>0.26034983672932499</v>
      </c>
    </row>
    <row r="337" spans="1:3" x14ac:dyDescent="0.35">
      <c r="A337" s="231" t="s">
        <v>2211</v>
      </c>
      <c r="B337" s="231" t="str">
        <f t="shared" si="5"/>
        <v>CT14</v>
      </c>
      <c r="C337" s="353">
        <v>0.26215881110397898</v>
      </c>
    </row>
    <row r="338" spans="1:3" x14ac:dyDescent="0.35">
      <c r="A338" s="231" t="s">
        <v>2212</v>
      </c>
      <c r="B338" s="231" t="str">
        <f t="shared" si="5"/>
        <v>CT14</v>
      </c>
      <c r="C338" s="353">
        <v>0.25717223211246598</v>
      </c>
    </row>
    <row r="339" spans="1:3" x14ac:dyDescent="0.35">
      <c r="A339" s="231" t="s">
        <v>2213</v>
      </c>
      <c r="B339" s="231" t="str">
        <f t="shared" si="5"/>
        <v>CT14</v>
      </c>
      <c r="C339" s="353">
        <v>0.973047483083334</v>
      </c>
    </row>
    <row r="340" spans="1:3" x14ac:dyDescent="0.35">
      <c r="A340" s="231" t="s">
        <v>2214</v>
      </c>
      <c r="B340" s="231" t="str">
        <f t="shared" si="5"/>
        <v>CT14</v>
      </c>
      <c r="C340" s="353">
        <v>1.31014980629341</v>
      </c>
    </row>
    <row r="341" spans="1:3" x14ac:dyDescent="0.35">
      <c r="A341" s="231" t="s">
        <v>2215</v>
      </c>
      <c r="B341" s="231" t="str">
        <f t="shared" si="5"/>
        <v>CT14</v>
      </c>
      <c r="C341" s="353">
        <v>1.09023204903264</v>
      </c>
    </row>
    <row r="342" spans="1:3" x14ac:dyDescent="0.35">
      <c r="A342" s="231" t="s">
        <v>2216</v>
      </c>
      <c r="B342" s="231" t="str">
        <f t="shared" si="5"/>
        <v>CT14</v>
      </c>
      <c r="C342" s="353">
        <v>0.56183648471809899</v>
      </c>
    </row>
    <row r="343" spans="1:3" x14ac:dyDescent="0.35">
      <c r="A343" s="231" t="s">
        <v>2217</v>
      </c>
      <c r="B343" s="231" t="str">
        <f t="shared" si="5"/>
        <v>CT14</v>
      </c>
      <c r="C343" s="353">
        <v>0.79249789653944203</v>
      </c>
    </row>
    <row r="344" spans="1:3" x14ac:dyDescent="0.35">
      <c r="A344" s="231" t="s">
        <v>2218</v>
      </c>
      <c r="B344" s="231" t="str">
        <f t="shared" si="5"/>
        <v>CT14</v>
      </c>
      <c r="C344" s="353">
        <v>0.28134472380169101</v>
      </c>
    </row>
    <row r="345" spans="1:3" x14ac:dyDescent="0.35">
      <c r="A345" s="231" t="s">
        <v>2219</v>
      </c>
      <c r="B345" s="231" t="str">
        <f t="shared" si="5"/>
        <v>CT14</v>
      </c>
      <c r="C345" s="353">
        <v>0.58676019404181101</v>
      </c>
    </row>
    <row r="346" spans="1:3" x14ac:dyDescent="0.35">
      <c r="A346" s="231" t="s">
        <v>2220</v>
      </c>
      <c r="B346" s="231" t="str">
        <f t="shared" si="5"/>
        <v>CT14</v>
      </c>
      <c r="C346" s="353">
        <v>0.391619433948384</v>
      </c>
    </row>
    <row r="347" spans="1:3" x14ac:dyDescent="0.35">
      <c r="A347" s="231" t="s">
        <v>2221</v>
      </c>
      <c r="B347" s="231" t="str">
        <f t="shared" si="5"/>
        <v>CT14</v>
      </c>
      <c r="C347" s="353">
        <v>1.2092880404555799</v>
      </c>
    </row>
    <row r="348" spans="1:3" x14ac:dyDescent="0.35">
      <c r="A348" s="231" t="s">
        <v>2222</v>
      </c>
      <c r="B348" s="231" t="str">
        <f t="shared" si="5"/>
        <v>CT14</v>
      </c>
      <c r="C348" s="353">
        <v>0.32665193342409898</v>
      </c>
    </row>
    <row r="349" spans="1:3" x14ac:dyDescent="0.35">
      <c r="A349" s="231" t="s">
        <v>2223</v>
      </c>
      <c r="B349" s="231" t="str">
        <f t="shared" si="5"/>
        <v>CT14</v>
      </c>
      <c r="C349" s="353">
        <v>0.63828229904174705</v>
      </c>
    </row>
    <row r="350" spans="1:3" x14ac:dyDescent="0.35">
      <c r="A350" s="231" t="s">
        <v>2224</v>
      </c>
      <c r="B350" s="231" t="str">
        <f t="shared" si="5"/>
        <v>CT14</v>
      </c>
      <c r="C350" s="353">
        <v>0.309546071869641</v>
      </c>
    </row>
    <row r="351" spans="1:3" x14ac:dyDescent="0.35">
      <c r="A351" s="231" t="s">
        <v>2225</v>
      </c>
      <c r="B351" s="231" t="str">
        <f t="shared" si="5"/>
        <v>CT14</v>
      </c>
      <c r="C351" s="353">
        <v>0.719536236792929</v>
      </c>
    </row>
    <row r="352" spans="1:3" x14ac:dyDescent="0.35">
      <c r="A352" s="231" t="s">
        <v>2226</v>
      </c>
      <c r="B352" s="231" t="str">
        <f t="shared" si="5"/>
        <v>CT14</v>
      </c>
      <c r="C352" s="353">
        <v>0.83104435631651496</v>
      </c>
    </row>
    <row r="353" spans="1:3" x14ac:dyDescent="0.35">
      <c r="A353" s="231" t="s">
        <v>2227</v>
      </c>
      <c r="B353" s="231" t="str">
        <f t="shared" si="5"/>
        <v>CT14</v>
      </c>
      <c r="C353" s="353">
        <v>0.71308406072380803</v>
      </c>
    </row>
    <row r="354" spans="1:3" x14ac:dyDescent="0.35">
      <c r="A354" s="231" t="s">
        <v>2228</v>
      </c>
      <c r="B354" s="231" t="str">
        <f t="shared" si="5"/>
        <v>CT14</v>
      </c>
      <c r="C354" s="353">
        <v>0.97856802115803398</v>
      </c>
    </row>
    <row r="355" spans="1:3" x14ac:dyDescent="0.35">
      <c r="A355" s="231" t="s">
        <v>2229</v>
      </c>
      <c r="B355" s="231" t="str">
        <f t="shared" si="5"/>
        <v>CT14</v>
      </c>
      <c r="C355" s="353">
        <v>0.43263347643690397</v>
      </c>
    </row>
    <row r="356" spans="1:3" x14ac:dyDescent="0.35">
      <c r="A356" s="231" t="s">
        <v>2230</v>
      </c>
      <c r="B356" s="231" t="str">
        <f t="shared" si="5"/>
        <v>CT14</v>
      </c>
      <c r="C356" s="353">
        <v>0.450048935804858</v>
      </c>
    </row>
    <row r="357" spans="1:3" x14ac:dyDescent="0.35">
      <c r="A357" s="231" t="s">
        <v>2231</v>
      </c>
      <c r="B357" s="231" t="str">
        <f t="shared" si="5"/>
        <v>CT14</v>
      </c>
      <c r="C357" s="353">
        <v>0.84112332890945896</v>
      </c>
    </row>
    <row r="358" spans="1:3" x14ac:dyDescent="0.35">
      <c r="A358" s="231" t="s">
        <v>2232</v>
      </c>
      <c r="B358" s="231" t="str">
        <f t="shared" si="5"/>
        <v>CT14</v>
      </c>
      <c r="C358" s="353">
        <v>1.53817156843325</v>
      </c>
    </row>
    <row r="359" spans="1:3" x14ac:dyDescent="0.35">
      <c r="A359" s="231" t="s">
        <v>2233</v>
      </c>
      <c r="B359" s="231" t="str">
        <f t="shared" si="5"/>
        <v>CT14</v>
      </c>
      <c r="C359" s="353">
        <v>1.3585494392604001</v>
      </c>
    </row>
    <row r="360" spans="1:3" x14ac:dyDescent="0.35">
      <c r="A360" s="231" t="s">
        <v>2234</v>
      </c>
      <c r="B360" s="231" t="str">
        <f t="shared" si="5"/>
        <v>CT14</v>
      </c>
      <c r="C360" s="353">
        <v>0.95545078961239804</v>
      </c>
    </row>
    <row r="361" spans="1:3" x14ac:dyDescent="0.35">
      <c r="A361" s="231" t="s">
        <v>2235</v>
      </c>
      <c r="B361" s="231" t="str">
        <f t="shared" si="5"/>
        <v>CT14</v>
      </c>
      <c r="C361" s="353">
        <v>0.20657307914379</v>
      </c>
    </row>
    <row r="362" spans="1:3" x14ac:dyDescent="0.35">
      <c r="A362" s="231" t="s">
        <v>2236</v>
      </c>
      <c r="B362" s="231" t="str">
        <f t="shared" si="5"/>
        <v>CT14</v>
      </c>
      <c r="C362" s="353">
        <v>0.36399980309666902</v>
      </c>
    </row>
    <row r="363" spans="1:3" x14ac:dyDescent="0.35">
      <c r="A363" s="231" t="s">
        <v>2237</v>
      </c>
      <c r="B363" s="231" t="str">
        <f t="shared" si="5"/>
        <v>CT14</v>
      </c>
      <c r="C363" s="353">
        <v>0.27017046431818098</v>
      </c>
    </row>
    <row r="364" spans="1:3" x14ac:dyDescent="0.35">
      <c r="A364" s="231" t="s">
        <v>2238</v>
      </c>
      <c r="B364" s="231" t="str">
        <f t="shared" si="5"/>
        <v>CT14</v>
      </c>
      <c r="C364" s="353">
        <v>1.0878065335259499</v>
      </c>
    </row>
    <row r="365" spans="1:3" x14ac:dyDescent="0.35">
      <c r="A365" s="231" t="s">
        <v>2239</v>
      </c>
      <c r="B365" s="231" t="str">
        <f t="shared" si="5"/>
        <v>CT16</v>
      </c>
      <c r="C365" s="353">
        <v>0.82577125876830604</v>
      </c>
    </row>
    <row r="366" spans="1:3" x14ac:dyDescent="0.35">
      <c r="A366" s="231" t="s">
        <v>2240</v>
      </c>
      <c r="B366" s="231" t="str">
        <f t="shared" si="5"/>
        <v>CT16</v>
      </c>
      <c r="C366" s="353">
        <v>6.5572837872261696</v>
      </c>
    </row>
    <row r="367" spans="1:3" x14ac:dyDescent="0.35">
      <c r="A367" s="231" t="s">
        <v>2241</v>
      </c>
      <c r="B367" s="231" t="str">
        <f t="shared" si="5"/>
        <v>CT17</v>
      </c>
      <c r="C367" s="353">
        <v>0.66595390324792803</v>
      </c>
    </row>
    <row r="368" spans="1:3" x14ac:dyDescent="0.35">
      <c r="A368" s="231" t="s">
        <v>2242</v>
      </c>
      <c r="B368" s="231" t="str">
        <f t="shared" si="5"/>
        <v>CT17</v>
      </c>
      <c r="C368" s="353">
        <v>1.3282584467637799</v>
      </c>
    </row>
    <row r="369" spans="1:3" x14ac:dyDescent="0.35">
      <c r="A369" s="231" t="s">
        <v>2243</v>
      </c>
      <c r="B369" s="231" t="str">
        <f t="shared" si="5"/>
        <v>CT17</v>
      </c>
      <c r="C369" s="353">
        <v>6.1529147212693598</v>
      </c>
    </row>
    <row r="370" spans="1:3" x14ac:dyDescent="0.35">
      <c r="A370" s="231" t="s">
        <v>2244</v>
      </c>
      <c r="B370" s="231" t="str">
        <f t="shared" si="5"/>
        <v>CT19</v>
      </c>
      <c r="C370" s="353">
        <v>3.5792110325358499</v>
      </c>
    </row>
    <row r="371" spans="1:3" x14ac:dyDescent="0.35">
      <c r="A371" s="231" t="s">
        <v>2245</v>
      </c>
      <c r="B371" s="231" t="str">
        <f t="shared" si="5"/>
        <v>CT20</v>
      </c>
      <c r="C371" s="353">
        <v>5.09941539184251</v>
      </c>
    </row>
    <row r="372" spans="1:3" x14ac:dyDescent="0.35">
      <c r="A372" s="231" t="s">
        <v>2246</v>
      </c>
      <c r="B372" s="231" t="str">
        <f t="shared" si="5"/>
        <v>CT21</v>
      </c>
      <c r="C372" s="353">
        <v>0.25476238638835003</v>
      </c>
    </row>
    <row r="373" spans="1:3" x14ac:dyDescent="0.35">
      <c r="A373" s="231" t="s">
        <v>2247</v>
      </c>
      <c r="B373" s="231" t="str">
        <f t="shared" si="5"/>
        <v>CT21</v>
      </c>
      <c r="C373" s="353">
        <v>0.41737752923362698</v>
      </c>
    </row>
    <row r="374" spans="1:3" x14ac:dyDescent="0.35">
      <c r="A374" s="231" t="s">
        <v>2248</v>
      </c>
      <c r="B374" s="231" t="str">
        <f t="shared" si="5"/>
        <v>CT21</v>
      </c>
      <c r="C374" s="353">
        <v>0.27004327218957003</v>
      </c>
    </row>
    <row r="375" spans="1:3" x14ac:dyDescent="0.35">
      <c r="A375" s="231" t="s">
        <v>2249</v>
      </c>
      <c r="B375" s="231" t="str">
        <f t="shared" si="5"/>
        <v>CT21</v>
      </c>
      <c r="C375" s="353">
        <v>0.70377561084499096</v>
      </c>
    </row>
    <row r="376" spans="1:3" x14ac:dyDescent="0.35">
      <c r="A376" s="231" t="s">
        <v>2250</v>
      </c>
      <c r="B376" s="231" t="str">
        <f t="shared" si="5"/>
        <v>CT21</v>
      </c>
      <c r="C376" s="353">
        <v>0.28696850622155701</v>
      </c>
    </row>
    <row r="377" spans="1:3" x14ac:dyDescent="0.35">
      <c r="A377" s="231" t="s">
        <v>2251</v>
      </c>
      <c r="B377" s="231" t="str">
        <f t="shared" si="5"/>
        <v>CT21</v>
      </c>
      <c r="C377" s="353">
        <v>0.49562323068108599</v>
      </c>
    </row>
    <row r="378" spans="1:3" x14ac:dyDescent="0.35">
      <c r="A378" s="231" t="s">
        <v>2252</v>
      </c>
      <c r="B378" s="231" t="str">
        <f t="shared" si="5"/>
        <v>CT21</v>
      </c>
      <c r="C378" s="353">
        <v>0.28331735906833999</v>
      </c>
    </row>
    <row r="379" spans="1:3" x14ac:dyDescent="0.35">
      <c r="A379" s="231" t="s">
        <v>2253</v>
      </c>
      <c r="B379" s="231" t="str">
        <f t="shared" si="5"/>
        <v>CT21</v>
      </c>
      <c r="C379" s="353">
        <v>0.36596400012241598</v>
      </c>
    </row>
    <row r="380" spans="1:3" x14ac:dyDescent="0.35">
      <c r="A380" s="231" t="s">
        <v>2254</v>
      </c>
      <c r="B380" s="231" t="str">
        <f t="shared" si="5"/>
        <v>CT21</v>
      </c>
      <c r="C380" s="353">
        <v>0.259637657647321</v>
      </c>
    </row>
    <row r="381" spans="1:3" x14ac:dyDescent="0.35">
      <c r="A381" s="231" t="s">
        <v>2255</v>
      </c>
      <c r="B381" s="231" t="str">
        <f t="shared" si="5"/>
        <v>CT21</v>
      </c>
      <c r="C381" s="353">
        <v>0.28226272019181398</v>
      </c>
    </row>
    <row r="382" spans="1:3" x14ac:dyDescent="0.35">
      <c r="A382" s="231" t="s">
        <v>2256</v>
      </c>
      <c r="B382" s="231" t="str">
        <f t="shared" si="5"/>
        <v>CT21</v>
      </c>
      <c r="C382" s="353">
        <v>0.28359889265029598</v>
      </c>
    </row>
    <row r="383" spans="1:3" x14ac:dyDescent="0.35">
      <c r="A383" s="231" t="s">
        <v>2257</v>
      </c>
      <c r="B383" s="231" t="str">
        <f t="shared" si="5"/>
        <v>CT21</v>
      </c>
      <c r="C383" s="353">
        <v>0.33089309588712301</v>
      </c>
    </row>
    <row r="384" spans="1:3" x14ac:dyDescent="0.35">
      <c r="A384" s="231" t="s">
        <v>2258</v>
      </c>
      <c r="B384" s="231" t="str">
        <f t="shared" si="5"/>
        <v>CT21</v>
      </c>
      <c r="C384" s="353">
        <v>0.41625961998856598</v>
      </c>
    </row>
    <row r="385" spans="1:3" x14ac:dyDescent="0.35">
      <c r="A385" s="231" t="s">
        <v>2259</v>
      </c>
      <c r="B385" s="231" t="str">
        <f t="shared" si="5"/>
        <v>CT21</v>
      </c>
      <c r="C385" s="353">
        <v>0.40117884575297302</v>
      </c>
    </row>
    <row r="386" spans="1:3" x14ac:dyDescent="0.35">
      <c r="A386" s="231" t="s">
        <v>2260</v>
      </c>
      <c r="B386" s="231" t="str">
        <f t="shared" si="5"/>
        <v>CT21</v>
      </c>
      <c r="C386" s="353">
        <v>0.29883217281985702</v>
      </c>
    </row>
    <row r="387" spans="1:3" x14ac:dyDescent="0.35">
      <c r="A387" s="231" t="s">
        <v>2261</v>
      </c>
      <c r="B387" s="231" t="str">
        <f t="shared" si="5"/>
        <v>CT21</v>
      </c>
      <c r="C387" s="353">
        <v>0.28313982370655599</v>
      </c>
    </row>
    <row r="388" spans="1:3" x14ac:dyDescent="0.35">
      <c r="A388" s="231" t="s">
        <v>2262</v>
      </c>
      <c r="B388" s="231" t="str">
        <f t="shared" si="5"/>
        <v>CT21</v>
      </c>
      <c r="C388" s="353">
        <v>0.78914212389680904</v>
      </c>
    </row>
    <row r="389" spans="1:3" x14ac:dyDescent="0.35">
      <c r="A389" s="231" t="s">
        <v>2263</v>
      </c>
      <c r="B389" s="231" t="str">
        <f t="shared" si="5"/>
        <v>CT21</v>
      </c>
      <c r="C389" s="353">
        <v>0.25772563965510997</v>
      </c>
    </row>
    <row r="390" spans="1:3" x14ac:dyDescent="0.35">
      <c r="A390" s="231" t="s">
        <v>2264</v>
      </c>
      <c r="B390" s="231" t="str">
        <f t="shared" si="5"/>
        <v>CT21</v>
      </c>
      <c r="C390" s="353">
        <v>0.41476138373774002</v>
      </c>
    </row>
    <row r="391" spans="1:3" x14ac:dyDescent="0.35">
      <c r="A391" s="231" t="s">
        <v>2265</v>
      </c>
      <c r="B391" s="231" t="str">
        <f t="shared" si="5"/>
        <v>CT21</v>
      </c>
      <c r="C391" s="353">
        <v>0.89917458093119995</v>
      </c>
    </row>
    <row r="392" spans="1:3" x14ac:dyDescent="0.35">
      <c r="A392" s="231" t="s">
        <v>2266</v>
      </c>
      <c r="B392" s="231" t="str">
        <f t="shared" si="5"/>
        <v>CT21</v>
      </c>
      <c r="C392" s="353">
        <v>0.302081997234595</v>
      </c>
    </row>
    <row r="393" spans="1:3" x14ac:dyDescent="0.35">
      <c r="A393" s="231" t="s">
        <v>2267</v>
      </c>
      <c r="B393" s="231" t="str">
        <f t="shared" si="5"/>
        <v>CT21</v>
      </c>
      <c r="C393" s="353">
        <v>0.43028105075727402</v>
      </c>
    </row>
    <row r="394" spans="1:3" x14ac:dyDescent="0.35">
      <c r="A394" s="231" t="s">
        <v>2268</v>
      </c>
      <c r="B394" s="231" t="str">
        <f t="shared" si="5"/>
        <v>CT21</v>
      </c>
      <c r="C394" s="353">
        <v>0.24284286017095899</v>
      </c>
    </row>
    <row r="395" spans="1:3" x14ac:dyDescent="0.35">
      <c r="A395" s="231" t="s">
        <v>2269</v>
      </c>
      <c r="B395" s="231" t="str">
        <f t="shared" si="5"/>
        <v>CT21</v>
      </c>
      <c r="C395" s="353">
        <v>0.296205174064676</v>
      </c>
    </row>
    <row r="396" spans="1:3" x14ac:dyDescent="0.35">
      <c r="A396" s="231" t="s">
        <v>2270</v>
      </c>
      <c r="B396" s="231" t="str">
        <f t="shared" ref="B396:B459" si="6">IFERROR(LEFT(A396,(FIND(" ",A396,1)-1)),"")</f>
        <v>CT21</v>
      </c>
      <c r="C396" s="353">
        <v>0.23213639700180899</v>
      </c>
    </row>
    <row r="397" spans="1:3" x14ac:dyDescent="0.35">
      <c r="A397" s="231" t="s">
        <v>2271</v>
      </c>
      <c r="B397" s="231" t="str">
        <f t="shared" si="6"/>
        <v>CT6</v>
      </c>
      <c r="C397" s="353">
        <v>0.88206696065714096</v>
      </c>
    </row>
    <row r="398" spans="1:3" x14ac:dyDescent="0.35">
      <c r="A398" s="231" t="s">
        <v>2272</v>
      </c>
      <c r="B398" s="231" t="str">
        <f t="shared" si="6"/>
        <v>CT6</v>
      </c>
      <c r="C398" s="353">
        <v>0.86863854432063603</v>
      </c>
    </row>
    <row r="399" spans="1:3" x14ac:dyDescent="0.35">
      <c r="A399" s="231" t="s">
        <v>2273</v>
      </c>
      <c r="B399" s="231" t="str">
        <f t="shared" si="6"/>
        <v>CT6</v>
      </c>
      <c r="C399" s="353">
        <v>0.45952504777865899</v>
      </c>
    </row>
    <row r="400" spans="1:3" x14ac:dyDescent="0.35">
      <c r="A400" s="231" t="s">
        <v>2274</v>
      </c>
      <c r="B400" s="231" t="str">
        <f t="shared" si="6"/>
        <v>CT6</v>
      </c>
      <c r="C400" s="353">
        <v>0.33213324252721999</v>
      </c>
    </row>
    <row r="401" spans="1:3" x14ac:dyDescent="0.35">
      <c r="A401" s="231" t="s">
        <v>2275</v>
      </c>
      <c r="B401" s="231" t="str">
        <f t="shared" si="6"/>
        <v>CT6</v>
      </c>
      <c r="C401" s="353">
        <v>0.52883198761897598</v>
      </c>
    </row>
    <row r="402" spans="1:3" x14ac:dyDescent="0.35">
      <c r="A402" s="231" t="s">
        <v>2276</v>
      </c>
      <c r="B402" s="231" t="str">
        <f t="shared" si="6"/>
        <v>CT6</v>
      </c>
      <c r="C402" s="353">
        <v>0.356295784779533</v>
      </c>
    </row>
    <row r="403" spans="1:3" x14ac:dyDescent="0.35">
      <c r="A403" s="231" t="s">
        <v>2277</v>
      </c>
      <c r="B403" s="231" t="str">
        <f t="shared" si="6"/>
        <v>CT6</v>
      </c>
      <c r="C403" s="353">
        <v>0.360747604608112</v>
      </c>
    </row>
    <row r="404" spans="1:3" x14ac:dyDescent="0.35">
      <c r="A404" s="231" t="s">
        <v>2278</v>
      </c>
      <c r="B404" s="231" t="str">
        <f t="shared" si="6"/>
        <v>CT6</v>
      </c>
      <c r="C404" s="353">
        <v>0.72333934807735001</v>
      </c>
    </row>
    <row r="405" spans="1:3" x14ac:dyDescent="0.35">
      <c r="A405" s="231" t="s">
        <v>2279</v>
      </c>
      <c r="B405" s="231" t="str">
        <f t="shared" si="6"/>
        <v>CT6</v>
      </c>
      <c r="C405" s="353">
        <v>0.55812989576615202</v>
      </c>
    </row>
    <row r="406" spans="1:3" x14ac:dyDescent="0.35">
      <c r="A406" s="231" t="s">
        <v>2280</v>
      </c>
      <c r="B406" s="231" t="str">
        <f t="shared" si="6"/>
        <v>CT6</v>
      </c>
      <c r="C406" s="353">
        <v>0.50121885534869504</v>
      </c>
    </row>
    <row r="407" spans="1:3" x14ac:dyDescent="0.35">
      <c r="A407" s="231" t="s">
        <v>2281</v>
      </c>
      <c r="B407" s="231" t="str">
        <f t="shared" si="6"/>
        <v>CT6</v>
      </c>
      <c r="C407" s="353">
        <v>0.229846744775348</v>
      </c>
    </row>
    <row r="408" spans="1:3" x14ac:dyDescent="0.35">
      <c r="A408" s="231" t="s">
        <v>2282</v>
      </c>
      <c r="B408" s="231" t="str">
        <f t="shared" si="6"/>
        <v>CT6</v>
      </c>
      <c r="C408" s="353">
        <v>0.53949287438350202</v>
      </c>
    </row>
    <row r="409" spans="1:3" x14ac:dyDescent="0.35">
      <c r="A409" s="231" t="s">
        <v>2283</v>
      </c>
      <c r="B409" s="231" t="str">
        <f t="shared" si="6"/>
        <v>CT6</v>
      </c>
      <c r="C409" s="353">
        <v>0.70511606240230096</v>
      </c>
    </row>
    <row r="410" spans="1:3" x14ac:dyDescent="0.35">
      <c r="A410" s="231" t="s">
        <v>2284</v>
      </c>
      <c r="B410" s="231" t="str">
        <f t="shared" si="6"/>
        <v>CT6</v>
      </c>
      <c r="C410" s="353">
        <v>0.58275928997950999</v>
      </c>
    </row>
    <row r="411" spans="1:3" x14ac:dyDescent="0.35">
      <c r="A411" s="231" t="s">
        <v>2285</v>
      </c>
      <c r="B411" s="231" t="str">
        <f t="shared" si="6"/>
        <v>CT9</v>
      </c>
      <c r="C411" s="353">
        <v>0.88798709013627197</v>
      </c>
    </row>
    <row r="412" spans="1:3" x14ac:dyDescent="0.35">
      <c r="A412" s="231" t="s">
        <v>2286</v>
      </c>
      <c r="B412" s="231" t="str">
        <f t="shared" si="6"/>
        <v>CT9</v>
      </c>
      <c r="C412" s="353">
        <v>1.6920914636747699</v>
      </c>
    </row>
    <row r="413" spans="1:3" x14ac:dyDescent="0.35">
      <c r="A413" s="231" t="s">
        <v>2287</v>
      </c>
      <c r="B413" s="231" t="str">
        <f t="shared" si="6"/>
        <v>CT9</v>
      </c>
      <c r="C413" s="353">
        <v>1.0285623009651601</v>
      </c>
    </row>
    <row r="414" spans="1:3" x14ac:dyDescent="0.35">
      <c r="A414" s="231" t="s">
        <v>2288</v>
      </c>
      <c r="B414" s="231" t="str">
        <f t="shared" si="6"/>
        <v>CT9</v>
      </c>
      <c r="C414" s="353">
        <v>0.88569389507042495</v>
      </c>
    </row>
    <row r="415" spans="1:3" x14ac:dyDescent="0.35">
      <c r="A415" s="231" t="s">
        <v>2289</v>
      </c>
      <c r="B415" s="231" t="str">
        <f t="shared" si="6"/>
        <v>CT9</v>
      </c>
      <c r="C415" s="353">
        <v>0.61207457677441202</v>
      </c>
    </row>
    <row r="416" spans="1:3" x14ac:dyDescent="0.35">
      <c r="A416" s="231" t="s">
        <v>2290</v>
      </c>
      <c r="B416" s="231" t="str">
        <f t="shared" si="6"/>
        <v>CT9</v>
      </c>
      <c r="C416" s="353">
        <v>0.34566449986862602</v>
      </c>
    </row>
    <row r="417" spans="1:3" x14ac:dyDescent="0.35">
      <c r="A417" s="231" t="s">
        <v>2291</v>
      </c>
      <c r="B417" s="231" t="str">
        <f t="shared" si="6"/>
        <v>CT9</v>
      </c>
      <c r="C417" s="353">
        <v>0.575675582714546</v>
      </c>
    </row>
    <row r="418" spans="1:3" x14ac:dyDescent="0.35">
      <c r="A418" s="231" t="s">
        <v>2292</v>
      </c>
      <c r="B418" s="231" t="str">
        <f t="shared" si="6"/>
        <v>CT9</v>
      </c>
      <c r="C418" s="353">
        <v>0.86605467740860698</v>
      </c>
    </row>
    <row r="419" spans="1:3" x14ac:dyDescent="0.35">
      <c r="A419" s="231" t="s">
        <v>2293</v>
      </c>
      <c r="B419" s="231" t="str">
        <f t="shared" si="6"/>
        <v>CT9</v>
      </c>
      <c r="C419" s="353">
        <v>0.53493709662125799</v>
      </c>
    </row>
    <row r="420" spans="1:3" x14ac:dyDescent="0.35">
      <c r="A420" s="231" t="s">
        <v>2294</v>
      </c>
      <c r="B420" s="231" t="str">
        <f t="shared" si="6"/>
        <v>CT9</v>
      </c>
      <c r="C420" s="353">
        <v>0.53279562094376698</v>
      </c>
    </row>
    <row r="421" spans="1:3" x14ac:dyDescent="0.35">
      <c r="A421" s="231" t="s">
        <v>2295</v>
      </c>
      <c r="B421" s="231" t="str">
        <f t="shared" si="6"/>
        <v>CT9</v>
      </c>
      <c r="C421" s="353">
        <v>0.71137107234564101</v>
      </c>
    </row>
    <row r="422" spans="1:3" x14ac:dyDescent="0.35">
      <c r="A422" s="231" t="s">
        <v>2296</v>
      </c>
      <c r="B422" s="231" t="str">
        <f t="shared" si="6"/>
        <v>CT9</v>
      </c>
      <c r="C422" s="353">
        <v>0.74617524244950495</v>
      </c>
    </row>
    <row r="423" spans="1:3" x14ac:dyDescent="0.35">
      <c r="A423" s="231" t="s">
        <v>2297</v>
      </c>
      <c r="B423" s="231" t="str">
        <f t="shared" si="6"/>
        <v>CT9</v>
      </c>
      <c r="C423" s="353">
        <v>0.61348125447244795</v>
      </c>
    </row>
    <row r="424" spans="1:3" x14ac:dyDescent="0.35">
      <c r="A424" s="231" t="s">
        <v>2298</v>
      </c>
      <c r="B424" s="231" t="str">
        <f t="shared" si="6"/>
        <v>CT9</v>
      </c>
      <c r="C424" s="353">
        <v>0.33746433125900699</v>
      </c>
    </row>
    <row r="425" spans="1:3" x14ac:dyDescent="0.35">
      <c r="A425" s="231" t="s">
        <v>2299</v>
      </c>
      <c r="B425" s="231" t="str">
        <f t="shared" si="6"/>
        <v>CT9</v>
      </c>
      <c r="C425" s="353">
        <v>0.45776319371628199</v>
      </c>
    </row>
    <row r="426" spans="1:3" x14ac:dyDescent="0.35">
      <c r="A426" s="231" t="s">
        <v>2300</v>
      </c>
      <c r="B426" s="231" t="str">
        <f t="shared" si="6"/>
        <v>CT9</v>
      </c>
      <c r="C426" s="353">
        <v>1.19452690297701</v>
      </c>
    </row>
    <row r="427" spans="1:3" x14ac:dyDescent="0.35">
      <c r="A427" s="231" t="s">
        <v>2301</v>
      </c>
      <c r="B427" s="231" t="str">
        <f t="shared" si="6"/>
        <v>CT9</v>
      </c>
      <c r="C427" s="353">
        <v>1.1390368925230401</v>
      </c>
    </row>
    <row r="428" spans="1:3" x14ac:dyDescent="0.35">
      <c r="A428" s="231" t="s">
        <v>2302</v>
      </c>
      <c r="B428" s="231" t="str">
        <f t="shared" si="6"/>
        <v>CT9</v>
      </c>
      <c r="C428" s="353">
        <v>0.57459409143097495</v>
      </c>
    </row>
    <row r="429" spans="1:3" x14ac:dyDescent="0.35">
      <c r="A429" s="231" t="s">
        <v>2303</v>
      </c>
      <c r="B429" s="231" t="str">
        <f t="shared" si="6"/>
        <v>CT9</v>
      </c>
      <c r="C429" s="353">
        <v>1.5022283552365101</v>
      </c>
    </row>
    <row r="430" spans="1:3" x14ac:dyDescent="0.35">
      <c r="A430" s="231" t="s">
        <v>2304</v>
      </c>
      <c r="B430" s="231" t="str">
        <f t="shared" si="6"/>
        <v>CT9</v>
      </c>
      <c r="C430" s="353">
        <v>0.72163305265473199</v>
      </c>
    </row>
    <row r="431" spans="1:3" x14ac:dyDescent="0.35">
      <c r="A431" s="231" t="s">
        <v>2305</v>
      </c>
      <c r="B431" s="231" t="str">
        <f t="shared" si="6"/>
        <v>CT9</v>
      </c>
      <c r="C431" s="353">
        <v>0.71111869679855799</v>
      </c>
    </row>
    <row r="432" spans="1:3" x14ac:dyDescent="0.35">
      <c r="A432" s="231" t="s">
        <v>2306</v>
      </c>
      <c r="B432" s="231" t="str">
        <f t="shared" si="6"/>
        <v>CT9</v>
      </c>
      <c r="C432" s="353">
        <v>1.3220856702972801</v>
      </c>
    </row>
    <row r="433" spans="1:3" x14ac:dyDescent="0.35">
      <c r="A433" s="231" t="s">
        <v>2307</v>
      </c>
      <c r="B433" s="231" t="str">
        <f t="shared" si="6"/>
        <v>CT9</v>
      </c>
      <c r="C433" s="353">
        <v>1.0151193128721601</v>
      </c>
    </row>
    <row r="434" spans="1:3" x14ac:dyDescent="0.35">
      <c r="A434" s="231" t="s">
        <v>2308</v>
      </c>
      <c r="B434" s="231" t="str">
        <f t="shared" si="6"/>
        <v>CT9</v>
      </c>
      <c r="C434" s="353">
        <v>0.36407680609391402</v>
      </c>
    </row>
    <row r="435" spans="1:3" x14ac:dyDescent="0.35">
      <c r="A435" s="231" t="s">
        <v>2309</v>
      </c>
      <c r="B435" s="231" t="str">
        <f t="shared" si="6"/>
        <v>CT9</v>
      </c>
      <c r="C435" s="353">
        <v>0.39288830624985199</v>
      </c>
    </row>
    <row r="436" spans="1:3" x14ac:dyDescent="0.35">
      <c r="A436" s="231" t="s">
        <v>2310</v>
      </c>
      <c r="B436" s="231" t="str">
        <f t="shared" si="6"/>
        <v>CT9</v>
      </c>
      <c r="C436" s="353">
        <v>1.9877090440885901</v>
      </c>
    </row>
    <row r="437" spans="1:3" x14ac:dyDescent="0.35">
      <c r="A437" s="231" t="s">
        <v>2311</v>
      </c>
      <c r="B437" s="231" t="str">
        <f t="shared" si="6"/>
        <v>CT9</v>
      </c>
      <c r="C437" s="353">
        <v>0.59458637105392897</v>
      </c>
    </row>
    <row r="438" spans="1:3" x14ac:dyDescent="0.35">
      <c r="A438" s="231" t="s">
        <v>2312</v>
      </c>
      <c r="B438" s="231" t="str">
        <f t="shared" si="6"/>
        <v>CT9</v>
      </c>
      <c r="C438" s="353">
        <v>0.89541117563244399</v>
      </c>
    </row>
    <row r="439" spans="1:3" x14ac:dyDescent="0.35">
      <c r="A439" s="231" t="s">
        <v>2313</v>
      </c>
      <c r="B439" s="231" t="str">
        <f t="shared" si="6"/>
        <v>CT9</v>
      </c>
      <c r="C439" s="353">
        <v>1.18210146924055</v>
      </c>
    </row>
    <row r="440" spans="1:3" x14ac:dyDescent="0.35">
      <c r="A440" s="231" t="s">
        <v>2314</v>
      </c>
      <c r="B440" s="231" t="str">
        <f t="shared" si="6"/>
        <v>CT9</v>
      </c>
      <c r="C440" s="353">
        <v>1.5273358757942599</v>
      </c>
    </row>
    <row r="441" spans="1:3" x14ac:dyDescent="0.35">
      <c r="A441" s="231" t="s">
        <v>2315</v>
      </c>
      <c r="B441" s="231" t="str">
        <f t="shared" si="6"/>
        <v>CT9</v>
      </c>
      <c r="C441" s="353">
        <v>1.3228332818984601</v>
      </c>
    </row>
    <row r="442" spans="1:3" x14ac:dyDescent="0.35">
      <c r="A442" s="231" t="s">
        <v>2316</v>
      </c>
      <c r="B442" s="231" t="str">
        <f t="shared" si="6"/>
        <v>CT9</v>
      </c>
      <c r="C442" s="353">
        <v>1.1434267638668101</v>
      </c>
    </row>
    <row r="443" spans="1:3" x14ac:dyDescent="0.35">
      <c r="A443" s="231" t="s">
        <v>2317</v>
      </c>
      <c r="B443" s="231" t="str">
        <f t="shared" si="6"/>
        <v>DD1</v>
      </c>
      <c r="C443" s="353">
        <v>0.88098649668051898</v>
      </c>
    </row>
    <row r="444" spans="1:3" x14ac:dyDescent="0.35">
      <c r="A444" s="231" t="s">
        <v>2318</v>
      </c>
      <c r="B444" s="231" t="str">
        <f t="shared" si="6"/>
        <v>DD1</v>
      </c>
      <c r="C444" s="353">
        <v>0.44862382442960302</v>
      </c>
    </row>
    <row r="445" spans="1:3" x14ac:dyDescent="0.35">
      <c r="A445" s="231" t="s">
        <v>2319</v>
      </c>
      <c r="B445" s="231" t="str">
        <f t="shared" si="6"/>
        <v>DD1</v>
      </c>
      <c r="C445" s="353">
        <v>0.75842294878777605</v>
      </c>
    </row>
    <row r="446" spans="1:3" x14ac:dyDescent="0.35">
      <c r="A446" s="231" t="s">
        <v>2320</v>
      </c>
      <c r="B446" s="231" t="str">
        <f t="shared" si="6"/>
        <v>DD1</v>
      </c>
      <c r="C446" s="353">
        <v>0.31245204840994001</v>
      </c>
    </row>
    <row r="447" spans="1:3" x14ac:dyDescent="0.35">
      <c r="A447" s="231" t="s">
        <v>2321</v>
      </c>
      <c r="B447" s="231" t="str">
        <f t="shared" si="6"/>
        <v>DD1</v>
      </c>
      <c r="C447" s="353">
        <v>1.1295936660696599</v>
      </c>
    </row>
    <row r="448" spans="1:3" x14ac:dyDescent="0.35">
      <c r="A448" s="231" t="s">
        <v>2322</v>
      </c>
      <c r="B448" s="231" t="str">
        <f t="shared" si="6"/>
        <v>DD1</v>
      </c>
      <c r="C448" s="353">
        <v>4.5490411843888099</v>
      </c>
    </row>
    <row r="449" spans="1:3" x14ac:dyDescent="0.35">
      <c r="A449" s="231" t="s">
        <v>2323</v>
      </c>
      <c r="B449" s="231" t="str">
        <f t="shared" si="6"/>
        <v>DD1</v>
      </c>
      <c r="C449" s="353">
        <v>1.9212332704550099</v>
      </c>
    </row>
    <row r="450" spans="1:3" x14ac:dyDescent="0.35">
      <c r="A450" s="231" t="s">
        <v>2324</v>
      </c>
      <c r="B450" s="231" t="str">
        <f t="shared" si="6"/>
        <v>DD1</v>
      </c>
      <c r="C450" s="353">
        <v>3.5380812351289199</v>
      </c>
    </row>
    <row r="451" spans="1:3" x14ac:dyDescent="0.35">
      <c r="A451" s="231" t="s">
        <v>2325</v>
      </c>
      <c r="B451" s="231" t="str">
        <f t="shared" si="6"/>
        <v>DD1</v>
      </c>
      <c r="C451" s="353">
        <v>3.12786638961926</v>
      </c>
    </row>
    <row r="452" spans="1:3" x14ac:dyDescent="0.35">
      <c r="A452" s="231" t="s">
        <v>2326</v>
      </c>
      <c r="B452" s="231" t="str">
        <f t="shared" si="6"/>
        <v>DD2</v>
      </c>
      <c r="C452" s="353">
        <v>0.220688210322601</v>
      </c>
    </row>
    <row r="453" spans="1:3" x14ac:dyDescent="0.35">
      <c r="A453" s="231" t="s">
        <v>2327</v>
      </c>
      <c r="B453" s="231" t="str">
        <f t="shared" si="6"/>
        <v>DD2</v>
      </c>
      <c r="C453" s="353">
        <v>0.41922028318438798</v>
      </c>
    </row>
    <row r="454" spans="1:3" x14ac:dyDescent="0.35">
      <c r="A454" s="231" t="s">
        <v>2328</v>
      </c>
      <c r="B454" s="231" t="str">
        <f t="shared" si="6"/>
        <v>DD2</v>
      </c>
      <c r="C454" s="353">
        <v>0.31312762423937501</v>
      </c>
    </row>
    <row r="455" spans="1:3" x14ac:dyDescent="0.35">
      <c r="A455" s="231" t="s">
        <v>2329</v>
      </c>
      <c r="B455" s="231" t="str">
        <f t="shared" si="6"/>
        <v>DD6</v>
      </c>
      <c r="C455" s="353">
        <v>3.8748366076138199</v>
      </c>
    </row>
    <row r="456" spans="1:3" x14ac:dyDescent="0.35">
      <c r="A456" s="231" t="s">
        <v>2330</v>
      </c>
      <c r="B456" s="231" t="str">
        <f t="shared" si="6"/>
        <v>DD6</v>
      </c>
      <c r="C456" s="353">
        <v>1.7492036927194501</v>
      </c>
    </row>
    <row r="457" spans="1:3" x14ac:dyDescent="0.35">
      <c r="A457" s="231" t="s">
        <v>2331</v>
      </c>
      <c r="B457" s="231" t="str">
        <f t="shared" si="6"/>
        <v>DD6</v>
      </c>
      <c r="C457" s="353">
        <v>0.55303667301243298</v>
      </c>
    </row>
    <row r="458" spans="1:3" x14ac:dyDescent="0.35">
      <c r="A458" s="231" t="s">
        <v>2332</v>
      </c>
      <c r="B458" s="231" t="str">
        <f t="shared" si="6"/>
        <v>DD6</v>
      </c>
      <c r="C458" s="353">
        <v>0.76052177067167703</v>
      </c>
    </row>
    <row r="459" spans="1:3" x14ac:dyDescent="0.35">
      <c r="A459" s="231" t="s">
        <v>2333</v>
      </c>
      <c r="B459" s="231" t="str">
        <f t="shared" si="6"/>
        <v>DD6</v>
      </c>
      <c r="C459" s="353">
        <v>0.51986992473335902</v>
      </c>
    </row>
    <row r="460" spans="1:3" x14ac:dyDescent="0.35">
      <c r="A460" s="231" t="s">
        <v>2334</v>
      </c>
      <c r="B460" s="231" t="str">
        <f t="shared" ref="B460:B523" si="7">IFERROR(LEFT(A460,(FIND(" ",A460,1)-1)),"")</f>
        <v>DD6</v>
      </c>
      <c r="C460" s="353">
        <v>0.51780780048216002</v>
      </c>
    </row>
    <row r="461" spans="1:3" x14ac:dyDescent="0.35">
      <c r="A461" s="231" t="s">
        <v>2335</v>
      </c>
      <c r="B461" s="231" t="str">
        <f t="shared" si="7"/>
        <v>DD6</v>
      </c>
      <c r="C461" s="353">
        <v>0.27885267992945401</v>
      </c>
    </row>
    <row r="462" spans="1:3" x14ac:dyDescent="0.35">
      <c r="A462" s="231" t="s">
        <v>2336</v>
      </c>
      <c r="B462" s="231" t="str">
        <f t="shared" si="7"/>
        <v>DD6</v>
      </c>
      <c r="C462" s="353">
        <v>1.1077321825012001</v>
      </c>
    </row>
    <row r="463" spans="1:3" x14ac:dyDescent="0.35">
      <c r="A463" s="231" t="s">
        <v>2337</v>
      </c>
      <c r="B463" s="231" t="str">
        <f t="shared" si="7"/>
        <v>DD6</v>
      </c>
      <c r="C463" s="353">
        <v>1.40367894173305</v>
      </c>
    </row>
    <row r="464" spans="1:3" x14ac:dyDescent="0.35">
      <c r="A464" s="231" t="s">
        <v>2338</v>
      </c>
      <c r="B464" s="231" t="str">
        <f t="shared" si="7"/>
        <v>DD6</v>
      </c>
      <c r="C464" s="353">
        <v>0.88535901598850897</v>
      </c>
    </row>
    <row r="465" spans="1:3" x14ac:dyDescent="0.35">
      <c r="A465" s="231" t="s">
        <v>2339</v>
      </c>
      <c r="B465" s="231" t="str">
        <f t="shared" si="7"/>
        <v>DD6</v>
      </c>
      <c r="C465" s="353">
        <v>1.34540351660889</v>
      </c>
    </row>
    <row r="466" spans="1:3" x14ac:dyDescent="0.35">
      <c r="A466" s="231" t="s">
        <v>2340</v>
      </c>
      <c r="B466" s="231" t="str">
        <f t="shared" si="7"/>
        <v>DD6</v>
      </c>
      <c r="C466" s="353">
        <v>0.57482152250850604</v>
      </c>
    </row>
    <row r="467" spans="1:3" x14ac:dyDescent="0.35">
      <c r="A467" s="231" t="s">
        <v>2341</v>
      </c>
      <c r="B467" s="231" t="str">
        <f t="shared" si="7"/>
        <v>DD7</v>
      </c>
      <c r="C467" s="353">
        <v>0.29048130240021802</v>
      </c>
    </row>
    <row r="468" spans="1:3" x14ac:dyDescent="0.35">
      <c r="A468" s="231" t="s">
        <v>2342</v>
      </c>
      <c r="B468" s="231" t="str">
        <f t="shared" si="7"/>
        <v>DD7</v>
      </c>
      <c r="C468" s="353">
        <v>0.47196411400626798</v>
      </c>
    </row>
    <row r="469" spans="1:3" x14ac:dyDescent="0.35">
      <c r="A469" s="231" t="s">
        <v>2343</v>
      </c>
      <c r="B469" s="231" t="str">
        <f t="shared" si="7"/>
        <v>DD7</v>
      </c>
      <c r="C469" s="353">
        <v>0.36222458296288201</v>
      </c>
    </row>
    <row r="470" spans="1:3" x14ac:dyDescent="0.35">
      <c r="A470" s="231" t="s">
        <v>2344</v>
      </c>
      <c r="B470" s="231" t="str">
        <f t="shared" si="7"/>
        <v>DD7</v>
      </c>
      <c r="C470" s="353">
        <v>0.29103546662667201</v>
      </c>
    </row>
    <row r="471" spans="1:3" x14ac:dyDescent="0.35">
      <c r="A471" s="231" t="s">
        <v>2345</v>
      </c>
      <c r="B471" s="231" t="str">
        <f t="shared" si="7"/>
        <v>DG1</v>
      </c>
      <c r="C471" s="353">
        <v>0.210315324228357</v>
      </c>
    </row>
    <row r="472" spans="1:3" x14ac:dyDescent="0.35">
      <c r="A472" s="231" t="s">
        <v>2346</v>
      </c>
      <c r="B472" s="231" t="str">
        <f t="shared" si="7"/>
        <v>DG1</v>
      </c>
      <c r="C472" s="353">
        <v>0.28103117856840898</v>
      </c>
    </row>
    <row r="473" spans="1:3" x14ac:dyDescent="0.35">
      <c r="A473" s="231" t="s">
        <v>2347</v>
      </c>
      <c r="B473" s="231" t="str">
        <f t="shared" si="7"/>
        <v>DG1</v>
      </c>
      <c r="C473" s="353">
        <v>0.40437235456354098</v>
      </c>
    </row>
    <row r="474" spans="1:3" x14ac:dyDescent="0.35">
      <c r="A474" s="231" t="s">
        <v>2348</v>
      </c>
      <c r="B474" s="231" t="str">
        <f t="shared" si="7"/>
        <v>DG1</v>
      </c>
      <c r="C474" s="353">
        <v>0.34560486313587602</v>
      </c>
    </row>
    <row r="475" spans="1:3" x14ac:dyDescent="0.35">
      <c r="A475" s="231" t="s">
        <v>2349</v>
      </c>
      <c r="B475" s="231" t="str">
        <f t="shared" si="7"/>
        <v>DG12</v>
      </c>
      <c r="C475" s="353">
        <v>0.61672254270900095</v>
      </c>
    </row>
    <row r="476" spans="1:3" x14ac:dyDescent="0.35">
      <c r="A476" s="231" t="s">
        <v>2350</v>
      </c>
      <c r="B476" s="231" t="str">
        <f t="shared" si="7"/>
        <v>DG12</v>
      </c>
      <c r="C476" s="353">
        <v>0.46860305488395199</v>
      </c>
    </row>
    <row r="477" spans="1:3" x14ac:dyDescent="0.35">
      <c r="A477" s="231" t="s">
        <v>2351</v>
      </c>
      <c r="B477" s="231" t="str">
        <f t="shared" si="7"/>
        <v>DG12</v>
      </c>
      <c r="C477" s="353">
        <v>0.48797140576144499</v>
      </c>
    </row>
    <row r="478" spans="1:3" x14ac:dyDescent="0.35">
      <c r="A478" s="231" t="s">
        <v>2352</v>
      </c>
      <c r="B478" s="231" t="str">
        <f t="shared" si="7"/>
        <v>DG12</v>
      </c>
      <c r="C478" s="353">
        <v>0.49522284577019399</v>
      </c>
    </row>
    <row r="479" spans="1:3" x14ac:dyDescent="0.35">
      <c r="A479" s="231" t="s">
        <v>2353</v>
      </c>
      <c r="B479" s="231" t="str">
        <f t="shared" si="7"/>
        <v>DG12</v>
      </c>
      <c r="C479" s="353">
        <v>0.24850208132187199</v>
      </c>
    </row>
    <row r="480" spans="1:3" x14ac:dyDescent="0.35">
      <c r="A480" s="231" t="s">
        <v>2354</v>
      </c>
      <c r="B480" s="231" t="str">
        <f t="shared" si="7"/>
        <v>DG12</v>
      </c>
      <c r="C480" s="353">
        <v>0.59532441608769604</v>
      </c>
    </row>
    <row r="481" spans="1:3" x14ac:dyDescent="0.35">
      <c r="A481" s="231" t="s">
        <v>2355</v>
      </c>
      <c r="B481" s="231" t="str">
        <f t="shared" si="7"/>
        <v>DG12</v>
      </c>
      <c r="C481" s="353">
        <v>0.44806127896481002</v>
      </c>
    </row>
    <row r="482" spans="1:3" x14ac:dyDescent="0.35">
      <c r="A482" s="231" t="s">
        <v>2356</v>
      </c>
      <c r="B482" s="231" t="str">
        <f t="shared" si="7"/>
        <v>DG12</v>
      </c>
      <c r="C482" s="353">
        <v>0.232820116130208</v>
      </c>
    </row>
    <row r="483" spans="1:3" x14ac:dyDescent="0.35">
      <c r="A483" s="231" t="s">
        <v>2357</v>
      </c>
      <c r="B483" s="231" t="str">
        <f t="shared" si="7"/>
        <v>DG12</v>
      </c>
      <c r="C483" s="353">
        <v>0.26598904909968601</v>
      </c>
    </row>
    <row r="484" spans="1:3" x14ac:dyDescent="0.35">
      <c r="A484" s="231" t="s">
        <v>2358</v>
      </c>
      <c r="B484" s="231" t="str">
        <f t="shared" si="7"/>
        <v>DG12</v>
      </c>
      <c r="C484" s="353">
        <v>0.30505167524266202</v>
      </c>
    </row>
    <row r="485" spans="1:3" x14ac:dyDescent="0.35">
      <c r="A485" s="231" t="s">
        <v>2359</v>
      </c>
      <c r="B485" s="231" t="str">
        <f t="shared" si="7"/>
        <v>DG12</v>
      </c>
      <c r="C485" s="353">
        <v>0.229573613367174</v>
      </c>
    </row>
    <row r="486" spans="1:3" x14ac:dyDescent="0.35">
      <c r="A486" s="231" t="s">
        <v>2360</v>
      </c>
      <c r="B486" s="231" t="str">
        <f t="shared" si="7"/>
        <v>DG12</v>
      </c>
      <c r="C486" s="353">
        <v>0.43163088198546101</v>
      </c>
    </row>
    <row r="487" spans="1:3" x14ac:dyDescent="0.35">
      <c r="A487" s="231" t="s">
        <v>2361</v>
      </c>
      <c r="B487" s="231" t="str">
        <f t="shared" si="7"/>
        <v>DG2</v>
      </c>
      <c r="C487" s="353">
        <v>0.84344747400340103</v>
      </c>
    </row>
    <row r="488" spans="1:3" x14ac:dyDescent="0.35">
      <c r="A488" s="231" t="s">
        <v>2362</v>
      </c>
      <c r="B488" s="231" t="str">
        <f t="shared" si="7"/>
        <v>DG2</v>
      </c>
      <c r="C488" s="353">
        <v>0.21586197916307201</v>
      </c>
    </row>
    <row r="489" spans="1:3" x14ac:dyDescent="0.35">
      <c r="A489" s="231" t="s">
        <v>2363</v>
      </c>
      <c r="B489" s="231" t="str">
        <f t="shared" si="7"/>
        <v>DG6</v>
      </c>
      <c r="C489" s="353">
        <v>0.79483293183342696</v>
      </c>
    </row>
    <row r="490" spans="1:3" x14ac:dyDescent="0.35">
      <c r="A490" s="231" t="s">
        <v>2364</v>
      </c>
      <c r="B490" s="231" t="str">
        <f t="shared" si="7"/>
        <v>DG6</v>
      </c>
      <c r="C490" s="353">
        <v>0.45810186980522999</v>
      </c>
    </row>
    <row r="491" spans="1:3" x14ac:dyDescent="0.35">
      <c r="A491" s="231" t="s">
        <v>2365</v>
      </c>
      <c r="B491" s="231" t="str">
        <f t="shared" si="7"/>
        <v>DG6</v>
      </c>
      <c r="C491" s="353">
        <v>0.47847920751462902</v>
      </c>
    </row>
    <row r="492" spans="1:3" x14ac:dyDescent="0.35">
      <c r="A492" s="231" t="s">
        <v>2366</v>
      </c>
      <c r="B492" s="231" t="str">
        <f t="shared" si="7"/>
        <v>DG6</v>
      </c>
      <c r="C492" s="353">
        <v>0.31358245694111297</v>
      </c>
    </row>
    <row r="493" spans="1:3" x14ac:dyDescent="0.35">
      <c r="A493" s="231" t="s">
        <v>2367</v>
      </c>
      <c r="B493" s="231" t="str">
        <f t="shared" si="7"/>
        <v>DG6</v>
      </c>
      <c r="C493" s="353">
        <v>0.87694403569208401</v>
      </c>
    </row>
    <row r="494" spans="1:3" x14ac:dyDescent="0.35">
      <c r="A494" s="231" t="s">
        <v>2368</v>
      </c>
      <c r="B494" s="231" t="str">
        <f t="shared" si="7"/>
        <v>DG7</v>
      </c>
      <c r="C494" s="353">
        <v>0.28828098161548299</v>
      </c>
    </row>
    <row r="495" spans="1:3" x14ac:dyDescent="0.35">
      <c r="A495" s="231" t="s">
        <v>2369</v>
      </c>
      <c r="B495" s="231" t="str">
        <f t="shared" si="7"/>
        <v>DG7</v>
      </c>
      <c r="C495" s="353">
        <v>0.52330089293848503</v>
      </c>
    </row>
    <row r="496" spans="1:3" x14ac:dyDescent="0.35">
      <c r="A496" s="231" t="s">
        <v>2370</v>
      </c>
      <c r="B496" s="231" t="str">
        <f t="shared" si="7"/>
        <v>DG7</v>
      </c>
      <c r="C496" s="353">
        <v>0.834588170052873</v>
      </c>
    </row>
    <row r="497" spans="1:3" x14ac:dyDescent="0.35">
      <c r="A497" s="231" t="s">
        <v>2371</v>
      </c>
      <c r="B497" s="231" t="str">
        <f t="shared" si="7"/>
        <v>DG7</v>
      </c>
      <c r="C497" s="353">
        <v>0.31367821388040801</v>
      </c>
    </row>
    <row r="498" spans="1:3" x14ac:dyDescent="0.35">
      <c r="A498" s="231" t="s">
        <v>2372</v>
      </c>
      <c r="B498" s="231" t="str">
        <f t="shared" si="7"/>
        <v>DG7</v>
      </c>
      <c r="C498" s="353">
        <v>0.63030880928729205</v>
      </c>
    </row>
    <row r="499" spans="1:3" x14ac:dyDescent="0.35">
      <c r="A499" s="231" t="s">
        <v>2373</v>
      </c>
      <c r="B499" s="231" t="str">
        <f t="shared" si="7"/>
        <v>DG7</v>
      </c>
      <c r="C499" s="353">
        <v>0.84807594945254305</v>
      </c>
    </row>
    <row r="500" spans="1:3" x14ac:dyDescent="0.35">
      <c r="A500" s="231" t="s">
        <v>2374</v>
      </c>
      <c r="B500" s="231" t="str">
        <f t="shared" si="7"/>
        <v>DG7</v>
      </c>
      <c r="C500" s="353">
        <v>1.13915398183309</v>
      </c>
    </row>
    <row r="501" spans="1:3" x14ac:dyDescent="0.35">
      <c r="A501" s="231" t="s">
        <v>2375</v>
      </c>
      <c r="B501" s="231" t="str">
        <f t="shared" si="7"/>
        <v>DG7</v>
      </c>
      <c r="C501" s="353">
        <v>1.6904740435605401</v>
      </c>
    </row>
    <row r="502" spans="1:3" x14ac:dyDescent="0.35">
      <c r="A502" s="231" t="s">
        <v>2376</v>
      </c>
      <c r="B502" s="231" t="str">
        <f t="shared" si="7"/>
        <v>DG7</v>
      </c>
      <c r="C502" s="353">
        <v>1.4049726193221499</v>
      </c>
    </row>
    <row r="503" spans="1:3" x14ac:dyDescent="0.35">
      <c r="A503" s="231" t="s">
        <v>2377</v>
      </c>
      <c r="B503" s="231" t="str">
        <f t="shared" si="7"/>
        <v>DG7</v>
      </c>
      <c r="C503" s="353">
        <v>1.21058801818193</v>
      </c>
    </row>
    <row r="504" spans="1:3" x14ac:dyDescent="0.35">
      <c r="A504" s="231" t="s">
        <v>2378</v>
      </c>
      <c r="B504" s="231" t="str">
        <f t="shared" si="7"/>
        <v>DG7</v>
      </c>
      <c r="C504" s="353">
        <v>0.54883538540010601</v>
      </c>
    </row>
    <row r="505" spans="1:3" x14ac:dyDescent="0.35">
      <c r="A505" s="231" t="s">
        <v>2379</v>
      </c>
      <c r="B505" s="231" t="str">
        <f t="shared" si="7"/>
        <v>DG7</v>
      </c>
      <c r="C505" s="353">
        <v>0.35636299889741502</v>
      </c>
    </row>
    <row r="506" spans="1:3" x14ac:dyDescent="0.35">
      <c r="A506" s="231" t="s">
        <v>2380</v>
      </c>
      <c r="B506" s="231" t="str">
        <f t="shared" si="7"/>
        <v>DG7</v>
      </c>
      <c r="C506" s="353">
        <v>0.86466663757356599</v>
      </c>
    </row>
    <row r="507" spans="1:3" x14ac:dyDescent="0.35">
      <c r="A507" s="231" t="s">
        <v>2381</v>
      </c>
      <c r="B507" s="231" t="str">
        <f t="shared" si="7"/>
        <v>DG7</v>
      </c>
      <c r="C507" s="353">
        <v>0.45402514883529499</v>
      </c>
    </row>
    <row r="508" spans="1:3" x14ac:dyDescent="0.35">
      <c r="A508" s="231" t="s">
        <v>2382</v>
      </c>
      <c r="B508" s="231" t="str">
        <f t="shared" si="7"/>
        <v>DG7</v>
      </c>
      <c r="C508" s="353">
        <v>0.27865134063892499</v>
      </c>
    </row>
    <row r="509" spans="1:3" x14ac:dyDescent="0.35">
      <c r="A509" s="231" t="s">
        <v>2383</v>
      </c>
      <c r="B509" s="231" t="str">
        <f t="shared" si="7"/>
        <v>DG7</v>
      </c>
      <c r="C509" s="353">
        <v>0.29434539748142502</v>
      </c>
    </row>
    <row r="510" spans="1:3" x14ac:dyDescent="0.35">
      <c r="A510" s="231" t="s">
        <v>2384</v>
      </c>
      <c r="B510" s="231" t="str">
        <f t="shared" si="7"/>
        <v>DG8</v>
      </c>
      <c r="C510" s="353">
        <v>1.1202281401815899</v>
      </c>
    </row>
    <row r="511" spans="1:3" x14ac:dyDescent="0.35">
      <c r="A511" s="231" t="s">
        <v>2385</v>
      </c>
      <c r="B511" s="231" t="str">
        <f t="shared" si="7"/>
        <v>DG8</v>
      </c>
      <c r="C511" s="353">
        <v>0.40035896689721701</v>
      </c>
    </row>
    <row r="512" spans="1:3" x14ac:dyDescent="0.35">
      <c r="A512" s="231" t="s">
        <v>2386</v>
      </c>
      <c r="B512" s="231" t="str">
        <f t="shared" si="7"/>
        <v>DG8</v>
      </c>
      <c r="C512" s="353">
        <v>0.339228501766068</v>
      </c>
    </row>
    <row r="513" spans="1:3" x14ac:dyDescent="0.35">
      <c r="A513" s="231" t="s">
        <v>2387</v>
      </c>
      <c r="B513" s="231" t="str">
        <f t="shared" si="7"/>
        <v>DG8</v>
      </c>
      <c r="C513" s="353">
        <v>1.94342848847713</v>
      </c>
    </row>
    <row r="514" spans="1:3" x14ac:dyDescent="0.35">
      <c r="A514" s="231" t="s">
        <v>2388</v>
      </c>
      <c r="B514" s="231" t="str">
        <f t="shared" si="7"/>
        <v>DG8</v>
      </c>
      <c r="C514" s="353">
        <v>0.51690685042955398</v>
      </c>
    </row>
    <row r="515" spans="1:3" x14ac:dyDescent="0.35">
      <c r="A515" s="231" t="s">
        <v>2389</v>
      </c>
      <c r="B515" s="231" t="str">
        <f t="shared" si="7"/>
        <v>DG8</v>
      </c>
      <c r="C515" s="353">
        <v>0.66594157485186301</v>
      </c>
    </row>
    <row r="516" spans="1:3" x14ac:dyDescent="0.35">
      <c r="A516" s="231" t="s">
        <v>2390</v>
      </c>
      <c r="B516" s="231" t="str">
        <f t="shared" si="7"/>
        <v>DG8</v>
      </c>
      <c r="C516" s="353">
        <v>0.29091796294017802</v>
      </c>
    </row>
    <row r="517" spans="1:3" x14ac:dyDescent="0.35">
      <c r="A517" s="231" t="s">
        <v>2391</v>
      </c>
      <c r="B517" s="231" t="str">
        <f t="shared" si="7"/>
        <v>DG8</v>
      </c>
      <c r="C517" s="353">
        <v>0.42893963388051498</v>
      </c>
    </row>
    <row r="518" spans="1:3" x14ac:dyDescent="0.35">
      <c r="A518" s="231" t="s">
        <v>2392</v>
      </c>
      <c r="B518" s="231" t="str">
        <f t="shared" si="7"/>
        <v>DG8</v>
      </c>
      <c r="C518" s="353">
        <v>0.52966621139471404</v>
      </c>
    </row>
    <row r="519" spans="1:3" x14ac:dyDescent="0.35">
      <c r="A519" s="231" t="s">
        <v>2393</v>
      </c>
      <c r="B519" s="231" t="str">
        <f t="shared" si="7"/>
        <v>DG8</v>
      </c>
      <c r="C519" s="353">
        <v>0.95837558192847205</v>
      </c>
    </row>
    <row r="520" spans="1:3" x14ac:dyDescent="0.35">
      <c r="A520" s="231" t="s">
        <v>2394</v>
      </c>
      <c r="B520" s="231" t="str">
        <f t="shared" si="7"/>
        <v>DG8</v>
      </c>
      <c r="C520" s="353">
        <v>0.377045161287412</v>
      </c>
    </row>
    <row r="521" spans="1:3" x14ac:dyDescent="0.35">
      <c r="A521" s="231" t="s">
        <v>2395</v>
      </c>
      <c r="B521" s="231" t="str">
        <f t="shared" si="7"/>
        <v>DG8</v>
      </c>
      <c r="C521" s="353">
        <v>0.50829074900438898</v>
      </c>
    </row>
    <row r="522" spans="1:3" x14ac:dyDescent="0.35">
      <c r="A522" s="231" t="s">
        <v>2396</v>
      </c>
      <c r="B522" s="231" t="str">
        <f t="shared" si="7"/>
        <v>DG8</v>
      </c>
      <c r="C522" s="353">
        <v>0.37304073355228701</v>
      </c>
    </row>
    <row r="523" spans="1:3" x14ac:dyDescent="0.35">
      <c r="A523" s="231" t="s">
        <v>2397</v>
      </c>
      <c r="B523" s="231" t="str">
        <f t="shared" si="7"/>
        <v>DG8</v>
      </c>
      <c r="C523" s="353">
        <v>1.0782907444035501</v>
      </c>
    </row>
    <row r="524" spans="1:3" x14ac:dyDescent="0.35">
      <c r="A524" s="231" t="s">
        <v>2398</v>
      </c>
      <c r="B524" s="231" t="str">
        <f t="shared" ref="B524:B587" si="8">IFERROR(LEFT(A524,(FIND(" ",A524,1)-1)),"")</f>
        <v>DG8</v>
      </c>
      <c r="C524" s="353">
        <v>0.46629072604532301</v>
      </c>
    </row>
    <row r="525" spans="1:3" x14ac:dyDescent="0.35">
      <c r="A525" s="231" t="s">
        <v>2399</v>
      </c>
      <c r="B525" s="231" t="str">
        <f t="shared" si="8"/>
        <v>DG8</v>
      </c>
      <c r="C525" s="353">
        <v>0.40429071960802199</v>
      </c>
    </row>
    <row r="526" spans="1:3" x14ac:dyDescent="0.35">
      <c r="A526" s="231" t="s">
        <v>2400</v>
      </c>
      <c r="B526" s="231" t="str">
        <f t="shared" si="8"/>
        <v>DG8</v>
      </c>
      <c r="C526" s="353">
        <v>0.77748927303396698</v>
      </c>
    </row>
    <row r="527" spans="1:3" x14ac:dyDescent="0.35">
      <c r="A527" s="231" t="s">
        <v>2401</v>
      </c>
      <c r="B527" s="231" t="str">
        <f t="shared" si="8"/>
        <v>DG8</v>
      </c>
      <c r="C527" s="353">
        <v>1.2905373279710699</v>
      </c>
    </row>
    <row r="528" spans="1:3" x14ac:dyDescent="0.35">
      <c r="A528" s="231" t="s">
        <v>2402</v>
      </c>
      <c r="B528" s="231" t="str">
        <f t="shared" si="8"/>
        <v>DG9</v>
      </c>
      <c r="C528" s="353">
        <v>0.66776581183717099</v>
      </c>
    </row>
    <row r="529" spans="1:3" x14ac:dyDescent="0.35">
      <c r="A529" s="231" t="s">
        <v>2403</v>
      </c>
      <c r="B529" s="231" t="str">
        <f t="shared" si="8"/>
        <v>DG9</v>
      </c>
      <c r="C529" s="353">
        <v>0.72497463596522704</v>
      </c>
    </row>
    <row r="530" spans="1:3" x14ac:dyDescent="0.35">
      <c r="A530" s="231" t="s">
        <v>2404</v>
      </c>
      <c r="B530" s="231" t="str">
        <f t="shared" si="8"/>
        <v>DG9</v>
      </c>
      <c r="C530" s="353">
        <v>0.29609085140378799</v>
      </c>
    </row>
    <row r="531" spans="1:3" x14ac:dyDescent="0.35">
      <c r="A531" s="231" t="s">
        <v>2405</v>
      </c>
      <c r="B531" s="231" t="str">
        <f t="shared" si="8"/>
        <v>DG9</v>
      </c>
      <c r="C531" s="353">
        <v>0.96049416457850401</v>
      </c>
    </row>
    <row r="532" spans="1:3" x14ac:dyDescent="0.35">
      <c r="A532" s="231" t="s">
        <v>2406</v>
      </c>
      <c r="B532" s="231" t="str">
        <f t="shared" si="8"/>
        <v>DG9</v>
      </c>
      <c r="C532" s="353">
        <v>1.23575969474998</v>
      </c>
    </row>
    <row r="533" spans="1:3" x14ac:dyDescent="0.35">
      <c r="A533" s="231" t="s">
        <v>2407</v>
      </c>
      <c r="B533" s="231" t="str">
        <f t="shared" si="8"/>
        <v>DG9</v>
      </c>
      <c r="C533" s="353">
        <v>3.6643851641255698</v>
      </c>
    </row>
    <row r="534" spans="1:3" x14ac:dyDescent="0.35">
      <c r="A534" s="231" t="s">
        <v>2408</v>
      </c>
      <c r="B534" s="231" t="str">
        <f t="shared" si="8"/>
        <v>DG9</v>
      </c>
      <c r="C534" s="353">
        <v>1.10772848901711</v>
      </c>
    </row>
    <row r="535" spans="1:3" x14ac:dyDescent="0.35">
      <c r="A535" s="231" t="s">
        <v>2409</v>
      </c>
      <c r="B535" s="231" t="str">
        <f t="shared" si="8"/>
        <v>DG9</v>
      </c>
      <c r="C535" s="353">
        <v>0.88824287331591201</v>
      </c>
    </row>
    <row r="536" spans="1:3" x14ac:dyDescent="0.35">
      <c r="A536" s="231" t="s">
        <v>2410</v>
      </c>
      <c r="B536" s="231" t="str">
        <f t="shared" si="8"/>
        <v>DG9</v>
      </c>
      <c r="C536" s="353">
        <v>0.416564126759494</v>
      </c>
    </row>
    <row r="537" spans="1:3" x14ac:dyDescent="0.35">
      <c r="A537" s="231" t="s">
        <v>2411</v>
      </c>
      <c r="B537" s="231" t="str">
        <f t="shared" si="8"/>
        <v>DG9</v>
      </c>
      <c r="C537" s="353">
        <v>0.30051289525950697</v>
      </c>
    </row>
    <row r="538" spans="1:3" x14ac:dyDescent="0.35">
      <c r="A538" s="231" t="s">
        <v>2412</v>
      </c>
      <c r="B538" s="231" t="str">
        <f t="shared" si="8"/>
        <v>DG9</v>
      </c>
      <c r="C538" s="353">
        <v>0.53726377211436604</v>
      </c>
    </row>
    <row r="539" spans="1:3" x14ac:dyDescent="0.35">
      <c r="A539" s="231" t="s">
        <v>2413</v>
      </c>
      <c r="B539" s="231" t="str">
        <f t="shared" si="8"/>
        <v>DG9</v>
      </c>
      <c r="C539" s="353">
        <v>0.320702065261666</v>
      </c>
    </row>
    <row r="540" spans="1:3" x14ac:dyDescent="0.35">
      <c r="A540" s="231" t="s">
        <v>2414</v>
      </c>
      <c r="B540" s="231" t="str">
        <f t="shared" si="8"/>
        <v>DG9</v>
      </c>
      <c r="C540" s="353">
        <v>0.81791799931391296</v>
      </c>
    </row>
    <row r="541" spans="1:3" x14ac:dyDescent="0.35">
      <c r="A541" s="231" t="s">
        <v>2415</v>
      </c>
      <c r="B541" s="231" t="str">
        <f t="shared" si="8"/>
        <v>DT3</v>
      </c>
      <c r="C541" s="353">
        <v>1.7089201609293601</v>
      </c>
    </row>
    <row r="542" spans="1:3" x14ac:dyDescent="0.35">
      <c r="A542" s="231" t="s">
        <v>2416</v>
      </c>
      <c r="B542" s="231" t="str">
        <f t="shared" si="8"/>
        <v>DT3</v>
      </c>
      <c r="C542" s="353">
        <v>1.59127056598663</v>
      </c>
    </row>
    <row r="543" spans="1:3" x14ac:dyDescent="0.35">
      <c r="A543" s="231" t="s">
        <v>2417</v>
      </c>
      <c r="B543" s="231" t="str">
        <f t="shared" si="8"/>
        <v>DT3</v>
      </c>
      <c r="C543" s="353">
        <v>0.72878813743591297</v>
      </c>
    </row>
    <row r="544" spans="1:3" x14ac:dyDescent="0.35">
      <c r="A544" s="231" t="s">
        <v>2418</v>
      </c>
      <c r="B544" s="231" t="str">
        <f t="shared" si="8"/>
        <v>DT3</v>
      </c>
      <c r="C544" s="353">
        <v>0.77203738689422596</v>
      </c>
    </row>
    <row r="545" spans="1:3" x14ac:dyDescent="0.35">
      <c r="A545" s="231" t="s">
        <v>2419</v>
      </c>
      <c r="B545" s="231" t="str">
        <f t="shared" si="8"/>
        <v>DT3</v>
      </c>
      <c r="C545" s="353">
        <v>0.73952215909957797</v>
      </c>
    </row>
    <row r="546" spans="1:3" x14ac:dyDescent="0.35">
      <c r="A546" s="231" t="s">
        <v>2420</v>
      </c>
      <c r="B546" s="231" t="str">
        <f t="shared" si="8"/>
        <v>DT4</v>
      </c>
      <c r="C546" s="353">
        <v>1.67276763916015</v>
      </c>
    </row>
    <row r="547" spans="1:3" x14ac:dyDescent="0.35">
      <c r="A547" s="231" t="s">
        <v>2421</v>
      </c>
      <c r="B547" s="231" t="str">
        <f t="shared" si="8"/>
        <v>DT4</v>
      </c>
      <c r="C547" s="353">
        <v>1.58087718486785</v>
      </c>
    </row>
    <row r="548" spans="1:3" x14ac:dyDescent="0.35">
      <c r="A548" s="231" t="s">
        <v>2422</v>
      </c>
      <c r="B548" s="231" t="str">
        <f t="shared" si="8"/>
        <v>DT4</v>
      </c>
      <c r="C548" s="353">
        <v>0.256960868835449</v>
      </c>
    </row>
    <row r="549" spans="1:3" x14ac:dyDescent="0.35">
      <c r="A549" s="231" t="s">
        <v>2423</v>
      </c>
      <c r="B549" s="231" t="str">
        <f t="shared" si="8"/>
        <v>DT4</v>
      </c>
      <c r="C549" s="353">
        <v>0.51422491940585002</v>
      </c>
    </row>
    <row r="550" spans="1:3" x14ac:dyDescent="0.35">
      <c r="A550" s="231" t="s">
        <v>2424</v>
      </c>
      <c r="B550" s="231" t="str">
        <f t="shared" si="8"/>
        <v>DT4</v>
      </c>
      <c r="C550" s="353">
        <v>0.31501223146915402</v>
      </c>
    </row>
    <row r="551" spans="1:3" x14ac:dyDescent="0.35">
      <c r="A551" s="231" t="s">
        <v>2425</v>
      </c>
      <c r="B551" s="231" t="str">
        <f t="shared" si="8"/>
        <v>DT4</v>
      </c>
      <c r="C551" s="353">
        <v>0.49891316890716497</v>
      </c>
    </row>
    <row r="552" spans="1:3" x14ac:dyDescent="0.35">
      <c r="A552" s="231" t="s">
        <v>2426</v>
      </c>
      <c r="B552" s="231" t="str">
        <f t="shared" si="8"/>
        <v>DT4</v>
      </c>
      <c r="C552" s="353">
        <v>0.42206406593322698</v>
      </c>
    </row>
    <row r="553" spans="1:3" x14ac:dyDescent="0.35">
      <c r="A553" s="231" t="s">
        <v>2427</v>
      </c>
      <c r="B553" s="231" t="str">
        <f t="shared" si="8"/>
        <v>DT4</v>
      </c>
      <c r="C553" s="353">
        <v>0.42189382423054</v>
      </c>
    </row>
    <row r="554" spans="1:3" x14ac:dyDescent="0.35">
      <c r="A554" s="231" t="s">
        <v>2428</v>
      </c>
      <c r="B554" s="231" t="str">
        <f t="shared" si="8"/>
        <v>DT4</v>
      </c>
      <c r="C554" s="353">
        <v>0.55811476707458496</v>
      </c>
    </row>
    <row r="555" spans="1:3" x14ac:dyDescent="0.35">
      <c r="A555" s="231" t="s">
        <v>2429</v>
      </c>
      <c r="B555" s="231" t="str">
        <f t="shared" si="8"/>
        <v>DT4</v>
      </c>
      <c r="C555" s="353">
        <v>0.53503412466782696</v>
      </c>
    </row>
    <row r="556" spans="1:3" x14ac:dyDescent="0.35">
      <c r="A556" s="231" t="s">
        <v>2430</v>
      </c>
      <c r="B556" s="231" t="str">
        <f t="shared" si="8"/>
        <v>DT4</v>
      </c>
      <c r="C556" s="353">
        <v>0.28356575965881298</v>
      </c>
    </row>
    <row r="557" spans="1:3" x14ac:dyDescent="0.35">
      <c r="A557" s="231" t="s">
        <v>2431</v>
      </c>
      <c r="B557" s="231" t="str">
        <f t="shared" si="8"/>
        <v>DT4</v>
      </c>
      <c r="C557" s="353">
        <v>0.328457832336425</v>
      </c>
    </row>
    <row r="558" spans="1:3" x14ac:dyDescent="0.35">
      <c r="A558" s="231" t="s">
        <v>2432</v>
      </c>
      <c r="B558" s="231" t="str">
        <f t="shared" si="8"/>
        <v>DT4</v>
      </c>
      <c r="C558" s="353">
        <v>0.36204564571380599</v>
      </c>
    </row>
    <row r="559" spans="1:3" x14ac:dyDescent="0.35">
      <c r="A559" s="231" t="s">
        <v>2433</v>
      </c>
      <c r="B559" s="231" t="str">
        <f t="shared" si="8"/>
        <v>DT4</v>
      </c>
      <c r="C559" s="353">
        <v>0.407497485478719</v>
      </c>
    </row>
    <row r="560" spans="1:3" x14ac:dyDescent="0.35">
      <c r="A560" s="231" t="s">
        <v>2434</v>
      </c>
      <c r="B560" s="231" t="str">
        <f t="shared" si="8"/>
        <v>DT4</v>
      </c>
      <c r="C560" s="353">
        <v>0.31604373455047602</v>
      </c>
    </row>
    <row r="561" spans="1:3" x14ac:dyDescent="0.35">
      <c r="A561" s="231" t="s">
        <v>2435</v>
      </c>
      <c r="B561" s="231" t="str">
        <f t="shared" si="8"/>
        <v>DT4</v>
      </c>
      <c r="C561" s="353">
        <v>0.25730268160502101</v>
      </c>
    </row>
    <row r="562" spans="1:3" x14ac:dyDescent="0.35">
      <c r="A562" s="231" t="s">
        <v>2436</v>
      </c>
      <c r="B562" s="231" t="str">
        <f t="shared" si="8"/>
        <v>DT4</v>
      </c>
      <c r="C562" s="353">
        <v>0.42256194353103599</v>
      </c>
    </row>
    <row r="563" spans="1:3" x14ac:dyDescent="0.35">
      <c r="A563" s="231" t="s">
        <v>2437</v>
      </c>
      <c r="B563" s="231" t="str">
        <f t="shared" si="8"/>
        <v>DT4</v>
      </c>
      <c r="C563" s="353">
        <v>0.23843336105346599</v>
      </c>
    </row>
    <row r="564" spans="1:3" x14ac:dyDescent="0.35">
      <c r="A564" s="231" t="s">
        <v>2438</v>
      </c>
      <c r="B564" s="231" t="str">
        <f t="shared" si="8"/>
        <v>DT4</v>
      </c>
      <c r="C564" s="353">
        <v>0.29314994812011702</v>
      </c>
    </row>
    <row r="565" spans="1:3" x14ac:dyDescent="0.35">
      <c r="A565" s="231" t="s">
        <v>2439</v>
      </c>
      <c r="B565" s="231" t="str">
        <f t="shared" si="8"/>
        <v>DT4</v>
      </c>
      <c r="C565" s="353">
        <v>0.32139223814010598</v>
      </c>
    </row>
    <row r="566" spans="1:3" x14ac:dyDescent="0.35">
      <c r="A566" s="231" t="s">
        <v>2440</v>
      </c>
      <c r="B566" s="231" t="str">
        <f t="shared" si="8"/>
        <v>DT4</v>
      </c>
      <c r="C566" s="353">
        <v>0.336667617162068</v>
      </c>
    </row>
    <row r="567" spans="1:3" x14ac:dyDescent="0.35">
      <c r="A567" s="231" t="s">
        <v>2441</v>
      </c>
      <c r="B567" s="231" t="str">
        <f t="shared" si="8"/>
        <v>DT4</v>
      </c>
      <c r="C567" s="353">
        <v>0.40061216884189099</v>
      </c>
    </row>
    <row r="568" spans="1:3" x14ac:dyDescent="0.35">
      <c r="A568" s="231" t="s">
        <v>2442</v>
      </c>
      <c r="B568" s="231" t="str">
        <f t="shared" si="8"/>
        <v>DT4</v>
      </c>
      <c r="C568" s="353">
        <v>0.36011939048767</v>
      </c>
    </row>
    <row r="569" spans="1:3" x14ac:dyDescent="0.35">
      <c r="A569" s="231" t="s">
        <v>2443</v>
      </c>
      <c r="B569" s="231" t="str">
        <f t="shared" si="8"/>
        <v>DT4</v>
      </c>
      <c r="C569" s="353">
        <v>0.34631843566894499</v>
      </c>
    </row>
    <row r="570" spans="1:3" x14ac:dyDescent="0.35">
      <c r="A570" s="231" t="s">
        <v>2444</v>
      </c>
      <c r="B570" s="231" t="str">
        <f t="shared" si="8"/>
        <v>DT4</v>
      </c>
      <c r="C570" s="353">
        <v>0.30071389675140298</v>
      </c>
    </row>
    <row r="571" spans="1:3" x14ac:dyDescent="0.35">
      <c r="A571" s="231" t="s">
        <v>2445</v>
      </c>
      <c r="B571" s="231" t="str">
        <f t="shared" si="8"/>
        <v>DT4</v>
      </c>
      <c r="C571" s="353">
        <v>0.32213586568832397</v>
      </c>
    </row>
    <row r="572" spans="1:3" x14ac:dyDescent="0.35">
      <c r="A572" s="231" t="s">
        <v>2446</v>
      </c>
      <c r="B572" s="231" t="str">
        <f t="shared" si="8"/>
        <v>DT4</v>
      </c>
      <c r="C572" s="353">
        <v>0.44512424749486501</v>
      </c>
    </row>
    <row r="573" spans="1:3" x14ac:dyDescent="0.35">
      <c r="A573" s="231" t="s">
        <v>2447</v>
      </c>
      <c r="B573" s="231" t="str">
        <f t="shared" si="8"/>
        <v>DT4</v>
      </c>
      <c r="C573" s="353">
        <v>0.36493372917175199</v>
      </c>
    </row>
    <row r="574" spans="1:3" x14ac:dyDescent="0.35">
      <c r="A574" s="231" t="s">
        <v>2448</v>
      </c>
      <c r="B574" s="231" t="str">
        <f t="shared" si="8"/>
        <v>DT4</v>
      </c>
      <c r="C574" s="353">
        <v>0.46445288658141998</v>
      </c>
    </row>
    <row r="575" spans="1:3" x14ac:dyDescent="0.35">
      <c r="A575" s="231" t="s">
        <v>2449</v>
      </c>
      <c r="B575" s="231" t="str">
        <f t="shared" si="8"/>
        <v>DT4</v>
      </c>
      <c r="C575" s="353">
        <v>0.28338400522867802</v>
      </c>
    </row>
    <row r="576" spans="1:3" x14ac:dyDescent="0.35">
      <c r="A576" s="231" t="s">
        <v>2450</v>
      </c>
      <c r="B576" s="231" t="str">
        <f t="shared" si="8"/>
        <v>DT4</v>
      </c>
      <c r="C576" s="353">
        <v>0.36223855439354302</v>
      </c>
    </row>
    <row r="577" spans="1:3" x14ac:dyDescent="0.35">
      <c r="A577" s="231" t="s">
        <v>2451</v>
      </c>
      <c r="B577" s="231" t="str">
        <f t="shared" si="8"/>
        <v>DT4</v>
      </c>
      <c r="C577" s="353">
        <v>0.38837872232709603</v>
      </c>
    </row>
    <row r="578" spans="1:3" x14ac:dyDescent="0.35">
      <c r="A578" s="231" t="s">
        <v>2452</v>
      </c>
      <c r="B578" s="231" t="str">
        <f t="shared" si="8"/>
        <v>DT4</v>
      </c>
      <c r="C578" s="353">
        <v>0.22361862659454301</v>
      </c>
    </row>
    <row r="579" spans="1:3" x14ac:dyDescent="0.35">
      <c r="A579" s="231" t="s">
        <v>2453</v>
      </c>
      <c r="B579" s="231" t="str">
        <f t="shared" si="8"/>
        <v>DT4</v>
      </c>
      <c r="C579" s="353">
        <v>0.35147333145141602</v>
      </c>
    </row>
    <row r="580" spans="1:3" x14ac:dyDescent="0.35">
      <c r="A580" s="231" t="s">
        <v>2454</v>
      </c>
      <c r="B580" s="231" t="str">
        <f t="shared" si="8"/>
        <v>DT4</v>
      </c>
      <c r="C580" s="353">
        <v>0.42967665195464999</v>
      </c>
    </row>
    <row r="581" spans="1:3" x14ac:dyDescent="0.35">
      <c r="A581" s="231" t="s">
        <v>2455</v>
      </c>
      <c r="B581" s="231" t="str">
        <f t="shared" si="8"/>
        <v>DT4</v>
      </c>
      <c r="C581" s="353">
        <v>0.27245662212371802</v>
      </c>
    </row>
    <row r="582" spans="1:3" x14ac:dyDescent="0.35">
      <c r="A582" s="231" t="s">
        <v>2456</v>
      </c>
      <c r="B582" s="231" t="str">
        <f t="shared" si="8"/>
        <v>DT4</v>
      </c>
      <c r="C582" s="353">
        <v>0.24165638287862101</v>
      </c>
    </row>
    <row r="583" spans="1:3" x14ac:dyDescent="0.35">
      <c r="A583" s="231" t="s">
        <v>2457</v>
      </c>
      <c r="B583" s="231" t="str">
        <f t="shared" si="8"/>
        <v>DT4</v>
      </c>
      <c r="C583" s="353">
        <v>0.30087245702743498</v>
      </c>
    </row>
    <row r="584" spans="1:3" x14ac:dyDescent="0.35">
      <c r="A584" s="231" t="s">
        <v>2458</v>
      </c>
      <c r="B584" s="231" t="str">
        <f t="shared" si="8"/>
        <v>DT4</v>
      </c>
      <c r="C584" s="353">
        <v>0.26193165779113697</v>
      </c>
    </row>
    <row r="585" spans="1:3" x14ac:dyDescent="0.35">
      <c r="A585" s="231" t="s">
        <v>2459</v>
      </c>
      <c r="B585" s="231" t="str">
        <f t="shared" si="8"/>
        <v>DT4</v>
      </c>
      <c r="C585" s="353">
        <v>0.34219431877136203</v>
      </c>
    </row>
    <row r="586" spans="1:3" x14ac:dyDescent="0.35">
      <c r="A586" s="231" t="s">
        <v>2460</v>
      </c>
      <c r="B586" s="231" t="str">
        <f t="shared" si="8"/>
        <v>DT4</v>
      </c>
      <c r="C586" s="353">
        <v>0.42688457171122202</v>
      </c>
    </row>
    <row r="587" spans="1:3" x14ac:dyDescent="0.35">
      <c r="A587" s="231" t="s">
        <v>2461</v>
      </c>
      <c r="B587" s="231" t="str">
        <f t="shared" si="8"/>
        <v>DT4</v>
      </c>
      <c r="C587" s="353">
        <v>0.26017880439758301</v>
      </c>
    </row>
    <row r="588" spans="1:3" x14ac:dyDescent="0.35">
      <c r="A588" s="231" t="s">
        <v>2462</v>
      </c>
      <c r="B588" s="231" t="str">
        <f t="shared" ref="B588:B651" si="9">IFERROR(LEFT(A588,(FIND(" ",A588,1)-1)),"")</f>
        <v>DT4</v>
      </c>
      <c r="C588" s="353">
        <v>0.32091287771860699</v>
      </c>
    </row>
    <row r="589" spans="1:3" x14ac:dyDescent="0.35">
      <c r="A589" s="231" t="s">
        <v>2463</v>
      </c>
      <c r="B589" s="231" t="str">
        <f t="shared" si="9"/>
        <v>DT4</v>
      </c>
      <c r="C589" s="353">
        <v>0.530922651290893</v>
      </c>
    </row>
    <row r="590" spans="1:3" x14ac:dyDescent="0.35">
      <c r="A590" s="231" t="s">
        <v>2464</v>
      </c>
      <c r="B590" s="231" t="str">
        <f t="shared" si="9"/>
        <v>DT4</v>
      </c>
      <c r="C590" s="353">
        <v>1.1106099486351</v>
      </c>
    </row>
    <row r="591" spans="1:3" x14ac:dyDescent="0.35">
      <c r="A591" s="231" t="s">
        <v>2465</v>
      </c>
      <c r="B591" s="231" t="str">
        <f t="shared" si="9"/>
        <v>DT4</v>
      </c>
      <c r="C591" s="353">
        <v>1.38958400487899</v>
      </c>
    </row>
    <row r="592" spans="1:3" x14ac:dyDescent="0.35">
      <c r="A592" s="231" t="s">
        <v>2466</v>
      </c>
      <c r="B592" s="231" t="str">
        <f t="shared" si="9"/>
        <v>DT4</v>
      </c>
      <c r="C592" s="353">
        <v>0.26484251022338801</v>
      </c>
    </row>
    <row r="593" spans="1:3" x14ac:dyDescent="0.35">
      <c r="A593" s="231" t="s">
        <v>2467</v>
      </c>
      <c r="B593" s="231" t="str">
        <f t="shared" si="9"/>
        <v>DT4</v>
      </c>
      <c r="C593" s="353">
        <v>0.22270655632019001</v>
      </c>
    </row>
    <row r="594" spans="1:3" x14ac:dyDescent="0.35">
      <c r="A594" s="231" t="s">
        <v>2468</v>
      </c>
      <c r="B594" s="231" t="str">
        <f t="shared" si="9"/>
        <v>DT4</v>
      </c>
      <c r="C594" s="353">
        <v>0.244606018066406</v>
      </c>
    </row>
    <row r="595" spans="1:3" x14ac:dyDescent="0.35">
      <c r="A595" s="231" t="s">
        <v>2469</v>
      </c>
      <c r="B595" s="231" t="str">
        <f t="shared" si="9"/>
        <v>DT4</v>
      </c>
      <c r="C595" s="353">
        <v>0.47857332229614202</v>
      </c>
    </row>
    <row r="596" spans="1:3" x14ac:dyDescent="0.35">
      <c r="A596" s="231" t="s">
        <v>2470</v>
      </c>
      <c r="B596" s="231" t="str">
        <f t="shared" si="9"/>
        <v>DT4</v>
      </c>
      <c r="C596" s="353">
        <v>0.587296962738037</v>
      </c>
    </row>
    <row r="597" spans="1:3" x14ac:dyDescent="0.35">
      <c r="A597" s="231" t="s">
        <v>2471</v>
      </c>
      <c r="B597" s="231" t="str">
        <f t="shared" si="9"/>
        <v>DT4</v>
      </c>
      <c r="C597" s="353">
        <v>0.28739658991495698</v>
      </c>
    </row>
    <row r="598" spans="1:3" x14ac:dyDescent="0.35">
      <c r="A598" s="231" t="s">
        <v>2472</v>
      </c>
      <c r="B598" s="231" t="str">
        <f t="shared" si="9"/>
        <v>DT4</v>
      </c>
      <c r="C598" s="353">
        <v>0.30043077468871998</v>
      </c>
    </row>
    <row r="599" spans="1:3" x14ac:dyDescent="0.35">
      <c r="A599" s="231" t="s">
        <v>2473</v>
      </c>
      <c r="B599" s="231" t="str">
        <f t="shared" si="9"/>
        <v>DT4</v>
      </c>
      <c r="C599" s="353">
        <v>0.59654355049133301</v>
      </c>
    </row>
    <row r="600" spans="1:3" x14ac:dyDescent="0.35">
      <c r="A600" s="231" t="s">
        <v>2474</v>
      </c>
      <c r="B600" s="231" t="str">
        <f t="shared" si="9"/>
        <v>DT4</v>
      </c>
      <c r="C600" s="353">
        <v>1.8319019079208301</v>
      </c>
    </row>
    <row r="601" spans="1:3" x14ac:dyDescent="0.35">
      <c r="A601" s="231" t="s">
        <v>2475</v>
      </c>
      <c r="B601" s="231" t="str">
        <f t="shared" si="9"/>
        <v>DT4</v>
      </c>
      <c r="C601" s="353">
        <v>0.27914381027221602</v>
      </c>
    </row>
    <row r="602" spans="1:3" x14ac:dyDescent="0.35">
      <c r="A602" s="231" t="s">
        <v>2476</v>
      </c>
      <c r="B602" s="231" t="str">
        <f t="shared" si="9"/>
        <v>DT4</v>
      </c>
      <c r="C602" s="353">
        <v>1.8649088144302299</v>
      </c>
    </row>
    <row r="603" spans="1:3" x14ac:dyDescent="0.35">
      <c r="A603" s="231" t="s">
        <v>2477</v>
      </c>
      <c r="B603" s="231" t="str">
        <f t="shared" si="9"/>
        <v>DT4</v>
      </c>
      <c r="C603" s="353">
        <v>0.57668852806091297</v>
      </c>
    </row>
    <row r="604" spans="1:3" x14ac:dyDescent="0.35">
      <c r="A604" s="231" t="s">
        <v>2478</v>
      </c>
      <c r="B604" s="231" t="str">
        <f t="shared" si="9"/>
        <v>DT4</v>
      </c>
      <c r="C604" s="353">
        <v>0.33696031570434498</v>
      </c>
    </row>
    <row r="605" spans="1:3" x14ac:dyDescent="0.35">
      <c r="A605" s="231" t="s">
        <v>2479</v>
      </c>
      <c r="B605" s="231" t="str">
        <f t="shared" si="9"/>
        <v>DT4</v>
      </c>
      <c r="C605" s="353">
        <v>0.22504806518554599</v>
      </c>
    </row>
    <row r="606" spans="1:3" x14ac:dyDescent="0.35">
      <c r="A606" s="231" t="s">
        <v>2480</v>
      </c>
      <c r="B606" s="231" t="str">
        <f t="shared" si="9"/>
        <v>DT4</v>
      </c>
      <c r="C606" s="353">
        <v>0.22906041145324699</v>
      </c>
    </row>
    <row r="607" spans="1:3" x14ac:dyDescent="0.35">
      <c r="A607" s="231" t="s">
        <v>2481</v>
      </c>
      <c r="B607" s="231" t="str">
        <f t="shared" si="9"/>
        <v>DT4</v>
      </c>
      <c r="C607" s="353">
        <v>0.33204805850982599</v>
      </c>
    </row>
    <row r="608" spans="1:3" x14ac:dyDescent="0.35">
      <c r="A608" s="231" t="s">
        <v>2482</v>
      </c>
      <c r="B608" s="231" t="str">
        <f t="shared" si="9"/>
        <v>DT4</v>
      </c>
      <c r="C608" s="353">
        <v>0.203014135360717</v>
      </c>
    </row>
    <row r="609" spans="1:3" x14ac:dyDescent="0.35">
      <c r="A609" s="231" t="s">
        <v>2483</v>
      </c>
      <c r="B609" s="231" t="str">
        <f t="shared" si="9"/>
        <v>DT4</v>
      </c>
      <c r="C609" s="353">
        <v>0.88775373829735604</v>
      </c>
    </row>
    <row r="610" spans="1:3" x14ac:dyDescent="0.35">
      <c r="A610" s="231" t="s">
        <v>2484</v>
      </c>
      <c r="B610" s="231" t="str">
        <f t="shared" si="9"/>
        <v>DT4</v>
      </c>
      <c r="C610" s="353">
        <v>3.0002186298370299</v>
      </c>
    </row>
    <row r="611" spans="1:3" x14ac:dyDescent="0.35">
      <c r="A611" s="231" t="s">
        <v>2485</v>
      </c>
      <c r="B611" s="231" t="str">
        <f t="shared" si="9"/>
        <v>DT4</v>
      </c>
      <c r="C611" s="353">
        <v>3.1053177714347799</v>
      </c>
    </row>
    <row r="612" spans="1:3" x14ac:dyDescent="0.35">
      <c r="A612" s="231" t="s">
        <v>2486</v>
      </c>
      <c r="B612" s="231" t="str">
        <f t="shared" si="9"/>
        <v>DT4</v>
      </c>
      <c r="C612" s="353">
        <v>1.22202360630035</v>
      </c>
    </row>
    <row r="613" spans="1:3" x14ac:dyDescent="0.35">
      <c r="A613" s="231" t="s">
        <v>2487</v>
      </c>
      <c r="B613" s="231" t="str">
        <f t="shared" si="9"/>
        <v>DT4</v>
      </c>
      <c r="C613" s="353">
        <v>0.52343726158142001</v>
      </c>
    </row>
    <row r="614" spans="1:3" x14ac:dyDescent="0.35">
      <c r="A614" s="231" t="s">
        <v>2488</v>
      </c>
      <c r="B614" s="231" t="str">
        <f t="shared" si="9"/>
        <v>DT4</v>
      </c>
      <c r="C614" s="353">
        <v>1.0018184185028001</v>
      </c>
    </row>
    <row r="615" spans="1:3" x14ac:dyDescent="0.35">
      <c r="A615" s="231" t="s">
        <v>2489</v>
      </c>
      <c r="B615" s="231" t="str">
        <f t="shared" si="9"/>
        <v>DT5</v>
      </c>
      <c r="C615" s="353">
        <v>0.75204241275787298</v>
      </c>
    </row>
    <row r="616" spans="1:3" x14ac:dyDescent="0.35">
      <c r="A616" s="231" t="s">
        <v>2490</v>
      </c>
      <c r="B616" s="231" t="str">
        <f t="shared" si="9"/>
        <v>DT5</v>
      </c>
      <c r="C616" s="353">
        <v>0.28334207534790001</v>
      </c>
    </row>
    <row r="617" spans="1:3" x14ac:dyDescent="0.35">
      <c r="A617" s="231" t="s">
        <v>2491</v>
      </c>
      <c r="B617" s="231" t="str">
        <f t="shared" si="9"/>
        <v>DT5</v>
      </c>
      <c r="C617" s="353">
        <v>0.54671008770282403</v>
      </c>
    </row>
    <row r="618" spans="1:3" x14ac:dyDescent="0.35">
      <c r="A618" s="231" t="s">
        <v>2492</v>
      </c>
      <c r="B618" s="231" t="str">
        <f t="shared" si="9"/>
        <v>DT5</v>
      </c>
      <c r="C618" s="353">
        <v>0.24155044555663999</v>
      </c>
    </row>
    <row r="619" spans="1:3" x14ac:dyDescent="0.35">
      <c r="A619" s="231" t="s">
        <v>2493</v>
      </c>
      <c r="B619" s="231" t="str">
        <f t="shared" si="9"/>
        <v>DT5</v>
      </c>
      <c r="C619" s="353">
        <v>2.1875619888305602</v>
      </c>
    </row>
    <row r="620" spans="1:3" x14ac:dyDescent="0.35">
      <c r="A620" s="231" t="s">
        <v>2494</v>
      </c>
      <c r="B620" s="231" t="str">
        <f t="shared" si="9"/>
        <v>DT5</v>
      </c>
      <c r="C620" s="353">
        <v>0.34153237938880898</v>
      </c>
    </row>
    <row r="621" spans="1:3" x14ac:dyDescent="0.35">
      <c r="A621" s="231" t="s">
        <v>2495</v>
      </c>
      <c r="B621" s="231" t="str">
        <f t="shared" si="9"/>
        <v>DT6</v>
      </c>
      <c r="C621" s="353">
        <v>0.25646662712097101</v>
      </c>
    </row>
    <row r="622" spans="1:3" x14ac:dyDescent="0.35">
      <c r="A622" s="231" t="s">
        <v>2496</v>
      </c>
      <c r="B622" s="231" t="str">
        <f t="shared" si="9"/>
        <v>DT6</v>
      </c>
      <c r="C622" s="353">
        <v>0.36740565299987699</v>
      </c>
    </row>
    <row r="623" spans="1:3" x14ac:dyDescent="0.35">
      <c r="A623" s="231" t="s">
        <v>2497</v>
      </c>
      <c r="B623" s="231" t="str">
        <f t="shared" si="9"/>
        <v>DT6</v>
      </c>
      <c r="C623" s="353">
        <v>0.25465774536132801</v>
      </c>
    </row>
    <row r="624" spans="1:3" x14ac:dyDescent="0.35">
      <c r="A624" s="231" t="s">
        <v>2498</v>
      </c>
      <c r="B624" s="231" t="str">
        <f t="shared" si="9"/>
        <v>DT6</v>
      </c>
      <c r="C624" s="353">
        <v>0.24513268470764099</v>
      </c>
    </row>
    <row r="625" spans="1:3" x14ac:dyDescent="0.35">
      <c r="A625" s="231" t="s">
        <v>2499</v>
      </c>
      <c r="B625" s="231" t="str">
        <f t="shared" si="9"/>
        <v>DT6</v>
      </c>
      <c r="C625" s="353">
        <v>0.48163811862468697</v>
      </c>
    </row>
    <row r="626" spans="1:3" x14ac:dyDescent="0.35">
      <c r="A626" s="231" t="s">
        <v>2500</v>
      </c>
      <c r="B626" s="231" t="str">
        <f t="shared" si="9"/>
        <v>DT7</v>
      </c>
      <c r="C626" s="353">
        <v>0.255963534116745</v>
      </c>
    </row>
    <row r="627" spans="1:3" x14ac:dyDescent="0.35">
      <c r="A627" s="231" t="s">
        <v>2501</v>
      </c>
      <c r="B627" s="231" t="str">
        <f t="shared" si="9"/>
        <v>DT7</v>
      </c>
      <c r="C627" s="353">
        <v>0.38913248479366302</v>
      </c>
    </row>
    <row r="628" spans="1:3" x14ac:dyDescent="0.35">
      <c r="A628" s="231" t="s">
        <v>2502</v>
      </c>
      <c r="B628" s="231" t="str">
        <f t="shared" si="9"/>
        <v>EH21</v>
      </c>
      <c r="C628" s="353">
        <v>1.3397753434884001</v>
      </c>
    </row>
    <row r="629" spans="1:3" x14ac:dyDescent="0.35">
      <c r="A629" s="231" t="s">
        <v>2503</v>
      </c>
      <c r="B629" s="231" t="str">
        <f t="shared" si="9"/>
        <v>EH21</v>
      </c>
      <c r="C629" s="353">
        <v>0.62229578296422505</v>
      </c>
    </row>
    <row r="630" spans="1:3" x14ac:dyDescent="0.35">
      <c r="A630" s="231" t="s">
        <v>2504</v>
      </c>
      <c r="B630" s="231" t="str">
        <f t="shared" si="9"/>
        <v>EH21</v>
      </c>
      <c r="C630" s="353">
        <v>0.55984705789625</v>
      </c>
    </row>
    <row r="631" spans="1:3" x14ac:dyDescent="0.35">
      <c r="A631" s="231" t="s">
        <v>2505</v>
      </c>
      <c r="B631" s="231" t="str">
        <f t="shared" si="9"/>
        <v>EH21</v>
      </c>
      <c r="C631" s="353">
        <v>1.1598628850827799</v>
      </c>
    </row>
    <row r="632" spans="1:3" x14ac:dyDescent="0.35">
      <c r="A632" s="231" t="s">
        <v>2506</v>
      </c>
      <c r="B632" s="231" t="str">
        <f t="shared" si="9"/>
        <v>EH21</v>
      </c>
      <c r="C632" s="353">
        <v>0.52486935069531304</v>
      </c>
    </row>
    <row r="633" spans="1:3" x14ac:dyDescent="0.35">
      <c r="A633" s="231" t="s">
        <v>2507</v>
      </c>
      <c r="B633" s="231" t="str">
        <f t="shared" si="9"/>
        <v>EH21</v>
      </c>
      <c r="C633" s="353">
        <v>0.45965907899824299</v>
      </c>
    </row>
    <row r="634" spans="1:3" x14ac:dyDescent="0.35">
      <c r="A634" s="231" t="s">
        <v>2508</v>
      </c>
      <c r="B634" s="231" t="str">
        <f t="shared" si="9"/>
        <v>EH21</v>
      </c>
      <c r="C634" s="353">
        <v>0.47968200306548298</v>
      </c>
    </row>
    <row r="635" spans="1:3" x14ac:dyDescent="0.35">
      <c r="A635" s="231" t="s">
        <v>2509</v>
      </c>
      <c r="B635" s="231" t="str">
        <f t="shared" si="9"/>
        <v>EH21</v>
      </c>
      <c r="C635" s="353">
        <v>0.41561656119377399</v>
      </c>
    </row>
    <row r="636" spans="1:3" x14ac:dyDescent="0.35">
      <c r="A636" s="231" t="s">
        <v>2510</v>
      </c>
      <c r="B636" s="231" t="str">
        <f t="shared" si="9"/>
        <v>EH21</v>
      </c>
      <c r="C636" s="353">
        <v>0.38957864739758902</v>
      </c>
    </row>
    <row r="637" spans="1:3" x14ac:dyDescent="0.35">
      <c r="A637" s="231" t="s">
        <v>2511</v>
      </c>
      <c r="B637" s="231" t="str">
        <f t="shared" si="9"/>
        <v>EH21</v>
      </c>
      <c r="C637" s="353">
        <v>0.289694924461121</v>
      </c>
    </row>
    <row r="638" spans="1:3" x14ac:dyDescent="0.35">
      <c r="A638" s="231" t="s">
        <v>2512</v>
      </c>
      <c r="B638" s="231" t="str">
        <f t="shared" si="9"/>
        <v>EH21</v>
      </c>
      <c r="C638" s="353">
        <v>0.429541335656415</v>
      </c>
    </row>
    <row r="639" spans="1:3" x14ac:dyDescent="0.35">
      <c r="A639" s="231" t="s">
        <v>2513</v>
      </c>
      <c r="B639" s="231" t="str">
        <f t="shared" si="9"/>
        <v>EH21</v>
      </c>
      <c r="C639" s="353">
        <v>0.24965615651804501</v>
      </c>
    </row>
    <row r="640" spans="1:3" x14ac:dyDescent="0.35">
      <c r="A640" s="231" t="s">
        <v>2514</v>
      </c>
      <c r="B640" s="231" t="str">
        <f t="shared" si="9"/>
        <v>EH21</v>
      </c>
      <c r="C640" s="353">
        <v>0.41770067625136897</v>
      </c>
    </row>
    <row r="641" spans="1:3" x14ac:dyDescent="0.35">
      <c r="A641" s="231" t="s">
        <v>2515</v>
      </c>
      <c r="B641" s="231" t="str">
        <f t="shared" si="9"/>
        <v>EH21</v>
      </c>
      <c r="C641" s="353">
        <v>0.381089490206584</v>
      </c>
    </row>
    <row r="642" spans="1:3" x14ac:dyDescent="0.35">
      <c r="A642" s="231" t="s">
        <v>2516</v>
      </c>
      <c r="B642" s="231" t="str">
        <f t="shared" si="9"/>
        <v>EH21</v>
      </c>
      <c r="C642" s="353">
        <v>0.98470928995784701</v>
      </c>
    </row>
    <row r="643" spans="1:3" x14ac:dyDescent="0.35">
      <c r="A643" s="231" t="s">
        <v>2517</v>
      </c>
      <c r="B643" s="231" t="str">
        <f t="shared" si="9"/>
        <v>EH21</v>
      </c>
      <c r="C643" s="353">
        <v>0.44635297225317599</v>
      </c>
    </row>
    <row r="644" spans="1:3" x14ac:dyDescent="0.35">
      <c r="A644" s="231" t="s">
        <v>2518</v>
      </c>
      <c r="B644" s="231" t="str">
        <f t="shared" si="9"/>
        <v>EH21</v>
      </c>
      <c r="C644" s="353">
        <v>0.62969785456643301</v>
      </c>
    </row>
    <row r="645" spans="1:3" x14ac:dyDescent="0.35">
      <c r="A645" s="231" t="s">
        <v>2519</v>
      </c>
      <c r="B645" s="231" t="str">
        <f t="shared" si="9"/>
        <v>EH21</v>
      </c>
      <c r="C645" s="353">
        <v>0.32304117130276699</v>
      </c>
    </row>
    <row r="646" spans="1:3" x14ac:dyDescent="0.35">
      <c r="A646" s="231" t="s">
        <v>2520</v>
      </c>
      <c r="B646" s="231" t="str">
        <f t="shared" si="9"/>
        <v>EH21</v>
      </c>
      <c r="C646" s="353">
        <v>0.20965615431374299</v>
      </c>
    </row>
    <row r="647" spans="1:3" x14ac:dyDescent="0.35">
      <c r="A647" s="231" t="s">
        <v>2521</v>
      </c>
      <c r="B647" s="231" t="str">
        <f t="shared" si="9"/>
        <v>EH21</v>
      </c>
      <c r="C647" s="353">
        <v>0.20964323530229101</v>
      </c>
    </row>
    <row r="648" spans="1:3" x14ac:dyDescent="0.35">
      <c r="A648" s="231" t="s">
        <v>2522</v>
      </c>
      <c r="B648" s="231" t="str">
        <f t="shared" si="9"/>
        <v>EH21</v>
      </c>
      <c r="C648" s="353">
        <v>1.15968494729602</v>
      </c>
    </row>
    <row r="649" spans="1:3" x14ac:dyDescent="0.35">
      <c r="A649" s="231" t="s">
        <v>2523</v>
      </c>
      <c r="B649" s="231" t="str">
        <f t="shared" si="9"/>
        <v>EH21</v>
      </c>
      <c r="C649" s="353">
        <v>0.42968200169350601</v>
      </c>
    </row>
    <row r="650" spans="1:3" x14ac:dyDescent="0.35">
      <c r="A650" s="231" t="s">
        <v>2524</v>
      </c>
      <c r="B650" s="231" t="str">
        <f t="shared" si="9"/>
        <v>EH21</v>
      </c>
      <c r="C650" s="353">
        <v>0.37968375439441598</v>
      </c>
    </row>
    <row r="651" spans="1:3" x14ac:dyDescent="0.35">
      <c r="A651" s="231" t="s">
        <v>2525</v>
      </c>
      <c r="B651" s="231" t="str">
        <f t="shared" si="9"/>
        <v>EH21</v>
      </c>
      <c r="C651" s="353">
        <v>0.219591560268692</v>
      </c>
    </row>
    <row r="652" spans="1:3" x14ac:dyDescent="0.35">
      <c r="A652" s="231" t="s">
        <v>2526</v>
      </c>
      <c r="B652" s="231" t="str">
        <f t="shared" ref="B652:B715" si="10">IFERROR(LEFT(A652,(FIND(" ",A652,1)-1)),"")</f>
        <v>EH30</v>
      </c>
      <c r="C652" s="353">
        <v>1.2718529254636399</v>
      </c>
    </row>
    <row r="653" spans="1:3" x14ac:dyDescent="0.35">
      <c r="A653" s="231" t="s">
        <v>2527</v>
      </c>
      <c r="B653" s="231" t="str">
        <f t="shared" si="10"/>
        <v>EH30</v>
      </c>
      <c r="C653" s="353">
        <v>0.39264264069457899</v>
      </c>
    </row>
    <row r="654" spans="1:3" x14ac:dyDescent="0.35">
      <c r="A654" s="231" t="s">
        <v>2528</v>
      </c>
      <c r="B654" s="231" t="str">
        <f t="shared" si="10"/>
        <v>EH30</v>
      </c>
      <c r="C654" s="353">
        <v>2.1476813690362402</v>
      </c>
    </row>
    <row r="655" spans="1:3" x14ac:dyDescent="0.35">
      <c r="A655" s="231" t="s">
        <v>2529</v>
      </c>
      <c r="B655" s="231" t="str">
        <f t="shared" si="10"/>
        <v>EH30</v>
      </c>
      <c r="C655" s="353">
        <v>0.28176517247123101</v>
      </c>
    </row>
    <row r="656" spans="1:3" x14ac:dyDescent="0.35">
      <c r="A656" s="231" t="s">
        <v>2530</v>
      </c>
      <c r="B656" s="231" t="str">
        <f t="shared" si="10"/>
        <v>EH32</v>
      </c>
      <c r="C656" s="353">
        <v>4.0228919548687703</v>
      </c>
    </row>
    <row r="657" spans="1:3" x14ac:dyDescent="0.35">
      <c r="A657" s="231" t="s">
        <v>2531</v>
      </c>
      <c r="B657" s="231" t="str">
        <f t="shared" si="10"/>
        <v>EH39</v>
      </c>
      <c r="C657" s="353">
        <v>0.65743185718281005</v>
      </c>
    </row>
    <row r="658" spans="1:3" x14ac:dyDescent="0.35">
      <c r="A658" s="231" t="s">
        <v>2532</v>
      </c>
      <c r="B658" s="231" t="str">
        <f t="shared" si="10"/>
        <v>EH42</v>
      </c>
      <c r="C658" s="353">
        <v>0.21235732482259301</v>
      </c>
    </row>
    <row r="659" spans="1:3" x14ac:dyDescent="0.35">
      <c r="A659" s="231" t="s">
        <v>2533</v>
      </c>
      <c r="B659" s="231" t="str">
        <f t="shared" si="10"/>
        <v>EH42</v>
      </c>
      <c r="C659" s="353">
        <v>0.62678918795023097</v>
      </c>
    </row>
    <row r="660" spans="1:3" x14ac:dyDescent="0.35">
      <c r="A660" s="231" t="s">
        <v>2534</v>
      </c>
      <c r="B660" s="231" t="str">
        <f t="shared" si="10"/>
        <v>EH49</v>
      </c>
      <c r="C660" s="353">
        <v>0.84975681472143205</v>
      </c>
    </row>
    <row r="661" spans="1:3" x14ac:dyDescent="0.35">
      <c r="A661" s="231" t="s">
        <v>2535</v>
      </c>
      <c r="B661" s="231" t="str">
        <f t="shared" si="10"/>
        <v>EH51</v>
      </c>
      <c r="C661" s="353">
        <v>0.63606802562230702</v>
      </c>
    </row>
    <row r="662" spans="1:3" x14ac:dyDescent="0.35">
      <c r="A662" s="231" t="s">
        <v>2536</v>
      </c>
      <c r="B662" s="231" t="str">
        <f t="shared" si="10"/>
        <v>EH6</v>
      </c>
      <c r="C662" s="353">
        <v>0.298533546116315</v>
      </c>
    </row>
    <row r="663" spans="1:3" x14ac:dyDescent="0.35">
      <c r="A663" s="231" t="s">
        <v>2537</v>
      </c>
      <c r="B663" s="231" t="str">
        <f t="shared" si="10"/>
        <v>EH6</v>
      </c>
      <c r="C663" s="353">
        <v>0.37854061832283697</v>
      </c>
    </row>
    <row r="664" spans="1:3" x14ac:dyDescent="0.35">
      <c r="A664" s="231" t="s">
        <v>2538</v>
      </c>
      <c r="B664" s="231" t="str">
        <f t="shared" si="10"/>
        <v>EH6</v>
      </c>
      <c r="C664" s="353">
        <v>0.92550359465194698</v>
      </c>
    </row>
    <row r="665" spans="1:3" x14ac:dyDescent="0.35">
      <c r="A665" s="231" t="s">
        <v>2539</v>
      </c>
      <c r="B665" s="231" t="str">
        <f t="shared" si="10"/>
        <v>EH6</v>
      </c>
      <c r="C665" s="353">
        <v>0.96211377711840995</v>
      </c>
    </row>
    <row r="666" spans="1:3" x14ac:dyDescent="0.35">
      <c r="A666" s="231" t="s">
        <v>2540</v>
      </c>
      <c r="B666" s="231" t="str">
        <f t="shared" si="10"/>
        <v>EX10</v>
      </c>
      <c r="C666" s="353">
        <v>0.27158374130030399</v>
      </c>
    </row>
    <row r="667" spans="1:3" x14ac:dyDescent="0.35">
      <c r="A667" s="231" t="s">
        <v>2541</v>
      </c>
      <c r="B667" s="231" t="str">
        <f t="shared" si="10"/>
        <v>EX10</v>
      </c>
      <c r="C667" s="353">
        <v>0.250900399580129</v>
      </c>
    </row>
    <row r="668" spans="1:3" x14ac:dyDescent="0.35">
      <c r="A668" s="231" t="s">
        <v>2542</v>
      </c>
      <c r="B668" s="231" t="str">
        <f t="shared" si="10"/>
        <v>EX10</v>
      </c>
      <c r="C668" s="353">
        <v>0.28651486441733398</v>
      </c>
    </row>
    <row r="669" spans="1:3" x14ac:dyDescent="0.35">
      <c r="A669" s="231" t="s">
        <v>2543</v>
      </c>
      <c r="B669" s="231" t="str">
        <f t="shared" si="10"/>
        <v>EX10</v>
      </c>
      <c r="C669" s="353">
        <v>0.52625529954264905</v>
      </c>
    </row>
    <row r="670" spans="1:3" x14ac:dyDescent="0.35">
      <c r="A670" s="231" t="s">
        <v>2544</v>
      </c>
      <c r="B670" s="231" t="str">
        <f t="shared" si="10"/>
        <v>EX10</v>
      </c>
      <c r="C670" s="353">
        <v>0.81446246163677105</v>
      </c>
    </row>
    <row r="671" spans="1:3" x14ac:dyDescent="0.35">
      <c r="A671" s="231" t="s">
        <v>2545</v>
      </c>
      <c r="B671" s="231" t="str">
        <f t="shared" si="10"/>
        <v>EX10</v>
      </c>
      <c r="C671" s="353">
        <v>0.31725312980706499</v>
      </c>
    </row>
    <row r="672" spans="1:3" x14ac:dyDescent="0.35">
      <c r="A672" s="231" t="s">
        <v>2546</v>
      </c>
      <c r="B672" s="231" t="str">
        <f t="shared" si="10"/>
        <v>EX10</v>
      </c>
      <c r="C672" s="353">
        <v>0.60482104921985502</v>
      </c>
    </row>
    <row r="673" spans="1:3" x14ac:dyDescent="0.35">
      <c r="A673" s="231" t="s">
        <v>2547</v>
      </c>
      <c r="B673" s="231" t="str">
        <f t="shared" si="10"/>
        <v>EX10</v>
      </c>
      <c r="C673" s="353">
        <v>0.26291180455211399</v>
      </c>
    </row>
    <row r="674" spans="1:3" x14ac:dyDescent="0.35">
      <c r="A674" s="231" t="s">
        <v>2548</v>
      </c>
      <c r="B674" s="231" t="str">
        <f t="shared" si="10"/>
        <v>EX10</v>
      </c>
      <c r="C674" s="353">
        <v>0.31782891992554602</v>
      </c>
    </row>
    <row r="675" spans="1:3" x14ac:dyDescent="0.35">
      <c r="A675" s="231" t="s">
        <v>2549</v>
      </c>
      <c r="B675" s="231" t="str">
        <f t="shared" si="10"/>
        <v>EX10</v>
      </c>
      <c r="C675" s="353">
        <v>0.217972697632943</v>
      </c>
    </row>
    <row r="676" spans="1:3" x14ac:dyDescent="0.35">
      <c r="A676" s="231" t="s">
        <v>2550</v>
      </c>
      <c r="B676" s="231" t="str">
        <f t="shared" si="10"/>
        <v>EX12</v>
      </c>
      <c r="C676" s="353">
        <v>0.86158728778029203</v>
      </c>
    </row>
    <row r="677" spans="1:3" x14ac:dyDescent="0.35">
      <c r="A677" s="231" t="s">
        <v>2551</v>
      </c>
      <c r="B677" s="231" t="str">
        <f t="shared" si="10"/>
        <v>EX12</v>
      </c>
      <c r="C677" s="353">
        <v>0.44425046013496899</v>
      </c>
    </row>
    <row r="678" spans="1:3" x14ac:dyDescent="0.35">
      <c r="A678" s="231" t="s">
        <v>2552</v>
      </c>
      <c r="B678" s="231" t="str">
        <f t="shared" si="10"/>
        <v>EX12</v>
      </c>
      <c r="C678" s="353">
        <v>0.51020201534189802</v>
      </c>
    </row>
    <row r="679" spans="1:3" x14ac:dyDescent="0.35">
      <c r="A679" s="231" t="s">
        <v>2553</v>
      </c>
      <c r="B679" s="231" t="str">
        <f t="shared" si="10"/>
        <v>EX12</v>
      </c>
      <c r="C679" s="353">
        <v>0.253451604240786</v>
      </c>
    </row>
    <row r="680" spans="1:3" x14ac:dyDescent="0.35">
      <c r="A680" s="231" t="s">
        <v>2554</v>
      </c>
      <c r="B680" s="231" t="str">
        <f t="shared" si="10"/>
        <v>EX12</v>
      </c>
      <c r="C680" s="353">
        <v>0.68661656078272004</v>
      </c>
    </row>
    <row r="681" spans="1:3" x14ac:dyDescent="0.35">
      <c r="A681" s="231" t="s">
        <v>2555</v>
      </c>
      <c r="B681" s="231" t="str">
        <f t="shared" si="10"/>
        <v>EX12</v>
      </c>
      <c r="C681" s="353">
        <v>0.35471460138286398</v>
      </c>
    </row>
    <row r="682" spans="1:3" x14ac:dyDescent="0.35">
      <c r="A682" s="231" t="s">
        <v>2556</v>
      </c>
      <c r="B682" s="231" t="str">
        <f t="shared" si="10"/>
        <v>EX12</v>
      </c>
      <c r="C682" s="353">
        <v>0.46816464176329797</v>
      </c>
    </row>
    <row r="683" spans="1:3" x14ac:dyDescent="0.35">
      <c r="A683" s="231" t="s">
        <v>2557</v>
      </c>
      <c r="B683" s="231" t="str">
        <f t="shared" si="10"/>
        <v>EX12</v>
      </c>
      <c r="C683" s="353">
        <v>0.45724352026776999</v>
      </c>
    </row>
    <row r="684" spans="1:3" x14ac:dyDescent="0.35">
      <c r="A684" s="231" t="s">
        <v>2558</v>
      </c>
      <c r="B684" s="231" t="str">
        <f t="shared" si="10"/>
        <v>EX12</v>
      </c>
      <c r="C684" s="353">
        <v>0.62004802118204805</v>
      </c>
    </row>
    <row r="685" spans="1:3" x14ac:dyDescent="0.35">
      <c r="A685" s="231" t="s">
        <v>2559</v>
      </c>
      <c r="B685" s="231" t="str">
        <f t="shared" si="10"/>
        <v>EX12</v>
      </c>
      <c r="C685" s="353">
        <v>0.263041083521242</v>
      </c>
    </row>
    <row r="686" spans="1:3" x14ac:dyDescent="0.35">
      <c r="A686" s="231" t="s">
        <v>2560</v>
      </c>
      <c r="B686" s="231" t="str">
        <f t="shared" si="10"/>
        <v>EX12</v>
      </c>
      <c r="C686" s="353">
        <v>0.72725814995918803</v>
      </c>
    </row>
    <row r="687" spans="1:3" x14ac:dyDescent="0.35">
      <c r="A687" s="231" t="s">
        <v>2561</v>
      </c>
      <c r="B687" s="231" t="str">
        <f t="shared" si="10"/>
        <v>EX12</v>
      </c>
      <c r="C687" s="353">
        <v>0.38822047154918399</v>
      </c>
    </row>
    <row r="688" spans="1:3" x14ac:dyDescent="0.35">
      <c r="A688" s="231" t="s">
        <v>2562</v>
      </c>
      <c r="B688" s="231" t="str">
        <f t="shared" si="10"/>
        <v>EX12</v>
      </c>
      <c r="C688" s="353">
        <v>0.25534812138784002</v>
      </c>
    </row>
    <row r="689" spans="1:3" x14ac:dyDescent="0.35">
      <c r="A689" s="231" t="s">
        <v>2563</v>
      </c>
      <c r="B689" s="231" t="str">
        <f t="shared" si="10"/>
        <v>EX12</v>
      </c>
      <c r="C689" s="353">
        <v>0.35662795504419698</v>
      </c>
    </row>
    <row r="690" spans="1:3" x14ac:dyDescent="0.35">
      <c r="A690" s="231" t="s">
        <v>2564</v>
      </c>
      <c r="B690" s="231" t="str">
        <f t="shared" si="10"/>
        <v>EX12</v>
      </c>
      <c r="C690" s="353">
        <v>0.50304356050457899</v>
      </c>
    </row>
    <row r="691" spans="1:3" x14ac:dyDescent="0.35">
      <c r="A691" s="231" t="s">
        <v>2565</v>
      </c>
      <c r="B691" s="231" t="str">
        <f t="shared" si="10"/>
        <v>EX12</v>
      </c>
      <c r="C691" s="353">
        <v>0.72490699718776097</v>
      </c>
    </row>
    <row r="692" spans="1:3" x14ac:dyDescent="0.35">
      <c r="A692" s="231" t="s">
        <v>2566</v>
      </c>
      <c r="B692" s="231" t="str">
        <f t="shared" si="10"/>
        <v>EX23</v>
      </c>
      <c r="C692" s="353">
        <v>0.51745503031268503</v>
      </c>
    </row>
    <row r="693" spans="1:3" x14ac:dyDescent="0.35">
      <c r="A693" s="231" t="s">
        <v>2567</v>
      </c>
      <c r="B693" s="231" t="str">
        <f t="shared" si="10"/>
        <v>EX23</v>
      </c>
      <c r="C693" s="353">
        <v>0.53673516366528795</v>
      </c>
    </row>
    <row r="694" spans="1:3" x14ac:dyDescent="0.35">
      <c r="A694" s="231" t="s">
        <v>2568</v>
      </c>
      <c r="B694" s="231" t="str">
        <f t="shared" si="10"/>
        <v>EX23</v>
      </c>
      <c r="C694" s="353">
        <v>0.592988140987176</v>
      </c>
    </row>
    <row r="695" spans="1:3" x14ac:dyDescent="0.35">
      <c r="A695" s="231" t="s">
        <v>2569</v>
      </c>
      <c r="B695" s="231" t="str">
        <f t="shared" si="10"/>
        <v>EX3</v>
      </c>
      <c r="C695" s="353">
        <v>1.58475563358164</v>
      </c>
    </row>
    <row r="696" spans="1:3" x14ac:dyDescent="0.35">
      <c r="A696" s="231" t="s">
        <v>2570</v>
      </c>
      <c r="B696" s="231" t="str">
        <f t="shared" si="10"/>
        <v>EX3</v>
      </c>
      <c r="C696" s="353">
        <v>0.32148668664833902</v>
      </c>
    </row>
    <row r="697" spans="1:3" x14ac:dyDescent="0.35">
      <c r="A697" s="231" t="s">
        <v>2571</v>
      </c>
      <c r="B697" s="231" t="str">
        <f t="shared" si="10"/>
        <v>EX3</v>
      </c>
      <c r="C697" s="353">
        <v>0.34363478752999799</v>
      </c>
    </row>
    <row r="698" spans="1:3" x14ac:dyDescent="0.35">
      <c r="A698" s="231" t="s">
        <v>2572</v>
      </c>
      <c r="B698" s="231" t="str">
        <f t="shared" si="10"/>
        <v>EX3</v>
      </c>
      <c r="C698" s="353">
        <v>0.21246443865788101</v>
      </c>
    </row>
    <row r="699" spans="1:3" x14ac:dyDescent="0.35">
      <c r="A699" s="231" t="s">
        <v>2573</v>
      </c>
      <c r="B699" s="231" t="str">
        <f t="shared" si="10"/>
        <v>EX3</v>
      </c>
      <c r="C699" s="353">
        <v>0.254497389807119</v>
      </c>
    </row>
    <row r="700" spans="1:3" x14ac:dyDescent="0.35">
      <c r="A700" s="231" t="s">
        <v>2574</v>
      </c>
      <c r="B700" s="231" t="str">
        <f t="shared" si="10"/>
        <v>EX3</v>
      </c>
      <c r="C700" s="353">
        <v>0.33487303743135399</v>
      </c>
    </row>
    <row r="701" spans="1:3" x14ac:dyDescent="0.35">
      <c r="A701" s="231" t="s">
        <v>2575</v>
      </c>
      <c r="B701" s="231" t="str">
        <f t="shared" si="10"/>
        <v>EX3</v>
      </c>
      <c r="C701" s="353">
        <v>1.3577555182889001</v>
      </c>
    </row>
    <row r="702" spans="1:3" x14ac:dyDescent="0.35">
      <c r="A702" s="231" t="s">
        <v>2576</v>
      </c>
      <c r="B702" s="231" t="str">
        <f t="shared" si="10"/>
        <v>EX3</v>
      </c>
      <c r="C702" s="353">
        <v>0.61283753720588197</v>
      </c>
    </row>
    <row r="703" spans="1:3" x14ac:dyDescent="0.35">
      <c r="A703" s="231" t="s">
        <v>2577</v>
      </c>
      <c r="B703" s="231" t="str">
        <f t="shared" si="10"/>
        <v>EX33</v>
      </c>
      <c r="C703" s="353">
        <v>1.09418670162081</v>
      </c>
    </row>
    <row r="704" spans="1:3" x14ac:dyDescent="0.35">
      <c r="A704" s="231" t="s">
        <v>2578</v>
      </c>
      <c r="B704" s="231" t="str">
        <f t="shared" si="10"/>
        <v>EX34</v>
      </c>
      <c r="C704" s="353">
        <v>0.25632245890359601</v>
      </c>
    </row>
    <row r="705" spans="1:3" x14ac:dyDescent="0.35">
      <c r="A705" s="231" t="s">
        <v>2579</v>
      </c>
      <c r="B705" s="231" t="str">
        <f t="shared" si="10"/>
        <v>EX34</v>
      </c>
      <c r="C705" s="353">
        <v>0.43705947748880097</v>
      </c>
    </row>
    <row r="706" spans="1:3" x14ac:dyDescent="0.35">
      <c r="A706" s="231" t="s">
        <v>2580</v>
      </c>
      <c r="B706" s="231" t="str">
        <f t="shared" si="10"/>
        <v>EX34</v>
      </c>
      <c r="C706" s="353">
        <v>3.4417021943011399</v>
      </c>
    </row>
    <row r="707" spans="1:3" x14ac:dyDescent="0.35">
      <c r="A707" s="231" t="s">
        <v>2581</v>
      </c>
      <c r="B707" s="231" t="str">
        <f t="shared" si="10"/>
        <v>EX39</v>
      </c>
      <c r="C707" s="353">
        <v>1.5647304243089599</v>
      </c>
    </row>
    <row r="708" spans="1:3" x14ac:dyDescent="0.35">
      <c r="A708" s="231" t="s">
        <v>2582</v>
      </c>
      <c r="B708" s="231" t="str">
        <f t="shared" si="10"/>
        <v>EX39</v>
      </c>
      <c r="C708" s="353">
        <v>0.30479820515060502</v>
      </c>
    </row>
    <row r="709" spans="1:3" x14ac:dyDescent="0.35">
      <c r="A709" s="231" t="s">
        <v>2583</v>
      </c>
      <c r="B709" s="231" t="str">
        <f t="shared" si="10"/>
        <v>EX39</v>
      </c>
      <c r="C709" s="353">
        <v>0.71036387304021398</v>
      </c>
    </row>
    <row r="710" spans="1:3" x14ac:dyDescent="0.35">
      <c r="A710" s="231" t="s">
        <v>2584</v>
      </c>
      <c r="B710" s="231" t="str">
        <f t="shared" si="10"/>
        <v>EX39</v>
      </c>
      <c r="C710" s="353">
        <v>1.7628845781770199</v>
      </c>
    </row>
    <row r="711" spans="1:3" x14ac:dyDescent="0.35">
      <c r="A711" s="231" t="s">
        <v>2585</v>
      </c>
      <c r="B711" s="231" t="str">
        <f t="shared" si="10"/>
        <v>EX39</v>
      </c>
      <c r="C711" s="353">
        <v>0.33947913927323897</v>
      </c>
    </row>
    <row r="712" spans="1:3" x14ac:dyDescent="0.35">
      <c r="A712" s="231" t="s">
        <v>2586</v>
      </c>
      <c r="B712" s="231" t="str">
        <f t="shared" si="10"/>
        <v>EX39</v>
      </c>
      <c r="C712" s="353">
        <v>2.1448631487424801</v>
      </c>
    </row>
    <row r="713" spans="1:3" x14ac:dyDescent="0.35">
      <c r="A713" s="231" t="s">
        <v>2587</v>
      </c>
      <c r="B713" s="231" t="str">
        <f t="shared" si="10"/>
        <v>EX39</v>
      </c>
      <c r="C713" s="353">
        <v>0.39776960758987001</v>
      </c>
    </row>
    <row r="714" spans="1:3" x14ac:dyDescent="0.35">
      <c r="A714" s="231" t="s">
        <v>2588</v>
      </c>
      <c r="B714" s="231" t="str">
        <f t="shared" si="10"/>
        <v>EX39</v>
      </c>
      <c r="C714" s="353">
        <v>1.5606836564843301</v>
      </c>
    </row>
    <row r="715" spans="1:3" x14ac:dyDescent="0.35">
      <c r="A715" s="231" t="s">
        <v>2589</v>
      </c>
      <c r="B715" s="231" t="str">
        <f t="shared" si="10"/>
        <v>EX39</v>
      </c>
      <c r="C715" s="353">
        <v>0.245880407377182</v>
      </c>
    </row>
    <row r="716" spans="1:3" x14ac:dyDescent="0.35">
      <c r="A716" s="231" t="s">
        <v>2590</v>
      </c>
      <c r="B716" s="231" t="str">
        <f t="shared" ref="B716:B779" si="11">IFERROR(LEFT(A716,(FIND(" ",A716,1)-1)),"")</f>
        <v>EX39</v>
      </c>
      <c r="C716" s="353">
        <v>0.39718389511108398</v>
      </c>
    </row>
    <row r="717" spans="1:3" x14ac:dyDescent="0.35">
      <c r="A717" s="231" t="s">
        <v>2591</v>
      </c>
      <c r="B717" s="231" t="str">
        <f t="shared" si="11"/>
        <v>EX39</v>
      </c>
      <c r="C717" s="353">
        <v>0.94157922597934196</v>
      </c>
    </row>
    <row r="718" spans="1:3" x14ac:dyDescent="0.35">
      <c r="A718" s="231" t="s">
        <v>2592</v>
      </c>
      <c r="B718" s="231" t="str">
        <f t="shared" si="11"/>
        <v>EX6</v>
      </c>
      <c r="C718" s="353">
        <v>0.68727795698000105</v>
      </c>
    </row>
    <row r="719" spans="1:3" x14ac:dyDescent="0.35">
      <c r="A719" s="231" t="s">
        <v>2593</v>
      </c>
      <c r="B719" s="231" t="str">
        <f t="shared" si="11"/>
        <v>EX6</v>
      </c>
      <c r="C719" s="353">
        <v>0.79630363187319297</v>
      </c>
    </row>
    <row r="720" spans="1:3" x14ac:dyDescent="0.35">
      <c r="A720" s="231" t="s">
        <v>2594</v>
      </c>
      <c r="B720" s="231" t="str">
        <f t="shared" si="11"/>
        <v>EX6</v>
      </c>
      <c r="C720" s="353">
        <v>0.45217741443731402</v>
      </c>
    </row>
    <row r="721" spans="1:3" x14ac:dyDescent="0.35">
      <c r="A721" s="231" t="s">
        <v>2595</v>
      </c>
      <c r="B721" s="231" t="str">
        <f t="shared" si="11"/>
        <v>EX7</v>
      </c>
      <c r="C721" s="353">
        <v>0.760521002813077</v>
      </c>
    </row>
    <row r="722" spans="1:3" x14ac:dyDescent="0.35">
      <c r="A722" s="231" t="s">
        <v>2596</v>
      </c>
      <c r="B722" s="231" t="str">
        <f t="shared" si="11"/>
        <v>EX7</v>
      </c>
      <c r="C722" s="353">
        <v>0.22247040706349</v>
      </c>
    </row>
    <row r="723" spans="1:3" x14ac:dyDescent="0.35">
      <c r="A723" s="231" t="s">
        <v>2597</v>
      </c>
      <c r="B723" s="231" t="str">
        <f t="shared" si="11"/>
        <v>EX7</v>
      </c>
      <c r="C723" s="353">
        <v>0.31659822518014302</v>
      </c>
    </row>
    <row r="724" spans="1:3" x14ac:dyDescent="0.35">
      <c r="A724" s="231" t="s">
        <v>2598</v>
      </c>
      <c r="B724" s="231" t="str">
        <f t="shared" si="11"/>
        <v>EX7</v>
      </c>
      <c r="C724" s="353">
        <v>1.0319794658577299</v>
      </c>
    </row>
    <row r="725" spans="1:3" x14ac:dyDescent="0.35">
      <c r="A725" s="231" t="s">
        <v>2599</v>
      </c>
      <c r="B725" s="231" t="str">
        <f t="shared" si="11"/>
        <v>EX7</v>
      </c>
      <c r="C725" s="353">
        <v>0.77538547357652599</v>
      </c>
    </row>
    <row r="726" spans="1:3" x14ac:dyDescent="0.35">
      <c r="A726" s="231" t="s">
        <v>2600</v>
      </c>
      <c r="B726" s="231" t="str">
        <f t="shared" si="11"/>
        <v>EX7</v>
      </c>
      <c r="C726" s="353">
        <v>1.0154131427622199</v>
      </c>
    </row>
    <row r="727" spans="1:3" x14ac:dyDescent="0.35">
      <c r="A727" s="231" t="s">
        <v>2601</v>
      </c>
      <c r="B727" s="231" t="str">
        <f t="shared" si="11"/>
        <v>EX7</v>
      </c>
      <c r="C727" s="353">
        <v>1.12288516924183</v>
      </c>
    </row>
    <row r="728" spans="1:3" x14ac:dyDescent="0.35">
      <c r="A728" s="231" t="s">
        <v>2602</v>
      </c>
      <c r="B728" s="231" t="str">
        <f t="shared" si="11"/>
        <v>EX7</v>
      </c>
      <c r="C728" s="353">
        <v>1.2685707298279301</v>
      </c>
    </row>
    <row r="729" spans="1:3" x14ac:dyDescent="0.35">
      <c r="A729" s="231" t="s">
        <v>2603</v>
      </c>
      <c r="B729" s="231" t="str">
        <f t="shared" si="11"/>
        <v>EX7</v>
      </c>
      <c r="C729" s="353">
        <v>1.2130782423796</v>
      </c>
    </row>
    <row r="730" spans="1:3" x14ac:dyDescent="0.35">
      <c r="A730" s="231" t="s">
        <v>2604</v>
      </c>
      <c r="B730" s="231" t="str">
        <f t="shared" si="11"/>
        <v>EX8</v>
      </c>
      <c r="C730" s="353">
        <v>0.21824483941600001</v>
      </c>
    </row>
    <row r="731" spans="1:3" x14ac:dyDescent="0.35">
      <c r="A731" s="231" t="s">
        <v>2605</v>
      </c>
      <c r="B731" s="231" t="str">
        <f t="shared" si="11"/>
        <v>EX8</v>
      </c>
      <c r="C731" s="353">
        <v>0.245169779328307</v>
      </c>
    </row>
    <row r="732" spans="1:3" x14ac:dyDescent="0.35">
      <c r="A732" s="231" t="s">
        <v>2606</v>
      </c>
      <c r="B732" s="231" t="str">
        <f t="shared" si="11"/>
        <v>EX8</v>
      </c>
      <c r="C732" s="353">
        <v>0.33018455911324301</v>
      </c>
    </row>
    <row r="733" spans="1:3" x14ac:dyDescent="0.35">
      <c r="A733" s="231" t="s">
        <v>2607</v>
      </c>
      <c r="B733" s="231" t="str">
        <f t="shared" si="11"/>
        <v>EX8</v>
      </c>
      <c r="C733" s="353">
        <v>0.294663183238844</v>
      </c>
    </row>
    <row r="734" spans="1:3" x14ac:dyDescent="0.35">
      <c r="A734" s="231" t="s">
        <v>2608</v>
      </c>
      <c r="B734" s="231" t="str">
        <f t="shared" si="11"/>
        <v>EX8</v>
      </c>
      <c r="C734" s="353">
        <v>0.41813169272385298</v>
      </c>
    </row>
    <row r="735" spans="1:3" x14ac:dyDescent="0.35">
      <c r="A735" s="231" t="s">
        <v>2609</v>
      </c>
      <c r="B735" s="231" t="str">
        <f t="shared" si="11"/>
        <v>EX8</v>
      </c>
      <c r="C735" s="353">
        <v>0.412199158261911</v>
      </c>
    </row>
    <row r="736" spans="1:3" x14ac:dyDescent="0.35">
      <c r="A736" s="231" t="s">
        <v>2610</v>
      </c>
      <c r="B736" s="231" t="str">
        <f t="shared" si="11"/>
        <v>EX8</v>
      </c>
      <c r="C736" s="353">
        <v>0.29303514985610901</v>
      </c>
    </row>
    <row r="737" spans="1:3" x14ac:dyDescent="0.35">
      <c r="A737" s="231" t="s">
        <v>2611</v>
      </c>
      <c r="B737" s="231" t="str">
        <f t="shared" si="11"/>
        <v>EX8</v>
      </c>
      <c r="C737" s="353">
        <v>0.29656897968853302</v>
      </c>
    </row>
    <row r="738" spans="1:3" x14ac:dyDescent="0.35">
      <c r="A738" s="231" t="s">
        <v>2612</v>
      </c>
      <c r="B738" s="231" t="str">
        <f t="shared" si="11"/>
        <v>EX8</v>
      </c>
      <c r="C738" s="353">
        <v>0.270892907568904</v>
      </c>
    </row>
    <row r="739" spans="1:3" x14ac:dyDescent="0.35">
      <c r="A739" s="231" t="s">
        <v>2613</v>
      </c>
      <c r="B739" s="231" t="str">
        <f t="shared" si="11"/>
        <v>EX8</v>
      </c>
      <c r="C739" s="353">
        <v>0.49765093469548399</v>
      </c>
    </row>
    <row r="740" spans="1:3" x14ac:dyDescent="0.35">
      <c r="A740" s="231" t="s">
        <v>2614</v>
      </c>
      <c r="B740" s="231" t="str">
        <f t="shared" si="11"/>
        <v>EX8</v>
      </c>
      <c r="C740" s="353">
        <v>0.33907414704827299</v>
      </c>
    </row>
    <row r="741" spans="1:3" x14ac:dyDescent="0.35">
      <c r="A741" s="231" t="s">
        <v>2615</v>
      </c>
      <c r="B741" s="231" t="str">
        <f t="shared" si="11"/>
        <v>EX8</v>
      </c>
      <c r="C741" s="353">
        <v>0.38010703178806698</v>
      </c>
    </row>
    <row r="742" spans="1:3" x14ac:dyDescent="0.35">
      <c r="A742" s="231" t="s">
        <v>2616</v>
      </c>
      <c r="B742" s="231" t="str">
        <f t="shared" si="11"/>
        <v>EX8</v>
      </c>
      <c r="C742" s="353">
        <v>0.33246600496156298</v>
      </c>
    </row>
    <row r="743" spans="1:3" x14ac:dyDescent="0.35">
      <c r="A743" s="231" t="s">
        <v>2617</v>
      </c>
      <c r="B743" s="231" t="str">
        <f t="shared" si="11"/>
        <v>EX8</v>
      </c>
      <c r="C743" s="353">
        <v>0.21172013235340001</v>
      </c>
    </row>
    <row r="744" spans="1:3" x14ac:dyDescent="0.35">
      <c r="A744" s="231" t="s">
        <v>2618</v>
      </c>
      <c r="B744" s="231" t="str">
        <f t="shared" si="11"/>
        <v>EX8</v>
      </c>
      <c r="C744" s="353">
        <v>0.29009439072800303</v>
      </c>
    </row>
    <row r="745" spans="1:3" x14ac:dyDescent="0.35">
      <c r="A745" s="231" t="s">
        <v>2619</v>
      </c>
      <c r="B745" s="231" t="str">
        <f t="shared" si="11"/>
        <v>EX8</v>
      </c>
      <c r="C745" s="353">
        <v>0.315452287884468</v>
      </c>
    </row>
    <row r="746" spans="1:3" x14ac:dyDescent="0.35">
      <c r="A746" s="231" t="s">
        <v>2620</v>
      </c>
      <c r="B746" s="231" t="str">
        <f t="shared" si="11"/>
        <v>EX8</v>
      </c>
      <c r="C746" s="353">
        <v>0.24214701881057901</v>
      </c>
    </row>
    <row r="747" spans="1:3" x14ac:dyDescent="0.35">
      <c r="A747" s="231" t="s">
        <v>2621</v>
      </c>
      <c r="B747" s="231" t="str">
        <f t="shared" si="11"/>
        <v>EX8</v>
      </c>
      <c r="C747" s="353">
        <v>0.21391060626546199</v>
      </c>
    </row>
    <row r="748" spans="1:3" x14ac:dyDescent="0.35">
      <c r="A748" s="231" t="s">
        <v>2622</v>
      </c>
      <c r="B748" s="231" t="str">
        <f t="shared" si="11"/>
        <v>EX8</v>
      </c>
      <c r="C748" s="353">
        <v>0.281563200437219</v>
      </c>
    </row>
    <row r="749" spans="1:3" x14ac:dyDescent="0.35">
      <c r="A749" s="231" t="s">
        <v>2623</v>
      </c>
      <c r="B749" s="231" t="str">
        <f t="shared" si="11"/>
        <v>EX8</v>
      </c>
      <c r="C749" s="353">
        <v>0.30534546404957502</v>
      </c>
    </row>
    <row r="750" spans="1:3" x14ac:dyDescent="0.35">
      <c r="A750" s="231" t="s">
        <v>2624</v>
      </c>
      <c r="B750" s="231" t="str">
        <f t="shared" si="11"/>
        <v>EX8</v>
      </c>
      <c r="C750" s="353">
        <v>0.30725364721354897</v>
      </c>
    </row>
    <row r="751" spans="1:3" x14ac:dyDescent="0.35">
      <c r="A751" s="231" t="s">
        <v>2625</v>
      </c>
      <c r="B751" s="231" t="str">
        <f t="shared" si="11"/>
        <v>EX8</v>
      </c>
      <c r="C751" s="353">
        <v>0.313272870420232</v>
      </c>
    </row>
    <row r="752" spans="1:3" x14ac:dyDescent="0.35">
      <c r="A752" s="231" t="s">
        <v>2626</v>
      </c>
      <c r="B752" s="231" t="str">
        <f t="shared" si="11"/>
        <v>EX8</v>
      </c>
      <c r="C752" s="353">
        <v>0.247728201143292</v>
      </c>
    </row>
    <row r="753" spans="1:3" x14ac:dyDescent="0.35">
      <c r="A753" s="231" t="s">
        <v>2627</v>
      </c>
      <c r="B753" s="231" t="str">
        <f t="shared" si="11"/>
        <v>EX8</v>
      </c>
      <c r="C753" s="353">
        <v>0.222248029028875</v>
      </c>
    </row>
    <row r="754" spans="1:3" x14ac:dyDescent="0.35">
      <c r="A754" s="231" t="s">
        <v>2628</v>
      </c>
      <c r="B754" s="231" t="str">
        <f t="shared" si="11"/>
        <v>EX8</v>
      </c>
      <c r="C754" s="353">
        <v>0.38285581289979198</v>
      </c>
    </row>
    <row r="755" spans="1:3" x14ac:dyDescent="0.35">
      <c r="A755" s="231" t="s">
        <v>2629</v>
      </c>
      <c r="B755" s="231" t="str">
        <f t="shared" si="11"/>
        <v>EX8</v>
      </c>
      <c r="C755" s="353">
        <v>0.240656407544172</v>
      </c>
    </row>
    <row r="756" spans="1:3" x14ac:dyDescent="0.35">
      <c r="A756" s="231" t="s">
        <v>2630</v>
      </c>
      <c r="B756" s="231" t="str">
        <f t="shared" si="11"/>
        <v>EX8</v>
      </c>
      <c r="C756" s="353">
        <v>0.64447477296665301</v>
      </c>
    </row>
    <row r="757" spans="1:3" x14ac:dyDescent="0.35">
      <c r="A757" s="231" t="s">
        <v>2631</v>
      </c>
      <c r="B757" s="231" t="str">
        <f t="shared" si="11"/>
        <v>EX8</v>
      </c>
      <c r="C757" s="353">
        <v>0.51235731924849504</v>
      </c>
    </row>
    <row r="758" spans="1:3" x14ac:dyDescent="0.35">
      <c r="A758" s="231" t="s">
        <v>2632</v>
      </c>
      <c r="B758" s="231" t="str">
        <f t="shared" si="11"/>
        <v>EX8</v>
      </c>
      <c r="C758" s="353">
        <v>0.25439930030124103</v>
      </c>
    </row>
    <row r="759" spans="1:3" x14ac:dyDescent="0.35">
      <c r="A759" s="231" t="s">
        <v>2633</v>
      </c>
      <c r="B759" s="231" t="str">
        <f t="shared" si="11"/>
        <v>EX8</v>
      </c>
      <c r="C759" s="353">
        <v>0.20924212821062199</v>
      </c>
    </row>
    <row r="760" spans="1:3" x14ac:dyDescent="0.35">
      <c r="A760" s="231" t="s">
        <v>2634</v>
      </c>
      <c r="B760" s="231" t="str">
        <f t="shared" si="11"/>
        <v>EX8</v>
      </c>
      <c r="C760" s="353">
        <v>3.0360129084027001</v>
      </c>
    </row>
    <row r="761" spans="1:3" x14ac:dyDescent="0.35">
      <c r="A761" s="231" t="s">
        <v>2635</v>
      </c>
      <c r="B761" s="231" t="str">
        <f t="shared" si="11"/>
        <v>EX8</v>
      </c>
      <c r="C761" s="353">
        <v>0.436527058720308</v>
      </c>
    </row>
    <row r="762" spans="1:3" x14ac:dyDescent="0.35">
      <c r="A762" s="231" t="s">
        <v>2636</v>
      </c>
      <c r="B762" s="231" t="str">
        <f t="shared" si="11"/>
        <v>EX8</v>
      </c>
      <c r="C762" s="353">
        <v>0.24024504833139301</v>
      </c>
    </row>
    <row r="763" spans="1:3" x14ac:dyDescent="0.35">
      <c r="A763" s="231" t="s">
        <v>2637</v>
      </c>
      <c r="B763" s="231" t="str">
        <f t="shared" si="11"/>
        <v>EX8</v>
      </c>
      <c r="C763" s="353">
        <v>0.36357620569559002</v>
      </c>
    </row>
    <row r="764" spans="1:3" x14ac:dyDescent="0.35">
      <c r="A764" s="231" t="s">
        <v>2638</v>
      </c>
      <c r="B764" s="231" t="str">
        <f t="shared" si="11"/>
        <v>EX8</v>
      </c>
      <c r="C764" s="353">
        <v>0.34455316919141299</v>
      </c>
    </row>
    <row r="765" spans="1:3" x14ac:dyDescent="0.35">
      <c r="A765" s="231" t="s">
        <v>2639</v>
      </c>
      <c r="B765" s="231" t="str">
        <f t="shared" si="11"/>
        <v>EX8</v>
      </c>
      <c r="C765" s="353">
        <v>0.287680214943561</v>
      </c>
    </row>
    <row r="766" spans="1:3" x14ac:dyDescent="0.35">
      <c r="A766" s="231" t="s">
        <v>2640</v>
      </c>
      <c r="B766" s="231" t="str">
        <f t="shared" si="11"/>
        <v>EX8</v>
      </c>
      <c r="C766" s="353">
        <v>0.96061448666758498</v>
      </c>
    </row>
    <row r="767" spans="1:3" x14ac:dyDescent="0.35">
      <c r="A767" s="231" t="s">
        <v>2641</v>
      </c>
      <c r="B767" s="231" t="str">
        <f t="shared" si="11"/>
        <v>EX8</v>
      </c>
      <c r="C767" s="353">
        <v>0.39271452197055501</v>
      </c>
    </row>
    <row r="768" spans="1:3" x14ac:dyDescent="0.35">
      <c r="A768" s="231" t="s">
        <v>2642</v>
      </c>
      <c r="B768" s="231" t="str">
        <f t="shared" si="11"/>
        <v>EX8</v>
      </c>
      <c r="C768" s="353">
        <v>0.56923738092245701</v>
      </c>
    </row>
    <row r="769" spans="1:3" x14ac:dyDescent="0.35">
      <c r="A769" s="231" t="s">
        <v>2643</v>
      </c>
      <c r="B769" s="231" t="str">
        <f t="shared" si="11"/>
        <v>EX8</v>
      </c>
      <c r="C769" s="353">
        <v>0.78122415656230304</v>
      </c>
    </row>
    <row r="770" spans="1:3" x14ac:dyDescent="0.35">
      <c r="A770" s="231" t="s">
        <v>2644</v>
      </c>
      <c r="B770" s="231" t="str">
        <f t="shared" si="11"/>
        <v>EX8</v>
      </c>
      <c r="C770" s="353">
        <v>0.58727725132852004</v>
      </c>
    </row>
    <row r="771" spans="1:3" x14ac:dyDescent="0.35">
      <c r="A771" s="231" t="s">
        <v>2645</v>
      </c>
      <c r="B771" s="231" t="str">
        <f t="shared" si="11"/>
        <v>EX8</v>
      </c>
      <c r="C771" s="353">
        <v>0.58638329167008296</v>
      </c>
    </row>
    <row r="772" spans="1:3" x14ac:dyDescent="0.35">
      <c r="A772" s="231" t="s">
        <v>2646</v>
      </c>
      <c r="B772" s="231" t="str">
        <f t="shared" si="11"/>
        <v>EX8</v>
      </c>
      <c r="C772" s="353">
        <v>0.76116890283701899</v>
      </c>
    </row>
    <row r="773" spans="1:3" x14ac:dyDescent="0.35">
      <c r="A773" s="231" t="s">
        <v>2647</v>
      </c>
      <c r="B773" s="231" t="str">
        <f t="shared" si="11"/>
        <v>EX8</v>
      </c>
      <c r="C773" s="353">
        <v>0.57408820731880295</v>
      </c>
    </row>
    <row r="774" spans="1:3" x14ac:dyDescent="0.35">
      <c r="A774" s="231" t="s">
        <v>2648</v>
      </c>
      <c r="B774" s="231" t="str">
        <f t="shared" si="11"/>
        <v>EX8</v>
      </c>
      <c r="C774" s="353">
        <v>0.99166084587718495</v>
      </c>
    </row>
    <row r="775" spans="1:3" x14ac:dyDescent="0.35">
      <c r="A775" s="231" t="s">
        <v>2649</v>
      </c>
      <c r="B775" s="231" t="str">
        <f t="shared" si="11"/>
        <v>EX8</v>
      </c>
      <c r="C775" s="353">
        <v>0.64113713314788501</v>
      </c>
    </row>
    <row r="776" spans="1:3" x14ac:dyDescent="0.35">
      <c r="A776" s="231" t="s">
        <v>2650</v>
      </c>
      <c r="B776" s="231" t="str">
        <f t="shared" si="11"/>
        <v>EX8</v>
      </c>
      <c r="C776" s="353">
        <v>0.84677197757102796</v>
      </c>
    </row>
    <row r="777" spans="1:3" x14ac:dyDescent="0.35">
      <c r="A777" s="231" t="s">
        <v>2651</v>
      </c>
      <c r="B777" s="231" t="str">
        <f t="shared" si="11"/>
        <v>EX8</v>
      </c>
      <c r="C777" s="353">
        <v>0.90607472650577203</v>
      </c>
    </row>
    <row r="778" spans="1:3" x14ac:dyDescent="0.35">
      <c r="A778" s="231" t="s">
        <v>2652</v>
      </c>
      <c r="B778" s="231" t="str">
        <f t="shared" si="11"/>
        <v>EX8</v>
      </c>
      <c r="C778" s="353">
        <v>0.72083771218158998</v>
      </c>
    </row>
    <row r="779" spans="1:3" x14ac:dyDescent="0.35">
      <c r="A779" s="231" t="s">
        <v>2653</v>
      </c>
      <c r="B779" s="231" t="str">
        <f t="shared" si="11"/>
        <v>EX8</v>
      </c>
      <c r="C779" s="353">
        <v>0.96075321538241498</v>
      </c>
    </row>
    <row r="780" spans="1:3" x14ac:dyDescent="0.35">
      <c r="A780" s="231" t="s">
        <v>2654</v>
      </c>
      <c r="B780" s="231" t="str">
        <f t="shared" ref="B780:B843" si="12">IFERROR(LEFT(A780,(FIND(" ",A780,1)-1)),"")</f>
        <v>EX8</v>
      </c>
      <c r="C780" s="353">
        <v>0.75386950312886802</v>
      </c>
    </row>
    <row r="781" spans="1:3" x14ac:dyDescent="0.35">
      <c r="A781" s="231" t="s">
        <v>2655</v>
      </c>
      <c r="B781" s="231" t="str">
        <f t="shared" si="12"/>
        <v>EX8</v>
      </c>
      <c r="C781" s="353">
        <v>1.1946380245997501</v>
      </c>
    </row>
    <row r="782" spans="1:3" x14ac:dyDescent="0.35">
      <c r="A782" s="231" t="s">
        <v>2656</v>
      </c>
      <c r="B782" s="231" t="str">
        <f t="shared" si="12"/>
        <v>EX8</v>
      </c>
      <c r="C782" s="353">
        <v>0.99980280481348704</v>
      </c>
    </row>
    <row r="783" spans="1:3" x14ac:dyDescent="0.35">
      <c r="A783" s="231" t="s">
        <v>2657</v>
      </c>
      <c r="B783" s="231" t="str">
        <f t="shared" si="12"/>
        <v>EX8</v>
      </c>
      <c r="C783" s="353">
        <v>1.1567507871923499</v>
      </c>
    </row>
    <row r="784" spans="1:3" x14ac:dyDescent="0.35">
      <c r="A784" s="231" t="s">
        <v>2658</v>
      </c>
      <c r="B784" s="231" t="str">
        <f t="shared" si="12"/>
        <v>EX8</v>
      </c>
      <c r="C784" s="353">
        <v>0.96304702897967298</v>
      </c>
    </row>
    <row r="785" spans="1:3" x14ac:dyDescent="0.35">
      <c r="A785" s="231" t="s">
        <v>2659</v>
      </c>
      <c r="B785" s="231" t="str">
        <f t="shared" si="12"/>
        <v>EX8</v>
      </c>
      <c r="C785" s="353">
        <v>1.0706463817309499</v>
      </c>
    </row>
    <row r="786" spans="1:3" x14ac:dyDescent="0.35">
      <c r="A786" s="231" t="s">
        <v>2660</v>
      </c>
      <c r="B786" s="231" t="str">
        <f t="shared" si="12"/>
        <v>EX8</v>
      </c>
      <c r="C786" s="353">
        <v>1.18821082611165</v>
      </c>
    </row>
    <row r="787" spans="1:3" x14ac:dyDescent="0.35">
      <c r="A787" s="231" t="s">
        <v>2661</v>
      </c>
      <c r="B787" s="231" t="str">
        <f t="shared" si="12"/>
        <v>EX8</v>
      </c>
      <c r="C787" s="353">
        <v>0.918785686122218</v>
      </c>
    </row>
    <row r="788" spans="1:3" x14ac:dyDescent="0.35">
      <c r="A788" s="231" t="s">
        <v>2662</v>
      </c>
      <c r="B788" s="231" t="str">
        <f t="shared" si="12"/>
        <v>EX8</v>
      </c>
      <c r="C788" s="353">
        <v>0.91570520075116002</v>
      </c>
    </row>
    <row r="789" spans="1:3" x14ac:dyDescent="0.35">
      <c r="A789" s="231" t="s">
        <v>2663</v>
      </c>
      <c r="B789" s="231" t="str">
        <f t="shared" si="12"/>
        <v>EX8</v>
      </c>
      <c r="C789" s="353">
        <v>1.02314269732161</v>
      </c>
    </row>
    <row r="790" spans="1:3" x14ac:dyDescent="0.35">
      <c r="A790" s="231" t="s">
        <v>2664</v>
      </c>
      <c r="B790" s="231" t="str">
        <f t="shared" si="12"/>
        <v>EX8</v>
      </c>
      <c r="C790" s="353">
        <v>1.2985866718097401</v>
      </c>
    </row>
    <row r="791" spans="1:3" x14ac:dyDescent="0.35">
      <c r="A791" s="231" t="s">
        <v>2665</v>
      </c>
      <c r="B791" s="231" t="str">
        <f t="shared" si="12"/>
        <v>EX8</v>
      </c>
      <c r="C791" s="353">
        <v>1.1673830878019</v>
      </c>
    </row>
    <row r="792" spans="1:3" x14ac:dyDescent="0.35">
      <c r="A792" s="231" t="s">
        <v>2666</v>
      </c>
      <c r="B792" s="231" t="str">
        <f t="shared" si="12"/>
        <v>EX8</v>
      </c>
      <c r="C792" s="353">
        <v>1.03862125319906</v>
      </c>
    </row>
    <row r="793" spans="1:3" x14ac:dyDescent="0.35">
      <c r="A793" s="231" t="s">
        <v>2667</v>
      </c>
      <c r="B793" s="231" t="str">
        <f t="shared" si="12"/>
        <v>EX8</v>
      </c>
      <c r="C793" s="353">
        <v>1.06875885544311</v>
      </c>
    </row>
    <row r="794" spans="1:3" x14ac:dyDescent="0.35">
      <c r="A794" s="231" t="s">
        <v>2668</v>
      </c>
      <c r="B794" s="231" t="str">
        <f t="shared" si="12"/>
        <v>EX8</v>
      </c>
      <c r="C794" s="353">
        <v>1.1977586061335901</v>
      </c>
    </row>
    <row r="795" spans="1:3" x14ac:dyDescent="0.35">
      <c r="A795" s="231" t="s">
        <v>2669</v>
      </c>
      <c r="B795" s="231" t="str">
        <f t="shared" si="12"/>
        <v>EX8</v>
      </c>
      <c r="C795" s="353">
        <v>0.235408211619892</v>
      </c>
    </row>
    <row r="796" spans="1:3" x14ac:dyDescent="0.35">
      <c r="A796" s="231" t="s">
        <v>2670</v>
      </c>
      <c r="B796" s="231" t="str">
        <f t="shared" si="12"/>
        <v>EX8</v>
      </c>
      <c r="C796" s="353">
        <v>0.30401013146621497</v>
      </c>
    </row>
    <row r="797" spans="1:3" x14ac:dyDescent="0.35">
      <c r="A797" s="231" t="s">
        <v>2671</v>
      </c>
      <c r="B797" s="231" t="str">
        <f t="shared" si="12"/>
        <v>EX8</v>
      </c>
      <c r="C797" s="353">
        <v>0.56035085756833802</v>
      </c>
    </row>
    <row r="798" spans="1:3" x14ac:dyDescent="0.35">
      <c r="A798" s="231" t="s">
        <v>2672</v>
      </c>
      <c r="B798" s="231" t="str">
        <f t="shared" si="12"/>
        <v>EX8</v>
      </c>
      <c r="C798" s="353">
        <v>0.53530976353757598</v>
      </c>
    </row>
    <row r="799" spans="1:3" x14ac:dyDescent="0.35">
      <c r="A799" s="231" t="s">
        <v>2673</v>
      </c>
      <c r="B799" s="231" t="str">
        <f t="shared" si="12"/>
        <v>EX8</v>
      </c>
      <c r="C799" s="353">
        <v>0.68797751754445202</v>
      </c>
    </row>
    <row r="800" spans="1:3" x14ac:dyDescent="0.35">
      <c r="A800" s="231" t="s">
        <v>2674</v>
      </c>
      <c r="B800" s="231" t="str">
        <f t="shared" si="12"/>
        <v>EX8</v>
      </c>
      <c r="C800" s="353">
        <v>0.39896344653163002</v>
      </c>
    </row>
    <row r="801" spans="1:3" x14ac:dyDescent="0.35">
      <c r="A801" s="231" t="s">
        <v>2675</v>
      </c>
      <c r="B801" s="231" t="str">
        <f t="shared" si="12"/>
        <v>EX8</v>
      </c>
      <c r="C801" s="353">
        <v>0.637300034653282</v>
      </c>
    </row>
    <row r="802" spans="1:3" x14ac:dyDescent="0.35">
      <c r="A802" s="231" t="s">
        <v>2676</v>
      </c>
      <c r="B802" s="231" t="str">
        <f t="shared" si="12"/>
        <v>EX8</v>
      </c>
      <c r="C802" s="353">
        <v>0.317163140941632</v>
      </c>
    </row>
    <row r="803" spans="1:3" x14ac:dyDescent="0.35">
      <c r="A803" s="231" t="s">
        <v>2677</v>
      </c>
      <c r="B803" s="231" t="str">
        <f t="shared" si="12"/>
        <v>EX8</v>
      </c>
      <c r="C803" s="353">
        <v>0.45167481926671899</v>
      </c>
    </row>
    <row r="804" spans="1:3" x14ac:dyDescent="0.35">
      <c r="A804" s="231" t="s">
        <v>2678</v>
      </c>
      <c r="B804" s="231" t="str">
        <f t="shared" si="12"/>
        <v>EX8</v>
      </c>
      <c r="C804" s="353">
        <v>0.69610102873758795</v>
      </c>
    </row>
    <row r="805" spans="1:3" x14ac:dyDescent="0.35">
      <c r="A805" s="231" t="s">
        <v>2679</v>
      </c>
      <c r="B805" s="231" t="str">
        <f t="shared" si="12"/>
        <v>EX8</v>
      </c>
      <c r="C805" s="353">
        <v>1.5641393734745299</v>
      </c>
    </row>
    <row r="806" spans="1:3" x14ac:dyDescent="0.35">
      <c r="A806" s="231" t="s">
        <v>2680</v>
      </c>
      <c r="B806" s="231" t="str">
        <f t="shared" si="12"/>
        <v>EX8</v>
      </c>
      <c r="C806" s="353">
        <v>0.50521941081576505</v>
      </c>
    </row>
    <row r="807" spans="1:3" x14ac:dyDescent="0.35">
      <c r="A807" s="231" t="s">
        <v>2681</v>
      </c>
      <c r="B807" s="231" t="str">
        <f t="shared" si="12"/>
        <v>EX8</v>
      </c>
      <c r="C807" s="353">
        <v>0.77099667486483903</v>
      </c>
    </row>
    <row r="808" spans="1:3" x14ac:dyDescent="0.35">
      <c r="A808" s="231" t="s">
        <v>2682</v>
      </c>
      <c r="B808" s="231" t="str">
        <f t="shared" si="12"/>
        <v>EX8</v>
      </c>
      <c r="C808" s="353">
        <v>0.78187975342487404</v>
      </c>
    </row>
    <row r="809" spans="1:3" x14ac:dyDescent="0.35">
      <c r="A809" s="231" t="s">
        <v>2683</v>
      </c>
      <c r="B809" s="231" t="str">
        <f t="shared" si="12"/>
        <v>FK10</v>
      </c>
      <c r="C809" s="353">
        <v>0.26294729227403102</v>
      </c>
    </row>
    <row r="810" spans="1:3" x14ac:dyDescent="0.35">
      <c r="A810" s="231" t="s">
        <v>2684</v>
      </c>
      <c r="B810" s="231" t="str">
        <f t="shared" si="12"/>
        <v>FK10</v>
      </c>
      <c r="C810" s="353">
        <v>0.92957512415826904</v>
      </c>
    </row>
    <row r="811" spans="1:3" x14ac:dyDescent="0.35">
      <c r="A811" s="231" t="s">
        <v>2685</v>
      </c>
      <c r="B811" s="231" t="str">
        <f t="shared" si="12"/>
        <v>FK10</v>
      </c>
      <c r="C811" s="353">
        <v>1.55642368555133</v>
      </c>
    </row>
    <row r="812" spans="1:3" x14ac:dyDescent="0.35">
      <c r="A812" s="231" t="s">
        <v>2686</v>
      </c>
      <c r="B812" s="231" t="str">
        <f t="shared" si="12"/>
        <v>FK10</v>
      </c>
      <c r="C812" s="353">
        <v>2.1162881245006</v>
      </c>
    </row>
    <row r="813" spans="1:3" x14ac:dyDescent="0.35">
      <c r="A813" s="231" t="s">
        <v>2687</v>
      </c>
      <c r="B813" s="231" t="str">
        <f t="shared" si="12"/>
        <v>FK10</v>
      </c>
      <c r="C813" s="353">
        <v>2.53703022507734</v>
      </c>
    </row>
    <row r="814" spans="1:3" x14ac:dyDescent="0.35">
      <c r="A814" s="231" t="s">
        <v>2688</v>
      </c>
      <c r="B814" s="231" t="str">
        <f t="shared" si="12"/>
        <v>FK10</v>
      </c>
      <c r="C814" s="353">
        <v>1.6049629410175099</v>
      </c>
    </row>
    <row r="815" spans="1:3" x14ac:dyDescent="0.35">
      <c r="A815" s="231" t="s">
        <v>2689</v>
      </c>
      <c r="B815" s="231" t="str">
        <f t="shared" si="12"/>
        <v>FK10</v>
      </c>
      <c r="C815" s="353">
        <v>0.50799640308212402</v>
      </c>
    </row>
    <row r="816" spans="1:3" x14ac:dyDescent="0.35">
      <c r="A816" s="231" t="s">
        <v>2690</v>
      </c>
      <c r="B816" s="231" t="str">
        <f t="shared" si="12"/>
        <v>FK10</v>
      </c>
      <c r="C816" s="353">
        <v>2.2737764465177799</v>
      </c>
    </row>
    <row r="817" spans="1:3" x14ac:dyDescent="0.35">
      <c r="A817" s="231" t="s">
        <v>2691</v>
      </c>
      <c r="B817" s="231" t="str">
        <f t="shared" si="12"/>
        <v>FK10</v>
      </c>
      <c r="C817" s="353">
        <v>0.272501466131015</v>
      </c>
    </row>
    <row r="818" spans="1:3" x14ac:dyDescent="0.35">
      <c r="A818" s="231" t="s">
        <v>2692</v>
      </c>
      <c r="B818" s="231" t="str">
        <f t="shared" si="12"/>
        <v>FK10</v>
      </c>
      <c r="C818" s="353">
        <v>1.85385670620278</v>
      </c>
    </row>
    <row r="819" spans="1:3" x14ac:dyDescent="0.35">
      <c r="A819" s="231" t="s">
        <v>2693</v>
      </c>
      <c r="B819" s="231" t="str">
        <f t="shared" si="12"/>
        <v>FK10</v>
      </c>
      <c r="C819" s="353">
        <v>0.24019819390335101</v>
      </c>
    </row>
    <row r="820" spans="1:3" x14ac:dyDescent="0.35">
      <c r="A820" s="231" t="s">
        <v>2694</v>
      </c>
      <c r="B820" s="231" t="str">
        <f t="shared" si="12"/>
        <v>FK2</v>
      </c>
      <c r="C820" s="353">
        <v>1.0915979422284501</v>
      </c>
    </row>
    <row r="821" spans="1:3" x14ac:dyDescent="0.35">
      <c r="A821" s="231" t="s">
        <v>2695</v>
      </c>
      <c r="B821" s="231" t="str">
        <f t="shared" si="12"/>
        <v>FK2</v>
      </c>
      <c r="C821" s="353">
        <v>0.762105816549971</v>
      </c>
    </row>
    <row r="822" spans="1:3" x14ac:dyDescent="0.35">
      <c r="A822" s="231" t="s">
        <v>2696</v>
      </c>
      <c r="B822" s="231" t="str">
        <f t="shared" si="12"/>
        <v>FK2</v>
      </c>
      <c r="C822" s="353">
        <v>0.54227261800890003</v>
      </c>
    </row>
    <row r="823" spans="1:3" x14ac:dyDescent="0.35">
      <c r="A823" s="231" t="s">
        <v>2697</v>
      </c>
      <c r="B823" s="231" t="str">
        <f t="shared" si="12"/>
        <v>FK2</v>
      </c>
      <c r="C823" s="353">
        <v>0.61671167831302698</v>
      </c>
    </row>
    <row r="824" spans="1:3" x14ac:dyDescent="0.35">
      <c r="A824" s="231" t="s">
        <v>2698</v>
      </c>
      <c r="B824" s="231" t="str">
        <f t="shared" si="12"/>
        <v>FK2</v>
      </c>
      <c r="C824" s="353">
        <v>1.02432654554659</v>
      </c>
    </row>
    <row r="825" spans="1:3" x14ac:dyDescent="0.35">
      <c r="A825" s="231" t="s">
        <v>2699</v>
      </c>
      <c r="B825" s="231" t="str">
        <f t="shared" si="12"/>
        <v>FK2</v>
      </c>
      <c r="C825" s="353">
        <v>0.42780275289122</v>
      </c>
    </row>
    <row r="826" spans="1:3" x14ac:dyDescent="0.35">
      <c r="A826" s="231" t="s">
        <v>2700</v>
      </c>
      <c r="B826" s="231" t="str">
        <f t="shared" si="12"/>
        <v>FK2</v>
      </c>
      <c r="C826" s="353">
        <v>0.71752874733694905</v>
      </c>
    </row>
    <row r="827" spans="1:3" x14ac:dyDescent="0.35">
      <c r="A827" s="231" t="s">
        <v>2701</v>
      </c>
      <c r="B827" s="231" t="str">
        <f t="shared" si="12"/>
        <v>FK2</v>
      </c>
      <c r="C827" s="353">
        <v>0.26894005089579898</v>
      </c>
    </row>
    <row r="828" spans="1:3" x14ac:dyDescent="0.35">
      <c r="A828" s="231" t="s">
        <v>2702</v>
      </c>
      <c r="B828" s="231" t="str">
        <f t="shared" si="12"/>
        <v>FK2</v>
      </c>
      <c r="C828" s="353">
        <v>1.1152972542414501</v>
      </c>
    </row>
    <row r="829" spans="1:3" x14ac:dyDescent="0.35">
      <c r="A829" s="231" t="s">
        <v>2703</v>
      </c>
      <c r="B829" s="231" t="str">
        <f t="shared" si="12"/>
        <v>FK2</v>
      </c>
      <c r="C829" s="353">
        <v>0.36699301531777101</v>
      </c>
    </row>
    <row r="830" spans="1:3" x14ac:dyDescent="0.35">
      <c r="A830" s="231" t="s">
        <v>2704</v>
      </c>
      <c r="B830" s="231" t="str">
        <f t="shared" si="12"/>
        <v>FK2</v>
      </c>
      <c r="C830" s="353">
        <v>0.49590342747725102</v>
      </c>
    </row>
    <row r="831" spans="1:3" x14ac:dyDescent="0.35">
      <c r="A831" s="231" t="s">
        <v>2705</v>
      </c>
      <c r="B831" s="231" t="str">
        <f t="shared" si="12"/>
        <v>FK2</v>
      </c>
      <c r="C831" s="353">
        <v>1.38291356936545</v>
      </c>
    </row>
    <row r="832" spans="1:3" x14ac:dyDescent="0.35">
      <c r="A832" s="231" t="s">
        <v>2706</v>
      </c>
      <c r="B832" s="231" t="str">
        <f t="shared" si="12"/>
        <v>FK2</v>
      </c>
      <c r="C832" s="353">
        <v>0.24378528987024201</v>
      </c>
    </row>
    <row r="833" spans="1:3" x14ac:dyDescent="0.35">
      <c r="A833" s="231" t="s">
        <v>2707</v>
      </c>
      <c r="B833" s="231" t="str">
        <f t="shared" si="12"/>
        <v>FK2</v>
      </c>
      <c r="C833" s="353">
        <v>1.3521463845367001</v>
      </c>
    </row>
    <row r="834" spans="1:3" x14ac:dyDescent="0.35">
      <c r="A834" s="231" t="s">
        <v>2708</v>
      </c>
      <c r="B834" s="231" t="str">
        <f t="shared" si="12"/>
        <v>FK3</v>
      </c>
      <c r="C834" s="353">
        <v>0.25832551928415098</v>
      </c>
    </row>
    <row r="835" spans="1:3" x14ac:dyDescent="0.35">
      <c r="A835" s="231" t="s">
        <v>2709</v>
      </c>
      <c r="B835" s="231" t="str">
        <f t="shared" si="12"/>
        <v>FK3</v>
      </c>
      <c r="C835" s="353">
        <v>0.26273371246715799</v>
      </c>
    </row>
    <row r="836" spans="1:3" x14ac:dyDescent="0.35">
      <c r="A836" s="231" t="s">
        <v>2710</v>
      </c>
      <c r="B836" s="231" t="str">
        <f t="shared" si="12"/>
        <v>FK3</v>
      </c>
      <c r="C836" s="353">
        <v>0.20013306123653701</v>
      </c>
    </row>
    <row r="837" spans="1:3" x14ac:dyDescent="0.35">
      <c r="A837" s="231" t="s">
        <v>2711</v>
      </c>
      <c r="B837" s="231" t="str">
        <f t="shared" si="12"/>
        <v>FK3</v>
      </c>
      <c r="C837" s="353">
        <v>0.26077812917952298</v>
      </c>
    </row>
    <row r="838" spans="1:3" x14ac:dyDescent="0.35">
      <c r="A838" s="231" t="s">
        <v>2712</v>
      </c>
      <c r="B838" s="231" t="str">
        <f t="shared" si="12"/>
        <v>FK3</v>
      </c>
      <c r="C838" s="353">
        <v>0.345212699419917</v>
      </c>
    </row>
    <row r="839" spans="1:3" x14ac:dyDescent="0.35">
      <c r="A839" s="231" t="s">
        <v>2713</v>
      </c>
      <c r="B839" s="231" t="str">
        <f t="shared" si="12"/>
        <v>FK3</v>
      </c>
      <c r="C839" s="353">
        <v>0.29491313967022598</v>
      </c>
    </row>
    <row r="840" spans="1:3" x14ac:dyDescent="0.35">
      <c r="A840" s="231" t="s">
        <v>2714</v>
      </c>
      <c r="B840" s="231" t="str">
        <f t="shared" si="12"/>
        <v>FK3</v>
      </c>
      <c r="C840" s="353">
        <v>0.38076818134562901</v>
      </c>
    </row>
    <row r="841" spans="1:3" x14ac:dyDescent="0.35">
      <c r="A841" s="231" t="s">
        <v>2715</v>
      </c>
      <c r="B841" s="231" t="str">
        <f t="shared" si="12"/>
        <v>FK3</v>
      </c>
      <c r="C841" s="353">
        <v>0.26770539236970098</v>
      </c>
    </row>
    <row r="842" spans="1:3" x14ac:dyDescent="0.35">
      <c r="A842" s="231" t="s">
        <v>2716</v>
      </c>
      <c r="B842" s="231" t="str">
        <f t="shared" si="12"/>
        <v>FK3</v>
      </c>
      <c r="C842" s="353">
        <v>0.66546546631169401</v>
      </c>
    </row>
    <row r="843" spans="1:3" x14ac:dyDescent="0.35">
      <c r="A843" s="231" t="s">
        <v>2717</v>
      </c>
      <c r="B843" s="231" t="str">
        <f t="shared" si="12"/>
        <v>FK7</v>
      </c>
      <c r="C843" s="353">
        <v>0.48976053968665501</v>
      </c>
    </row>
    <row r="844" spans="1:3" x14ac:dyDescent="0.35">
      <c r="A844" s="231" t="s">
        <v>2718</v>
      </c>
      <c r="B844" s="231" t="str">
        <f t="shared" ref="B844:B907" si="13">IFERROR(LEFT(A844,(FIND(" ",A844,1)-1)),"")</f>
        <v>FK7</v>
      </c>
      <c r="C844" s="353">
        <v>0.91858946913369799</v>
      </c>
    </row>
    <row r="845" spans="1:3" x14ac:dyDescent="0.35">
      <c r="A845" s="231" t="s">
        <v>2719</v>
      </c>
      <c r="B845" s="231" t="str">
        <f t="shared" si="13"/>
        <v>FK8</v>
      </c>
      <c r="C845" s="353">
        <v>0.93077550060357395</v>
      </c>
    </row>
    <row r="846" spans="1:3" x14ac:dyDescent="0.35">
      <c r="A846" s="231" t="s">
        <v>2720</v>
      </c>
      <c r="B846" s="231" t="str">
        <f t="shared" si="13"/>
        <v>FK9</v>
      </c>
      <c r="C846" s="353">
        <v>0.34509815014169198</v>
      </c>
    </row>
    <row r="847" spans="1:3" x14ac:dyDescent="0.35">
      <c r="A847" s="231" t="s">
        <v>2721</v>
      </c>
      <c r="B847" s="231" t="str">
        <f t="shared" si="13"/>
        <v>FY1</v>
      </c>
      <c r="C847" s="353">
        <v>5.3524172646658696</v>
      </c>
    </row>
    <row r="848" spans="1:3" x14ac:dyDescent="0.35">
      <c r="A848" s="231" t="s">
        <v>2722</v>
      </c>
      <c r="B848" s="231" t="str">
        <f t="shared" si="13"/>
        <v>FY1</v>
      </c>
      <c r="C848" s="353">
        <v>0.2522873878479</v>
      </c>
    </row>
    <row r="849" spans="1:3" x14ac:dyDescent="0.35">
      <c r="A849" s="231" t="s">
        <v>2723</v>
      </c>
      <c r="B849" s="231" t="str">
        <f t="shared" si="13"/>
        <v>FY1</v>
      </c>
      <c r="C849" s="353">
        <v>0.24438299451555501</v>
      </c>
    </row>
    <row r="850" spans="1:3" x14ac:dyDescent="0.35">
      <c r="A850" s="231" t="s">
        <v>2724</v>
      </c>
      <c r="B850" s="231" t="str">
        <f t="shared" si="13"/>
        <v>FY1</v>
      </c>
      <c r="C850" s="353">
        <v>0.538561916351318</v>
      </c>
    </row>
    <row r="851" spans="1:3" x14ac:dyDescent="0.35">
      <c r="A851" s="231" t="s">
        <v>2725</v>
      </c>
      <c r="B851" s="231" t="str">
        <f t="shared" si="13"/>
        <v>FY1</v>
      </c>
      <c r="C851" s="353">
        <v>0.224990129470825</v>
      </c>
    </row>
    <row r="852" spans="1:3" x14ac:dyDescent="0.35">
      <c r="A852" s="231" t="s">
        <v>2726</v>
      </c>
      <c r="B852" s="231" t="str">
        <f t="shared" si="13"/>
        <v>FY1</v>
      </c>
      <c r="C852" s="353">
        <v>0.434046792984008</v>
      </c>
    </row>
    <row r="853" spans="1:3" x14ac:dyDescent="0.35">
      <c r="A853" s="231" t="s">
        <v>2727</v>
      </c>
      <c r="B853" s="231" t="str">
        <f t="shared" si="13"/>
        <v>FY1</v>
      </c>
      <c r="C853" s="353">
        <v>0.38295602798461897</v>
      </c>
    </row>
    <row r="854" spans="1:3" x14ac:dyDescent="0.35">
      <c r="A854" s="231" t="s">
        <v>2728</v>
      </c>
      <c r="B854" s="231" t="str">
        <f t="shared" si="13"/>
        <v>FY1</v>
      </c>
      <c r="C854" s="353">
        <v>1.5826344490051201</v>
      </c>
    </row>
    <row r="855" spans="1:3" x14ac:dyDescent="0.35">
      <c r="A855" s="231" t="s">
        <v>2729</v>
      </c>
      <c r="B855" s="231" t="str">
        <f t="shared" si="13"/>
        <v>FY1</v>
      </c>
      <c r="C855" s="353">
        <v>0.63031530380249001</v>
      </c>
    </row>
    <row r="856" spans="1:3" x14ac:dyDescent="0.35">
      <c r="A856" s="231" t="s">
        <v>2730</v>
      </c>
      <c r="B856" s="231" t="str">
        <f t="shared" si="13"/>
        <v>FY1</v>
      </c>
      <c r="C856" s="353">
        <v>1.5764352480570401</v>
      </c>
    </row>
    <row r="857" spans="1:3" x14ac:dyDescent="0.35">
      <c r="A857" s="231" t="s">
        <v>2731</v>
      </c>
      <c r="B857" s="231" t="str">
        <f t="shared" si="13"/>
        <v>FY1</v>
      </c>
      <c r="C857" s="353">
        <v>0.75749540328979403</v>
      </c>
    </row>
    <row r="858" spans="1:3" x14ac:dyDescent="0.35">
      <c r="A858" s="231" t="s">
        <v>2732</v>
      </c>
      <c r="B858" s="231" t="str">
        <f t="shared" si="13"/>
        <v>FY1</v>
      </c>
      <c r="C858" s="353">
        <v>0.81692140242632605</v>
      </c>
    </row>
    <row r="859" spans="1:3" x14ac:dyDescent="0.35">
      <c r="A859" s="231" t="s">
        <v>2733</v>
      </c>
      <c r="B859" s="231" t="str">
        <f t="shared" si="13"/>
        <v>FY1</v>
      </c>
      <c r="C859" s="353">
        <v>0.28433752059936501</v>
      </c>
    </row>
    <row r="860" spans="1:3" x14ac:dyDescent="0.35">
      <c r="A860" s="231" t="s">
        <v>2734</v>
      </c>
      <c r="B860" s="231" t="str">
        <f t="shared" si="13"/>
        <v>FY1</v>
      </c>
      <c r="C860" s="353">
        <v>0.91312539577484098</v>
      </c>
    </row>
    <row r="861" spans="1:3" x14ac:dyDescent="0.35">
      <c r="A861" s="231" t="s">
        <v>2735</v>
      </c>
      <c r="B861" s="231" t="str">
        <f t="shared" si="13"/>
        <v>FY1</v>
      </c>
      <c r="C861" s="353">
        <v>0.27055692672729398</v>
      </c>
    </row>
    <row r="862" spans="1:3" x14ac:dyDescent="0.35">
      <c r="A862" s="231" t="s">
        <v>2736</v>
      </c>
      <c r="B862" s="231" t="str">
        <f t="shared" si="13"/>
        <v>FY1</v>
      </c>
      <c r="C862" s="353">
        <v>0.414720058441162</v>
      </c>
    </row>
    <row r="863" spans="1:3" x14ac:dyDescent="0.35">
      <c r="A863" s="231" t="s">
        <v>2737</v>
      </c>
      <c r="B863" s="231" t="str">
        <f t="shared" si="13"/>
        <v>FY1</v>
      </c>
      <c r="C863" s="353">
        <v>0.50936836666531005</v>
      </c>
    </row>
    <row r="864" spans="1:3" x14ac:dyDescent="0.35">
      <c r="A864" s="231" t="s">
        <v>2738</v>
      </c>
      <c r="B864" s="231" t="str">
        <f t="shared" si="13"/>
        <v>FY1</v>
      </c>
      <c r="C864" s="353">
        <v>0.34066247940063399</v>
      </c>
    </row>
    <row r="865" spans="1:3" x14ac:dyDescent="0.35">
      <c r="A865" s="231" t="s">
        <v>2739</v>
      </c>
      <c r="B865" s="231" t="str">
        <f t="shared" si="13"/>
        <v>FY1</v>
      </c>
      <c r="C865" s="353">
        <v>0.67013645172119096</v>
      </c>
    </row>
    <row r="866" spans="1:3" x14ac:dyDescent="0.35">
      <c r="A866" s="231" t="s">
        <v>2740</v>
      </c>
      <c r="B866" s="231" t="str">
        <f t="shared" si="13"/>
        <v>FY1</v>
      </c>
      <c r="C866" s="353">
        <v>0.41180785497029598</v>
      </c>
    </row>
    <row r="867" spans="1:3" x14ac:dyDescent="0.35">
      <c r="A867" s="231" t="s">
        <v>2741</v>
      </c>
      <c r="B867" s="231" t="str">
        <f t="shared" si="13"/>
        <v>FY1</v>
      </c>
      <c r="C867" s="353">
        <v>0.43976688385009699</v>
      </c>
    </row>
    <row r="868" spans="1:3" x14ac:dyDescent="0.35">
      <c r="A868" s="231" t="s">
        <v>2742</v>
      </c>
      <c r="B868" s="231" t="str">
        <f t="shared" si="13"/>
        <v>FY1</v>
      </c>
      <c r="C868" s="353">
        <v>0.56773567199706998</v>
      </c>
    </row>
    <row r="869" spans="1:3" x14ac:dyDescent="0.35">
      <c r="A869" s="231" t="s">
        <v>2743</v>
      </c>
      <c r="B869" s="231" t="str">
        <f t="shared" si="13"/>
        <v>FY1</v>
      </c>
      <c r="C869" s="353">
        <v>0.350590229034423</v>
      </c>
    </row>
    <row r="870" spans="1:3" x14ac:dyDescent="0.35">
      <c r="A870" s="231" t="s">
        <v>2744</v>
      </c>
      <c r="B870" s="231" t="str">
        <f t="shared" si="13"/>
        <v>FY1</v>
      </c>
      <c r="C870" s="353">
        <v>0.53684735298156705</v>
      </c>
    </row>
    <row r="871" spans="1:3" x14ac:dyDescent="0.35">
      <c r="A871" s="231" t="s">
        <v>2745</v>
      </c>
      <c r="B871" s="231" t="str">
        <f t="shared" si="13"/>
        <v>FY1</v>
      </c>
      <c r="C871" s="353">
        <v>0.295779228210449</v>
      </c>
    </row>
    <row r="872" spans="1:3" x14ac:dyDescent="0.35">
      <c r="A872" s="231" t="s">
        <v>2746</v>
      </c>
      <c r="B872" s="231" t="str">
        <f t="shared" si="13"/>
        <v>FY1</v>
      </c>
      <c r="C872" s="353">
        <v>0.31269612312316802</v>
      </c>
    </row>
    <row r="873" spans="1:3" x14ac:dyDescent="0.35">
      <c r="A873" s="231" t="s">
        <v>2747</v>
      </c>
      <c r="B873" s="231" t="str">
        <f t="shared" si="13"/>
        <v>FY1</v>
      </c>
      <c r="C873" s="353">
        <v>0.46770429611205999</v>
      </c>
    </row>
    <row r="874" spans="1:3" x14ac:dyDescent="0.35">
      <c r="A874" s="231" t="s">
        <v>2748</v>
      </c>
      <c r="B874" s="231" t="str">
        <f t="shared" si="13"/>
        <v>FY1</v>
      </c>
      <c r="C874" s="353">
        <v>0.20732688903808499</v>
      </c>
    </row>
    <row r="875" spans="1:3" x14ac:dyDescent="0.35">
      <c r="A875" s="231" t="s">
        <v>2749</v>
      </c>
      <c r="B875" s="231" t="str">
        <f t="shared" si="13"/>
        <v>FY1</v>
      </c>
      <c r="C875" s="353">
        <v>0.74408578872680597</v>
      </c>
    </row>
    <row r="876" spans="1:3" x14ac:dyDescent="0.35">
      <c r="A876" s="231" t="s">
        <v>2750</v>
      </c>
      <c r="B876" s="231" t="str">
        <f t="shared" si="13"/>
        <v>FY1</v>
      </c>
      <c r="C876" s="353">
        <v>1.0861208081245399</v>
      </c>
    </row>
    <row r="877" spans="1:3" x14ac:dyDescent="0.35">
      <c r="A877" s="231" t="s">
        <v>2751</v>
      </c>
      <c r="B877" s="231" t="str">
        <f t="shared" si="13"/>
        <v>FY1</v>
      </c>
      <c r="C877" s="353">
        <v>1.0474793116251599</v>
      </c>
    </row>
    <row r="878" spans="1:3" x14ac:dyDescent="0.35">
      <c r="A878" s="231" t="s">
        <v>2752</v>
      </c>
      <c r="B878" s="231" t="str">
        <f t="shared" si="13"/>
        <v>FY4</v>
      </c>
      <c r="C878" s="353">
        <v>0.31937384605407698</v>
      </c>
    </row>
    <row r="879" spans="1:3" x14ac:dyDescent="0.35">
      <c r="A879" s="231" t="s">
        <v>2753</v>
      </c>
      <c r="B879" s="231" t="str">
        <f t="shared" si="13"/>
        <v>FY4</v>
      </c>
      <c r="C879" s="353">
        <v>1.0406494140625</v>
      </c>
    </row>
    <row r="880" spans="1:3" x14ac:dyDescent="0.35">
      <c r="A880" s="231" t="s">
        <v>2754</v>
      </c>
      <c r="B880" s="231" t="str">
        <f t="shared" si="13"/>
        <v>FY4</v>
      </c>
      <c r="C880" s="353">
        <v>3.0602638721465998</v>
      </c>
    </row>
    <row r="881" spans="1:3" x14ac:dyDescent="0.35">
      <c r="A881" s="231" t="s">
        <v>2755</v>
      </c>
      <c r="B881" s="231" t="str">
        <f t="shared" si="13"/>
        <v>FY4</v>
      </c>
      <c r="C881" s="353">
        <v>0.59574961662292403</v>
      </c>
    </row>
    <row r="882" spans="1:3" x14ac:dyDescent="0.35">
      <c r="A882" s="231" t="s">
        <v>2756</v>
      </c>
      <c r="B882" s="231" t="str">
        <f t="shared" si="13"/>
        <v>FY4</v>
      </c>
      <c r="C882" s="353">
        <v>0.73888301849365201</v>
      </c>
    </row>
    <row r="883" spans="1:3" x14ac:dyDescent="0.35">
      <c r="A883" s="231" t="s">
        <v>2757</v>
      </c>
      <c r="B883" s="231" t="str">
        <f t="shared" si="13"/>
        <v>FY4</v>
      </c>
      <c r="C883" s="353">
        <v>0.24490578969319601</v>
      </c>
    </row>
    <row r="884" spans="1:3" x14ac:dyDescent="0.35">
      <c r="A884" s="231" t="s">
        <v>2758</v>
      </c>
      <c r="B884" s="231" t="str">
        <f t="shared" si="13"/>
        <v>FY4</v>
      </c>
      <c r="C884" s="353">
        <v>0.66817712783813399</v>
      </c>
    </row>
    <row r="885" spans="1:3" x14ac:dyDescent="0.35">
      <c r="A885" s="231" t="s">
        <v>2759</v>
      </c>
      <c r="B885" s="231" t="str">
        <f t="shared" si="13"/>
        <v>FY4</v>
      </c>
      <c r="C885" s="353">
        <v>0.63558435440063399</v>
      </c>
    </row>
    <row r="886" spans="1:3" x14ac:dyDescent="0.35">
      <c r="A886" s="231" t="s">
        <v>2760</v>
      </c>
      <c r="B886" s="231" t="str">
        <f t="shared" si="13"/>
        <v>FY4</v>
      </c>
      <c r="C886" s="353">
        <v>0.63352962640615595</v>
      </c>
    </row>
    <row r="887" spans="1:3" x14ac:dyDescent="0.35">
      <c r="A887" s="231" t="s">
        <v>2761</v>
      </c>
      <c r="B887" s="231" t="str">
        <f t="shared" si="13"/>
        <v>FY4</v>
      </c>
      <c r="C887" s="353">
        <v>0.493451023101806</v>
      </c>
    </row>
    <row r="888" spans="1:3" x14ac:dyDescent="0.35">
      <c r="A888" s="231" t="s">
        <v>2762</v>
      </c>
      <c r="B888" s="231" t="str">
        <f t="shared" si="13"/>
        <v>FY4</v>
      </c>
      <c r="C888" s="353">
        <v>0.54104423522949197</v>
      </c>
    </row>
    <row r="889" spans="1:3" x14ac:dyDescent="0.35">
      <c r="A889" s="231" t="s">
        <v>2763</v>
      </c>
      <c r="B889" s="231" t="str">
        <f t="shared" si="13"/>
        <v>FY4</v>
      </c>
      <c r="C889" s="353">
        <v>0.58897794995989095</v>
      </c>
    </row>
    <row r="890" spans="1:3" x14ac:dyDescent="0.35">
      <c r="A890" s="231" t="s">
        <v>2764</v>
      </c>
      <c r="B890" s="231" t="str">
        <f t="shared" si="13"/>
        <v>FY4</v>
      </c>
      <c r="C890" s="353">
        <v>0.595259189605712</v>
      </c>
    </row>
    <row r="891" spans="1:3" x14ac:dyDescent="0.35">
      <c r="A891" s="231" t="s">
        <v>2765</v>
      </c>
      <c r="B891" s="231" t="str">
        <f t="shared" si="13"/>
        <v>FY4</v>
      </c>
      <c r="C891" s="353">
        <v>0.78106861114501902</v>
      </c>
    </row>
    <row r="892" spans="1:3" x14ac:dyDescent="0.35">
      <c r="A892" s="231" t="s">
        <v>2766</v>
      </c>
      <c r="B892" s="231" t="str">
        <f t="shared" si="13"/>
        <v>FY4</v>
      </c>
      <c r="C892" s="353">
        <v>0.54371110598246197</v>
      </c>
    </row>
    <row r="893" spans="1:3" x14ac:dyDescent="0.35">
      <c r="A893" s="231" t="s">
        <v>2767</v>
      </c>
      <c r="B893" s="231" t="str">
        <f t="shared" si="13"/>
        <v>FY4</v>
      </c>
      <c r="C893" s="353">
        <v>0.333017528057098</v>
      </c>
    </row>
    <row r="894" spans="1:3" x14ac:dyDescent="0.35">
      <c r="A894" s="231" t="s">
        <v>2768</v>
      </c>
      <c r="B894" s="231" t="str">
        <f t="shared" si="13"/>
        <v>FY4</v>
      </c>
      <c r="C894" s="353">
        <v>0.46239320437113401</v>
      </c>
    </row>
    <row r="895" spans="1:3" x14ac:dyDescent="0.35">
      <c r="A895" s="231" t="s">
        <v>2769</v>
      </c>
      <c r="B895" s="231" t="str">
        <f t="shared" si="13"/>
        <v>FY4</v>
      </c>
      <c r="C895" s="353">
        <v>0.48288236345563601</v>
      </c>
    </row>
    <row r="896" spans="1:3" x14ac:dyDescent="0.35">
      <c r="A896" s="231" t="s">
        <v>2770</v>
      </c>
      <c r="B896" s="231" t="str">
        <f t="shared" si="13"/>
        <v>FY4</v>
      </c>
      <c r="C896" s="353">
        <v>0.37586100896199498</v>
      </c>
    </row>
    <row r="897" spans="1:3" x14ac:dyDescent="0.35">
      <c r="A897" s="231" t="s">
        <v>2771</v>
      </c>
      <c r="B897" s="231" t="str">
        <f t="shared" si="13"/>
        <v>FY4</v>
      </c>
      <c r="C897" s="353">
        <v>0.63173726752952297</v>
      </c>
    </row>
    <row r="898" spans="1:3" x14ac:dyDescent="0.35">
      <c r="A898" s="231" t="s">
        <v>2772</v>
      </c>
      <c r="B898" s="231" t="str">
        <f t="shared" si="13"/>
        <v>FY4</v>
      </c>
      <c r="C898" s="353">
        <v>0.21348237991332999</v>
      </c>
    </row>
    <row r="899" spans="1:3" x14ac:dyDescent="0.35">
      <c r="A899" s="231" t="s">
        <v>2773</v>
      </c>
      <c r="B899" s="231" t="str">
        <f t="shared" si="13"/>
        <v>FY4</v>
      </c>
      <c r="C899" s="353">
        <v>0.43339030444622001</v>
      </c>
    </row>
    <row r="900" spans="1:3" x14ac:dyDescent="0.35">
      <c r="A900" s="231" t="s">
        <v>2774</v>
      </c>
      <c r="B900" s="231" t="str">
        <f t="shared" si="13"/>
        <v>FY4</v>
      </c>
      <c r="C900" s="353">
        <v>0.42088685716901503</v>
      </c>
    </row>
    <row r="901" spans="1:3" x14ac:dyDescent="0.35">
      <c r="A901" s="231" t="s">
        <v>2775</v>
      </c>
      <c r="B901" s="231" t="str">
        <f t="shared" si="13"/>
        <v>FY4</v>
      </c>
      <c r="C901" s="353">
        <v>0.27567496299743599</v>
      </c>
    </row>
    <row r="902" spans="1:3" x14ac:dyDescent="0.35">
      <c r="A902" s="231" t="s">
        <v>2776</v>
      </c>
      <c r="B902" s="231" t="str">
        <f t="shared" si="13"/>
        <v>FY4</v>
      </c>
      <c r="C902" s="353">
        <v>0.35899591445922802</v>
      </c>
    </row>
    <row r="903" spans="1:3" x14ac:dyDescent="0.35">
      <c r="A903" s="231" t="s">
        <v>2777</v>
      </c>
      <c r="B903" s="231" t="str">
        <f t="shared" si="13"/>
        <v>FY4</v>
      </c>
      <c r="C903" s="353">
        <v>0.44803705215454098</v>
      </c>
    </row>
    <row r="904" spans="1:3" x14ac:dyDescent="0.35">
      <c r="A904" s="231" t="s">
        <v>2778</v>
      </c>
      <c r="B904" s="231" t="str">
        <f t="shared" si="13"/>
        <v>FY4</v>
      </c>
      <c r="C904" s="353">
        <v>0.75193510818481402</v>
      </c>
    </row>
    <row r="905" spans="1:3" x14ac:dyDescent="0.35">
      <c r="A905" s="231" t="s">
        <v>2779</v>
      </c>
      <c r="B905" s="231" t="str">
        <f t="shared" si="13"/>
        <v>FY4</v>
      </c>
      <c r="C905" s="353">
        <v>0.55634839718158402</v>
      </c>
    </row>
    <row r="906" spans="1:3" x14ac:dyDescent="0.35">
      <c r="A906" s="231" t="s">
        <v>2780</v>
      </c>
      <c r="B906" s="231" t="str">
        <f t="shared" si="13"/>
        <v>FY4</v>
      </c>
      <c r="C906" s="353">
        <v>0.52527630329132002</v>
      </c>
    </row>
    <row r="907" spans="1:3" x14ac:dyDescent="0.35">
      <c r="A907" s="231" t="s">
        <v>2781</v>
      </c>
      <c r="B907" s="231" t="str">
        <f t="shared" si="13"/>
        <v>FY4</v>
      </c>
      <c r="C907" s="353">
        <v>0.21129512786865201</v>
      </c>
    </row>
    <row r="908" spans="1:3" x14ac:dyDescent="0.35">
      <c r="A908" s="231" t="s">
        <v>2782</v>
      </c>
      <c r="B908" s="231" t="str">
        <f t="shared" ref="B908:B971" si="14">IFERROR(LEFT(A908,(FIND(" ",A908,1)-1)),"")</f>
        <v>FY4</v>
      </c>
      <c r="C908" s="353">
        <v>0.54108937581380201</v>
      </c>
    </row>
    <row r="909" spans="1:3" x14ac:dyDescent="0.35">
      <c r="A909" s="231" t="s">
        <v>2783</v>
      </c>
      <c r="B909" s="231" t="str">
        <f t="shared" si="14"/>
        <v>FY4</v>
      </c>
      <c r="C909" s="353">
        <v>0.94190892306241103</v>
      </c>
    </row>
    <row r="910" spans="1:3" x14ac:dyDescent="0.35">
      <c r="A910" s="231" t="s">
        <v>2784</v>
      </c>
      <c r="B910" s="231" t="str">
        <f t="shared" si="14"/>
        <v>FY4</v>
      </c>
      <c r="C910" s="353">
        <v>0.46868944168090798</v>
      </c>
    </row>
    <row r="911" spans="1:3" x14ac:dyDescent="0.35">
      <c r="A911" s="231" t="s">
        <v>2785</v>
      </c>
      <c r="B911" s="231" t="str">
        <f t="shared" si="14"/>
        <v>FY4</v>
      </c>
      <c r="C911" s="353">
        <v>1.1646633783976199</v>
      </c>
    </row>
    <row r="912" spans="1:3" x14ac:dyDescent="0.35">
      <c r="A912" s="231" t="s">
        <v>2786</v>
      </c>
      <c r="B912" s="231" t="str">
        <f t="shared" si="14"/>
        <v>FY4</v>
      </c>
      <c r="C912" s="353">
        <v>0.82368183135986295</v>
      </c>
    </row>
    <row r="913" spans="1:3" x14ac:dyDescent="0.35">
      <c r="A913" s="231" t="s">
        <v>2787</v>
      </c>
      <c r="B913" s="231" t="str">
        <f t="shared" si="14"/>
        <v>FY4</v>
      </c>
      <c r="C913" s="353">
        <v>0.50644776026407801</v>
      </c>
    </row>
    <row r="914" spans="1:3" x14ac:dyDescent="0.35">
      <c r="A914" s="231" t="s">
        <v>2788</v>
      </c>
      <c r="B914" s="231" t="str">
        <f t="shared" si="14"/>
        <v>FY4</v>
      </c>
      <c r="C914" s="353">
        <v>0.47154728571573801</v>
      </c>
    </row>
    <row r="915" spans="1:3" x14ac:dyDescent="0.35">
      <c r="A915" s="231" t="s">
        <v>2789</v>
      </c>
      <c r="B915" s="231" t="str">
        <f t="shared" si="14"/>
        <v>FY4</v>
      </c>
      <c r="C915" s="353">
        <v>0.79294291409579098</v>
      </c>
    </row>
    <row r="916" spans="1:3" x14ac:dyDescent="0.35">
      <c r="A916" s="231" t="s">
        <v>2790</v>
      </c>
      <c r="B916" s="231" t="str">
        <f t="shared" si="14"/>
        <v>FY4</v>
      </c>
      <c r="C916" s="353">
        <v>0.39619722366332999</v>
      </c>
    </row>
    <row r="917" spans="1:3" x14ac:dyDescent="0.35">
      <c r="A917" s="231" t="s">
        <v>2791</v>
      </c>
      <c r="B917" s="231" t="str">
        <f t="shared" si="14"/>
        <v>FY4</v>
      </c>
      <c r="C917" s="353">
        <v>0.257081508636474</v>
      </c>
    </row>
    <row r="918" spans="1:3" x14ac:dyDescent="0.35">
      <c r="A918" s="231" t="s">
        <v>2792</v>
      </c>
      <c r="B918" s="231" t="str">
        <f t="shared" si="14"/>
        <v>FY4</v>
      </c>
      <c r="C918" s="353">
        <v>0.48834698540823801</v>
      </c>
    </row>
    <row r="919" spans="1:3" x14ac:dyDescent="0.35">
      <c r="A919" s="231" t="s">
        <v>2793</v>
      </c>
      <c r="B919" s="231" t="str">
        <f t="shared" si="14"/>
        <v>FY4</v>
      </c>
      <c r="C919" s="353">
        <v>0.531139135360717</v>
      </c>
    </row>
    <row r="920" spans="1:3" x14ac:dyDescent="0.35">
      <c r="A920" s="231" t="s">
        <v>2794</v>
      </c>
      <c r="B920" s="231" t="str">
        <f t="shared" si="14"/>
        <v>FY4</v>
      </c>
      <c r="C920" s="353">
        <v>0.52166667851534698</v>
      </c>
    </row>
    <row r="921" spans="1:3" x14ac:dyDescent="0.35">
      <c r="A921" s="231" t="s">
        <v>2795</v>
      </c>
      <c r="B921" s="231" t="str">
        <f t="shared" si="14"/>
        <v>FY4</v>
      </c>
      <c r="C921" s="353">
        <v>0.43511753815871002</v>
      </c>
    </row>
    <row r="922" spans="1:3" x14ac:dyDescent="0.35">
      <c r="A922" s="231" t="s">
        <v>2796</v>
      </c>
      <c r="B922" s="231" t="str">
        <f t="shared" si="14"/>
        <v>FY4</v>
      </c>
      <c r="C922" s="353">
        <v>0.42466922239823701</v>
      </c>
    </row>
    <row r="923" spans="1:3" x14ac:dyDescent="0.35">
      <c r="A923" s="231" t="s">
        <v>2797</v>
      </c>
      <c r="B923" s="231" t="str">
        <f t="shared" si="14"/>
        <v>FY4</v>
      </c>
      <c r="C923" s="353">
        <v>0.26894235610961897</v>
      </c>
    </row>
    <row r="924" spans="1:3" x14ac:dyDescent="0.35">
      <c r="A924" s="231" t="s">
        <v>2798</v>
      </c>
      <c r="B924" s="231" t="str">
        <f t="shared" si="14"/>
        <v>FY4</v>
      </c>
      <c r="C924" s="353">
        <v>0.53148587544759096</v>
      </c>
    </row>
    <row r="925" spans="1:3" x14ac:dyDescent="0.35">
      <c r="A925" s="231" t="s">
        <v>2799</v>
      </c>
      <c r="B925" s="231" t="str">
        <f t="shared" si="14"/>
        <v>FY4</v>
      </c>
      <c r="C925" s="353">
        <v>0.49317474365234298</v>
      </c>
    </row>
    <row r="926" spans="1:3" x14ac:dyDescent="0.35">
      <c r="A926" s="231" t="s">
        <v>2800</v>
      </c>
      <c r="B926" s="231" t="str">
        <f t="shared" si="14"/>
        <v>FY4</v>
      </c>
      <c r="C926" s="353">
        <v>0.44595408439636203</v>
      </c>
    </row>
    <row r="927" spans="1:3" x14ac:dyDescent="0.35">
      <c r="A927" s="231" t="s">
        <v>2801</v>
      </c>
      <c r="B927" s="231" t="str">
        <f t="shared" si="14"/>
        <v>FY4</v>
      </c>
      <c r="C927" s="353">
        <v>0.31668417794363801</v>
      </c>
    </row>
    <row r="928" spans="1:3" x14ac:dyDescent="0.35">
      <c r="A928" s="231" t="s">
        <v>2802</v>
      </c>
      <c r="B928" s="231" t="str">
        <f t="shared" si="14"/>
        <v>FY4</v>
      </c>
      <c r="C928" s="353">
        <v>0.36964300155639601</v>
      </c>
    </row>
    <row r="929" spans="1:3" x14ac:dyDescent="0.35">
      <c r="A929" s="231" t="s">
        <v>2803</v>
      </c>
      <c r="B929" s="231" t="str">
        <f t="shared" si="14"/>
        <v>FY4</v>
      </c>
      <c r="C929" s="353">
        <v>0.39395121967091201</v>
      </c>
    </row>
    <row r="930" spans="1:3" x14ac:dyDescent="0.35">
      <c r="A930" s="231" t="s">
        <v>2804</v>
      </c>
      <c r="B930" s="231" t="str">
        <f t="shared" si="14"/>
        <v>FY4</v>
      </c>
      <c r="C930" s="353">
        <v>0.48505536715189601</v>
      </c>
    </row>
    <row r="931" spans="1:3" x14ac:dyDescent="0.35">
      <c r="A931" s="231" t="s">
        <v>2805</v>
      </c>
      <c r="B931" s="231" t="str">
        <f t="shared" si="14"/>
        <v>FY4</v>
      </c>
      <c r="C931" s="353">
        <v>0.34955687522888101</v>
      </c>
    </row>
    <row r="932" spans="1:3" x14ac:dyDescent="0.35">
      <c r="A932" s="231" t="s">
        <v>2806</v>
      </c>
      <c r="B932" s="231" t="str">
        <f t="shared" si="14"/>
        <v>FY4</v>
      </c>
      <c r="C932" s="353">
        <v>0.25914335250854398</v>
      </c>
    </row>
    <row r="933" spans="1:3" x14ac:dyDescent="0.35">
      <c r="A933" s="231" t="s">
        <v>2807</v>
      </c>
      <c r="B933" s="231" t="str">
        <f t="shared" si="14"/>
        <v>FY4</v>
      </c>
      <c r="C933" s="353">
        <v>0.29378676414489702</v>
      </c>
    </row>
    <row r="934" spans="1:3" x14ac:dyDescent="0.35">
      <c r="A934" s="231" t="s">
        <v>2808</v>
      </c>
      <c r="B934" s="231" t="str">
        <f t="shared" si="14"/>
        <v>FY4</v>
      </c>
      <c r="C934" s="353">
        <v>0.25887155532836897</v>
      </c>
    </row>
    <row r="935" spans="1:3" x14ac:dyDescent="0.35">
      <c r="A935" s="231" t="s">
        <v>2809</v>
      </c>
      <c r="B935" s="231" t="str">
        <f t="shared" si="14"/>
        <v>FY4</v>
      </c>
      <c r="C935" s="353">
        <v>0.20512580871582001</v>
      </c>
    </row>
    <row r="936" spans="1:3" x14ac:dyDescent="0.35">
      <c r="A936" s="231" t="s">
        <v>2810</v>
      </c>
      <c r="B936" s="231" t="str">
        <f t="shared" si="14"/>
        <v>FY4</v>
      </c>
      <c r="C936" s="353">
        <v>0.50539813722882898</v>
      </c>
    </row>
    <row r="937" spans="1:3" x14ac:dyDescent="0.35">
      <c r="A937" s="231" t="s">
        <v>2811</v>
      </c>
      <c r="B937" s="231" t="str">
        <f t="shared" si="14"/>
        <v>FY4</v>
      </c>
      <c r="C937" s="353">
        <v>0.40689949555830501</v>
      </c>
    </row>
    <row r="938" spans="1:3" x14ac:dyDescent="0.35">
      <c r="A938" s="231" t="s">
        <v>2812</v>
      </c>
      <c r="B938" s="231" t="str">
        <f t="shared" si="14"/>
        <v>FY4</v>
      </c>
      <c r="C938" s="353">
        <v>0.64949035644531194</v>
      </c>
    </row>
    <row r="939" spans="1:3" x14ac:dyDescent="0.35">
      <c r="A939" s="231" t="s">
        <v>2813</v>
      </c>
      <c r="B939" s="231" t="str">
        <f t="shared" si="14"/>
        <v>FY4</v>
      </c>
      <c r="C939" s="353">
        <v>0.656765937805175</v>
      </c>
    </row>
    <row r="940" spans="1:3" x14ac:dyDescent="0.35">
      <c r="A940" s="231" t="s">
        <v>2814</v>
      </c>
      <c r="B940" s="231" t="str">
        <f t="shared" si="14"/>
        <v>FY4</v>
      </c>
      <c r="C940" s="353">
        <v>0.49970889091491699</v>
      </c>
    </row>
    <row r="941" spans="1:3" x14ac:dyDescent="0.35">
      <c r="A941" s="231" t="s">
        <v>2815</v>
      </c>
      <c r="B941" s="231" t="str">
        <f t="shared" si="14"/>
        <v>FY4</v>
      </c>
      <c r="C941" s="353">
        <v>0.55587737456611896</v>
      </c>
    </row>
    <row r="942" spans="1:3" x14ac:dyDescent="0.35">
      <c r="A942" s="231" t="s">
        <v>2816</v>
      </c>
      <c r="B942" s="231" t="str">
        <f t="shared" si="14"/>
        <v>FY4</v>
      </c>
      <c r="C942" s="353">
        <v>0.34153642919328397</v>
      </c>
    </row>
    <row r="943" spans="1:3" x14ac:dyDescent="0.35">
      <c r="A943" s="231" t="s">
        <v>2817</v>
      </c>
      <c r="B943" s="231" t="str">
        <f t="shared" si="14"/>
        <v>FY4</v>
      </c>
      <c r="C943" s="353">
        <v>0.63800138235092096</v>
      </c>
    </row>
    <row r="944" spans="1:3" x14ac:dyDescent="0.35">
      <c r="A944" s="231" t="s">
        <v>2818</v>
      </c>
      <c r="B944" s="231" t="str">
        <f t="shared" si="14"/>
        <v>FY4</v>
      </c>
      <c r="C944" s="353">
        <v>0.46517848968505798</v>
      </c>
    </row>
    <row r="945" spans="1:3" x14ac:dyDescent="0.35">
      <c r="A945" s="231" t="s">
        <v>2819</v>
      </c>
      <c r="B945" s="231" t="str">
        <f t="shared" si="14"/>
        <v>FY5</v>
      </c>
      <c r="C945" s="353">
        <v>0.29507088661193798</v>
      </c>
    </row>
    <row r="946" spans="1:3" x14ac:dyDescent="0.35">
      <c r="A946" s="231" t="s">
        <v>2820</v>
      </c>
      <c r="B946" s="231" t="str">
        <f t="shared" si="14"/>
        <v>FY5</v>
      </c>
      <c r="C946" s="353">
        <v>0.47801589965820301</v>
      </c>
    </row>
    <row r="947" spans="1:3" x14ac:dyDescent="0.35">
      <c r="A947" s="231" t="s">
        <v>2821</v>
      </c>
      <c r="B947" s="231" t="str">
        <f t="shared" si="14"/>
        <v>FY5</v>
      </c>
      <c r="C947" s="353">
        <v>0.262219429016113</v>
      </c>
    </row>
    <row r="948" spans="1:3" x14ac:dyDescent="0.35">
      <c r="A948" s="231" t="s">
        <v>2822</v>
      </c>
      <c r="B948" s="231" t="str">
        <f t="shared" si="14"/>
        <v>FY5</v>
      </c>
      <c r="C948" s="353">
        <v>0.248357159750802</v>
      </c>
    </row>
    <row r="949" spans="1:3" x14ac:dyDescent="0.35">
      <c r="A949" s="231" t="s">
        <v>2823</v>
      </c>
      <c r="B949" s="231" t="str">
        <f t="shared" si="14"/>
        <v>FY5</v>
      </c>
      <c r="C949" s="353">
        <v>0.28620903832571798</v>
      </c>
    </row>
    <row r="950" spans="1:3" x14ac:dyDescent="0.35">
      <c r="A950" s="231" t="s">
        <v>2824</v>
      </c>
      <c r="B950" s="231" t="str">
        <f t="shared" si="14"/>
        <v>FY5</v>
      </c>
      <c r="C950" s="353">
        <v>0.21243381500244099</v>
      </c>
    </row>
    <row r="951" spans="1:3" x14ac:dyDescent="0.35">
      <c r="A951" s="231" t="s">
        <v>2825</v>
      </c>
      <c r="B951" s="231" t="str">
        <f t="shared" si="14"/>
        <v>FY5</v>
      </c>
      <c r="C951" s="353">
        <v>0.38565182685852001</v>
      </c>
    </row>
    <row r="952" spans="1:3" x14ac:dyDescent="0.35">
      <c r="A952" s="231" t="s">
        <v>2826</v>
      </c>
      <c r="B952" s="231" t="str">
        <f t="shared" si="14"/>
        <v>FY5</v>
      </c>
      <c r="C952" s="353">
        <v>0.236649274826049</v>
      </c>
    </row>
    <row r="953" spans="1:3" x14ac:dyDescent="0.35">
      <c r="A953" s="231" t="s">
        <v>2827</v>
      </c>
      <c r="B953" s="231" t="str">
        <f t="shared" si="14"/>
        <v>FY5</v>
      </c>
      <c r="C953" s="353">
        <v>0.31077041625976498</v>
      </c>
    </row>
    <row r="954" spans="1:3" x14ac:dyDescent="0.35">
      <c r="A954" s="231" t="s">
        <v>2828</v>
      </c>
      <c r="B954" s="231" t="str">
        <f t="shared" si="14"/>
        <v>FY5</v>
      </c>
      <c r="C954" s="353">
        <v>0.27065649032592698</v>
      </c>
    </row>
    <row r="955" spans="1:3" x14ac:dyDescent="0.35">
      <c r="A955" s="231" t="s">
        <v>2829</v>
      </c>
      <c r="B955" s="231" t="str">
        <f t="shared" si="14"/>
        <v>FY5</v>
      </c>
      <c r="C955" s="353">
        <v>0.28502777644566102</v>
      </c>
    </row>
    <row r="956" spans="1:3" x14ac:dyDescent="0.35">
      <c r="A956" s="231" t="s">
        <v>2830</v>
      </c>
      <c r="B956" s="231" t="str">
        <f t="shared" si="14"/>
        <v>FY5</v>
      </c>
      <c r="C956" s="353">
        <v>0.25518703460693298</v>
      </c>
    </row>
    <row r="957" spans="1:3" x14ac:dyDescent="0.35">
      <c r="A957" s="231" t="s">
        <v>2831</v>
      </c>
      <c r="B957" s="231" t="str">
        <f t="shared" si="14"/>
        <v>FY5</v>
      </c>
      <c r="C957" s="353">
        <v>0.25016450881958002</v>
      </c>
    </row>
    <row r="958" spans="1:3" x14ac:dyDescent="0.35">
      <c r="A958" s="231" t="s">
        <v>2832</v>
      </c>
      <c r="B958" s="231" t="str">
        <f t="shared" si="14"/>
        <v>FY5</v>
      </c>
      <c r="C958" s="353">
        <v>0.256161801020304</v>
      </c>
    </row>
    <row r="959" spans="1:3" x14ac:dyDescent="0.35">
      <c r="A959" s="231" t="s">
        <v>2833</v>
      </c>
      <c r="B959" s="231" t="str">
        <f t="shared" si="14"/>
        <v>FY5</v>
      </c>
      <c r="C959" s="353">
        <v>0.20372056961059501</v>
      </c>
    </row>
    <row r="960" spans="1:3" x14ac:dyDescent="0.35">
      <c r="A960" s="231" t="s">
        <v>2834</v>
      </c>
      <c r="B960" s="231" t="str">
        <f t="shared" si="14"/>
        <v>FY5</v>
      </c>
      <c r="C960" s="353">
        <v>0.36273860931396401</v>
      </c>
    </row>
    <row r="961" spans="1:3" x14ac:dyDescent="0.35">
      <c r="A961" s="231" t="s">
        <v>2835</v>
      </c>
      <c r="B961" s="231" t="str">
        <f t="shared" si="14"/>
        <v>FY5</v>
      </c>
      <c r="C961" s="353">
        <v>0.20753574371337799</v>
      </c>
    </row>
    <row r="962" spans="1:3" x14ac:dyDescent="0.35">
      <c r="A962" s="231" t="s">
        <v>2836</v>
      </c>
      <c r="B962" s="231" t="str">
        <f t="shared" si="14"/>
        <v>FY5</v>
      </c>
      <c r="C962" s="353">
        <v>0.28134854634602802</v>
      </c>
    </row>
    <row r="963" spans="1:3" x14ac:dyDescent="0.35">
      <c r="A963" s="231" t="s">
        <v>2837</v>
      </c>
      <c r="B963" s="231" t="str">
        <f t="shared" si="14"/>
        <v>FY5</v>
      </c>
      <c r="C963" s="353">
        <v>0.25087804794311502</v>
      </c>
    </row>
    <row r="964" spans="1:3" x14ac:dyDescent="0.35">
      <c r="A964" s="231" t="s">
        <v>2838</v>
      </c>
      <c r="B964" s="231" t="str">
        <f t="shared" si="14"/>
        <v>FY5</v>
      </c>
      <c r="C964" s="353">
        <v>0.290842294692993</v>
      </c>
    </row>
    <row r="965" spans="1:3" x14ac:dyDescent="0.35">
      <c r="A965" s="231" t="s">
        <v>2839</v>
      </c>
      <c r="B965" s="231" t="str">
        <f t="shared" si="14"/>
        <v>FY5</v>
      </c>
      <c r="C965" s="353">
        <v>0.21589279174804599</v>
      </c>
    </row>
    <row r="966" spans="1:3" x14ac:dyDescent="0.35">
      <c r="A966" s="231" t="s">
        <v>2840</v>
      </c>
      <c r="B966" s="231" t="str">
        <f t="shared" si="14"/>
        <v>FY5</v>
      </c>
      <c r="C966" s="353">
        <v>0.30979990959167403</v>
      </c>
    </row>
    <row r="967" spans="1:3" x14ac:dyDescent="0.35">
      <c r="A967" s="231" t="s">
        <v>2841</v>
      </c>
      <c r="B967" s="231" t="str">
        <f t="shared" si="14"/>
        <v>FY5</v>
      </c>
      <c r="C967" s="353">
        <v>0.35109898022242902</v>
      </c>
    </row>
    <row r="968" spans="1:3" x14ac:dyDescent="0.35">
      <c r="A968" s="231" t="s">
        <v>2842</v>
      </c>
      <c r="B968" s="231" t="str">
        <f t="shared" si="14"/>
        <v>FY5</v>
      </c>
      <c r="C968" s="353">
        <v>0.25600777732001401</v>
      </c>
    </row>
    <row r="969" spans="1:3" x14ac:dyDescent="0.35">
      <c r="A969" s="231" t="s">
        <v>2843</v>
      </c>
      <c r="B969" s="231" t="str">
        <f t="shared" si="14"/>
        <v>FY5</v>
      </c>
      <c r="C969" s="353">
        <v>0.26438385248184199</v>
      </c>
    </row>
    <row r="970" spans="1:3" x14ac:dyDescent="0.35">
      <c r="A970" s="231" t="s">
        <v>2844</v>
      </c>
      <c r="B970" s="231" t="str">
        <f t="shared" si="14"/>
        <v>FY5</v>
      </c>
      <c r="C970" s="353">
        <v>0.29736256599426197</v>
      </c>
    </row>
    <row r="971" spans="1:3" x14ac:dyDescent="0.35">
      <c r="A971" s="231" t="s">
        <v>2845</v>
      </c>
      <c r="B971" s="231" t="str">
        <f t="shared" si="14"/>
        <v>FY5</v>
      </c>
      <c r="C971" s="353">
        <v>0.21780276298522899</v>
      </c>
    </row>
    <row r="972" spans="1:3" x14ac:dyDescent="0.35">
      <c r="A972" s="231" t="s">
        <v>2846</v>
      </c>
      <c r="B972" s="231" t="str">
        <f t="shared" ref="B972:B1035" si="15">IFERROR(LEFT(A972,(FIND(" ",A972,1)-1)),"")</f>
        <v>FY5</v>
      </c>
      <c r="C972" s="353">
        <v>0.218568325042724</v>
      </c>
    </row>
    <row r="973" spans="1:3" x14ac:dyDescent="0.35">
      <c r="A973" s="231" t="s">
        <v>2847</v>
      </c>
      <c r="B973" s="231" t="str">
        <f t="shared" si="15"/>
        <v>FY5</v>
      </c>
      <c r="C973" s="353">
        <v>0.23935640425909099</v>
      </c>
    </row>
    <row r="974" spans="1:3" x14ac:dyDescent="0.35">
      <c r="A974" s="231" t="s">
        <v>2848</v>
      </c>
      <c r="B974" s="231" t="str">
        <f t="shared" si="15"/>
        <v>FY5</v>
      </c>
      <c r="C974" s="353">
        <v>0.29917836189269997</v>
      </c>
    </row>
    <row r="975" spans="1:3" x14ac:dyDescent="0.35">
      <c r="A975" s="231" t="s">
        <v>2849</v>
      </c>
      <c r="B975" s="231" t="str">
        <f t="shared" si="15"/>
        <v>FY5</v>
      </c>
      <c r="C975" s="353">
        <v>0.22216525077819799</v>
      </c>
    </row>
    <row r="976" spans="1:3" x14ac:dyDescent="0.35">
      <c r="A976" s="231" t="s">
        <v>2850</v>
      </c>
      <c r="B976" s="231" t="str">
        <f t="shared" si="15"/>
        <v>FY5</v>
      </c>
      <c r="C976" s="353">
        <v>0.21788565317789699</v>
      </c>
    </row>
    <row r="977" spans="1:3" x14ac:dyDescent="0.35">
      <c r="A977" s="231" t="s">
        <v>2851</v>
      </c>
      <c r="B977" s="231" t="str">
        <f t="shared" si="15"/>
        <v>FY5</v>
      </c>
      <c r="C977" s="353">
        <v>0.306248937334333</v>
      </c>
    </row>
    <row r="978" spans="1:3" x14ac:dyDescent="0.35">
      <c r="A978" s="231" t="s">
        <v>2852</v>
      </c>
      <c r="B978" s="231" t="str">
        <f t="shared" si="15"/>
        <v>FY5</v>
      </c>
      <c r="C978" s="353">
        <v>0.21115016937255801</v>
      </c>
    </row>
    <row r="979" spans="1:3" x14ac:dyDescent="0.35">
      <c r="A979" s="231" t="s">
        <v>2853</v>
      </c>
      <c r="B979" s="231" t="str">
        <f t="shared" si="15"/>
        <v>FY5</v>
      </c>
      <c r="C979" s="353">
        <v>0.22914147377014099</v>
      </c>
    </row>
    <row r="980" spans="1:3" x14ac:dyDescent="0.35">
      <c r="A980" s="231" t="s">
        <v>2854</v>
      </c>
      <c r="B980" s="231" t="str">
        <f t="shared" si="15"/>
        <v>FY5</v>
      </c>
      <c r="C980" s="353">
        <v>0.30100765228271398</v>
      </c>
    </row>
    <row r="981" spans="1:3" x14ac:dyDescent="0.35">
      <c r="A981" s="231" t="s">
        <v>2855</v>
      </c>
      <c r="B981" s="231" t="str">
        <f t="shared" si="15"/>
        <v>FY5</v>
      </c>
      <c r="C981" s="353">
        <v>0.27022123336791898</v>
      </c>
    </row>
    <row r="982" spans="1:3" x14ac:dyDescent="0.35">
      <c r="A982" s="231" t="s">
        <v>2856</v>
      </c>
      <c r="B982" s="231" t="str">
        <f t="shared" si="15"/>
        <v>FY5</v>
      </c>
      <c r="C982" s="353">
        <v>0.267971568637424</v>
      </c>
    </row>
    <row r="983" spans="1:3" x14ac:dyDescent="0.35">
      <c r="A983" s="231" t="s">
        <v>2857</v>
      </c>
      <c r="B983" s="231" t="str">
        <f t="shared" si="15"/>
        <v>FY5</v>
      </c>
      <c r="C983" s="353">
        <v>0.24449759059482101</v>
      </c>
    </row>
    <row r="984" spans="1:3" x14ac:dyDescent="0.35">
      <c r="A984" s="231" t="s">
        <v>2858</v>
      </c>
      <c r="B984" s="231" t="str">
        <f t="shared" si="15"/>
        <v>FY5</v>
      </c>
      <c r="C984" s="353">
        <v>0.24682346979777001</v>
      </c>
    </row>
    <row r="985" spans="1:3" x14ac:dyDescent="0.35">
      <c r="A985" s="231" t="s">
        <v>2859</v>
      </c>
      <c r="B985" s="231" t="str">
        <f t="shared" si="15"/>
        <v>FY5</v>
      </c>
      <c r="C985" s="353">
        <v>0.24408443768819099</v>
      </c>
    </row>
    <row r="986" spans="1:3" x14ac:dyDescent="0.35">
      <c r="A986" s="231" t="s">
        <v>2860</v>
      </c>
      <c r="B986" s="231" t="str">
        <f t="shared" si="15"/>
        <v>FY5</v>
      </c>
      <c r="C986" s="353">
        <v>0.26005973815917899</v>
      </c>
    </row>
    <row r="987" spans="1:3" x14ac:dyDescent="0.35">
      <c r="A987" s="231" t="s">
        <v>2861</v>
      </c>
      <c r="B987" s="231" t="str">
        <f t="shared" si="15"/>
        <v>FY5</v>
      </c>
      <c r="C987" s="353">
        <v>0.30397786034478003</v>
      </c>
    </row>
    <row r="988" spans="1:3" x14ac:dyDescent="0.35">
      <c r="A988" s="231" t="s">
        <v>2862</v>
      </c>
      <c r="B988" s="231" t="str">
        <f t="shared" si="15"/>
        <v>FY5</v>
      </c>
      <c r="C988" s="353">
        <v>0.27891014099120998</v>
      </c>
    </row>
    <row r="989" spans="1:3" x14ac:dyDescent="0.35">
      <c r="A989" s="231" t="s">
        <v>2863</v>
      </c>
      <c r="B989" s="231" t="str">
        <f t="shared" si="15"/>
        <v>FY5</v>
      </c>
      <c r="C989" s="353">
        <v>0.323031642220237</v>
      </c>
    </row>
    <row r="990" spans="1:3" x14ac:dyDescent="0.35">
      <c r="A990" s="231" t="s">
        <v>2864</v>
      </c>
      <c r="B990" s="231" t="str">
        <f t="shared" si="15"/>
        <v>FY5</v>
      </c>
      <c r="C990" s="353">
        <v>0.33793384888592798</v>
      </c>
    </row>
    <row r="991" spans="1:3" x14ac:dyDescent="0.35">
      <c r="A991" s="231" t="s">
        <v>2865</v>
      </c>
      <c r="B991" s="231" t="str">
        <f t="shared" si="15"/>
        <v>FY5</v>
      </c>
      <c r="C991" s="353">
        <v>0.33546159267425502</v>
      </c>
    </row>
    <row r="992" spans="1:3" x14ac:dyDescent="0.35">
      <c r="A992" s="231" t="s">
        <v>2866</v>
      </c>
      <c r="B992" s="231" t="str">
        <f t="shared" si="15"/>
        <v>FY5</v>
      </c>
      <c r="C992" s="353">
        <v>0.405671596527099</v>
      </c>
    </row>
    <row r="993" spans="1:3" x14ac:dyDescent="0.35">
      <c r="A993" s="231" t="s">
        <v>2867</v>
      </c>
      <c r="B993" s="231" t="str">
        <f t="shared" si="15"/>
        <v>FY5</v>
      </c>
      <c r="C993" s="353">
        <v>0.294121384620666</v>
      </c>
    </row>
    <row r="994" spans="1:3" x14ac:dyDescent="0.35">
      <c r="A994" s="231" t="s">
        <v>2868</v>
      </c>
      <c r="B994" s="231" t="str">
        <f t="shared" si="15"/>
        <v>FY5</v>
      </c>
      <c r="C994" s="353">
        <v>0.26103949546813898</v>
      </c>
    </row>
    <row r="995" spans="1:3" x14ac:dyDescent="0.35">
      <c r="A995" s="231" t="s">
        <v>2869</v>
      </c>
      <c r="B995" s="231" t="str">
        <f t="shared" si="15"/>
        <v>FY5</v>
      </c>
      <c r="C995" s="353">
        <v>0.21774943669637001</v>
      </c>
    </row>
    <row r="996" spans="1:3" x14ac:dyDescent="0.35">
      <c r="A996" s="231" t="s">
        <v>2870</v>
      </c>
      <c r="B996" s="231" t="str">
        <f t="shared" si="15"/>
        <v>FY5</v>
      </c>
      <c r="C996" s="353">
        <v>0.21073102951049799</v>
      </c>
    </row>
    <row r="997" spans="1:3" x14ac:dyDescent="0.35">
      <c r="A997" s="231" t="s">
        <v>2871</v>
      </c>
      <c r="B997" s="231" t="str">
        <f t="shared" si="15"/>
        <v>FY5</v>
      </c>
      <c r="C997" s="353">
        <v>0.22011959552764801</v>
      </c>
    </row>
    <row r="998" spans="1:3" x14ac:dyDescent="0.35">
      <c r="A998" s="231" t="s">
        <v>2872</v>
      </c>
      <c r="B998" s="231" t="str">
        <f t="shared" si="15"/>
        <v>FY5</v>
      </c>
      <c r="C998" s="353">
        <v>0.55326370398203495</v>
      </c>
    </row>
    <row r="999" spans="1:3" x14ac:dyDescent="0.35">
      <c r="A999" s="231" t="s">
        <v>2873</v>
      </c>
      <c r="B999" s="231" t="str">
        <f t="shared" si="15"/>
        <v>FY5</v>
      </c>
      <c r="C999" s="353">
        <v>0.21318387985229401</v>
      </c>
    </row>
    <row r="1000" spans="1:3" x14ac:dyDescent="0.35">
      <c r="A1000" s="231" t="s">
        <v>2874</v>
      </c>
      <c r="B1000" s="231" t="str">
        <f t="shared" si="15"/>
        <v>FY5</v>
      </c>
      <c r="C1000" s="353">
        <v>0.20231294631957999</v>
      </c>
    </row>
    <row r="1001" spans="1:3" x14ac:dyDescent="0.35">
      <c r="A1001" s="231" t="s">
        <v>2875</v>
      </c>
      <c r="B1001" s="231" t="str">
        <f t="shared" si="15"/>
        <v>FY5</v>
      </c>
      <c r="C1001" s="353">
        <v>0.300997734069824</v>
      </c>
    </row>
    <row r="1002" spans="1:3" x14ac:dyDescent="0.35">
      <c r="A1002" s="231" t="s">
        <v>2876</v>
      </c>
      <c r="B1002" s="231" t="str">
        <f t="shared" si="15"/>
        <v>FY5</v>
      </c>
      <c r="C1002" s="353">
        <v>0.79506850242614702</v>
      </c>
    </row>
    <row r="1003" spans="1:3" x14ac:dyDescent="0.35">
      <c r="A1003" s="231" t="s">
        <v>2877</v>
      </c>
      <c r="B1003" s="231" t="str">
        <f t="shared" si="15"/>
        <v>FY5</v>
      </c>
      <c r="C1003" s="353">
        <v>0.65248751640319802</v>
      </c>
    </row>
    <row r="1004" spans="1:3" x14ac:dyDescent="0.35">
      <c r="A1004" s="231" t="s">
        <v>2878</v>
      </c>
      <c r="B1004" s="231" t="str">
        <f t="shared" si="15"/>
        <v>FY5</v>
      </c>
      <c r="C1004" s="353">
        <v>0.56426684061686105</v>
      </c>
    </row>
    <row r="1005" spans="1:3" x14ac:dyDescent="0.35">
      <c r="A1005" s="231" t="s">
        <v>2879</v>
      </c>
      <c r="B1005" s="231" t="str">
        <f t="shared" si="15"/>
        <v>FY5</v>
      </c>
      <c r="C1005" s="353">
        <v>0.207382202148437</v>
      </c>
    </row>
    <row r="1006" spans="1:3" x14ac:dyDescent="0.35">
      <c r="A1006" s="231" t="s">
        <v>2880</v>
      </c>
      <c r="B1006" s="231" t="str">
        <f t="shared" si="15"/>
        <v>FY5</v>
      </c>
      <c r="C1006" s="353">
        <v>0.25267684459686202</v>
      </c>
    </row>
    <row r="1007" spans="1:3" x14ac:dyDescent="0.35">
      <c r="A1007" s="231" t="s">
        <v>2881</v>
      </c>
      <c r="B1007" s="231" t="str">
        <f t="shared" si="15"/>
        <v>FY5</v>
      </c>
      <c r="C1007" s="353">
        <v>0.2611665725708</v>
      </c>
    </row>
    <row r="1008" spans="1:3" x14ac:dyDescent="0.35">
      <c r="A1008" s="231" t="s">
        <v>2882</v>
      </c>
      <c r="B1008" s="231" t="str">
        <f t="shared" si="15"/>
        <v>FY5</v>
      </c>
      <c r="C1008" s="353">
        <v>0.26851569281684001</v>
      </c>
    </row>
    <row r="1009" spans="1:3" x14ac:dyDescent="0.35">
      <c r="A1009" s="231" t="s">
        <v>2883</v>
      </c>
      <c r="B1009" s="231" t="str">
        <f t="shared" si="15"/>
        <v>FY5</v>
      </c>
      <c r="C1009" s="353">
        <v>0.367915110154585</v>
      </c>
    </row>
    <row r="1010" spans="1:3" x14ac:dyDescent="0.35">
      <c r="A1010" s="231" t="s">
        <v>2884</v>
      </c>
      <c r="B1010" s="231" t="str">
        <f t="shared" si="15"/>
        <v>FY5</v>
      </c>
      <c r="C1010" s="353">
        <v>0.214082241058349</v>
      </c>
    </row>
    <row r="1011" spans="1:3" x14ac:dyDescent="0.35">
      <c r="A1011" s="231" t="s">
        <v>2885</v>
      </c>
      <c r="B1011" s="231" t="str">
        <f t="shared" si="15"/>
        <v>FY5</v>
      </c>
      <c r="C1011" s="353">
        <v>0.24837613105773901</v>
      </c>
    </row>
    <row r="1012" spans="1:3" x14ac:dyDescent="0.35">
      <c r="A1012" s="231" t="s">
        <v>2886</v>
      </c>
      <c r="B1012" s="231" t="str">
        <f t="shared" si="15"/>
        <v>FY5</v>
      </c>
      <c r="C1012" s="353">
        <v>0.215004682540893</v>
      </c>
    </row>
    <row r="1013" spans="1:3" x14ac:dyDescent="0.35">
      <c r="A1013" s="231" t="s">
        <v>2887</v>
      </c>
      <c r="B1013" s="231" t="str">
        <f t="shared" si="15"/>
        <v>FY5</v>
      </c>
      <c r="C1013" s="353">
        <v>0.26909375190734802</v>
      </c>
    </row>
    <row r="1014" spans="1:3" x14ac:dyDescent="0.35">
      <c r="A1014" s="231" t="s">
        <v>2888</v>
      </c>
      <c r="B1014" s="231" t="str">
        <f t="shared" si="15"/>
        <v>FY5</v>
      </c>
      <c r="C1014" s="353">
        <v>0.243793964385986</v>
      </c>
    </row>
    <row r="1015" spans="1:3" x14ac:dyDescent="0.35">
      <c r="A1015" s="231" t="s">
        <v>2889</v>
      </c>
      <c r="B1015" s="231" t="str">
        <f t="shared" si="15"/>
        <v>FY5</v>
      </c>
      <c r="C1015" s="353">
        <v>0.21902370452880801</v>
      </c>
    </row>
    <row r="1016" spans="1:3" x14ac:dyDescent="0.35">
      <c r="A1016" s="231" t="s">
        <v>2890</v>
      </c>
      <c r="B1016" s="231" t="str">
        <f t="shared" si="15"/>
        <v>FY5</v>
      </c>
      <c r="C1016" s="353">
        <v>0.253146171569824</v>
      </c>
    </row>
    <row r="1017" spans="1:3" x14ac:dyDescent="0.35">
      <c r="A1017" s="231" t="s">
        <v>2891</v>
      </c>
      <c r="B1017" s="231" t="str">
        <f t="shared" si="15"/>
        <v>FY5</v>
      </c>
      <c r="C1017" s="353">
        <v>0.26215436723497099</v>
      </c>
    </row>
    <row r="1018" spans="1:3" x14ac:dyDescent="0.35">
      <c r="A1018" s="231" t="s">
        <v>2892</v>
      </c>
      <c r="B1018" s="231" t="str">
        <f t="shared" si="15"/>
        <v>FY5</v>
      </c>
      <c r="C1018" s="353">
        <v>0.21765804290771401</v>
      </c>
    </row>
    <row r="1019" spans="1:3" x14ac:dyDescent="0.35">
      <c r="A1019" s="231" t="s">
        <v>2893</v>
      </c>
      <c r="B1019" s="231" t="str">
        <f t="shared" si="15"/>
        <v>FY5</v>
      </c>
      <c r="C1019" s="353">
        <v>0.246957143147786</v>
      </c>
    </row>
    <row r="1020" spans="1:3" x14ac:dyDescent="0.35">
      <c r="A1020" s="231" t="s">
        <v>2894</v>
      </c>
      <c r="B1020" s="231" t="str">
        <f t="shared" si="15"/>
        <v>FY5</v>
      </c>
      <c r="C1020" s="353">
        <v>0.21694135665893499</v>
      </c>
    </row>
    <row r="1021" spans="1:3" x14ac:dyDescent="0.35">
      <c r="A1021" s="231" t="s">
        <v>2895</v>
      </c>
      <c r="B1021" s="231" t="str">
        <f t="shared" si="15"/>
        <v>FY5</v>
      </c>
      <c r="C1021" s="353">
        <v>0.22913713455200099</v>
      </c>
    </row>
    <row r="1022" spans="1:3" x14ac:dyDescent="0.35">
      <c r="A1022" s="231" t="s">
        <v>2896</v>
      </c>
      <c r="B1022" s="231" t="str">
        <f t="shared" si="15"/>
        <v>FY5</v>
      </c>
      <c r="C1022" s="353">
        <v>0.239442507425944</v>
      </c>
    </row>
    <row r="1023" spans="1:3" x14ac:dyDescent="0.35">
      <c r="A1023" s="231" t="s">
        <v>2897</v>
      </c>
      <c r="B1023" s="231" t="str">
        <f t="shared" si="15"/>
        <v>FY5</v>
      </c>
      <c r="C1023" s="353">
        <v>0.21990811824798501</v>
      </c>
    </row>
    <row r="1024" spans="1:3" x14ac:dyDescent="0.35">
      <c r="A1024" s="231" t="s">
        <v>2898</v>
      </c>
      <c r="B1024" s="231" t="str">
        <f t="shared" si="15"/>
        <v>FY5</v>
      </c>
      <c r="C1024" s="353">
        <v>0.27778780460357599</v>
      </c>
    </row>
    <row r="1025" spans="1:3" x14ac:dyDescent="0.35">
      <c r="A1025" s="231" t="s">
        <v>2899</v>
      </c>
      <c r="B1025" s="231" t="str">
        <f t="shared" si="15"/>
        <v>FY5</v>
      </c>
      <c r="C1025" s="353">
        <v>0.270047187805175</v>
      </c>
    </row>
    <row r="1026" spans="1:3" x14ac:dyDescent="0.35">
      <c r="A1026" s="231" t="s">
        <v>2900</v>
      </c>
      <c r="B1026" s="231" t="str">
        <f t="shared" si="15"/>
        <v>FY5</v>
      </c>
      <c r="C1026" s="353">
        <v>0.291083574295043</v>
      </c>
    </row>
    <row r="1027" spans="1:3" x14ac:dyDescent="0.35">
      <c r="A1027" s="231" t="s">
        <v>2901</v>
      </c>
      <c r="B1027" s="231" t="str">
        <f t="shared" si="15"/>
        <v>FY5</v>
      </c>
      <c r="C1027" s="353">
        <v>0.229376157124837</v>
      </c>
    </row>
    <row r="1028" spans="1:3" x14ac:dyDescent="0.35">
      <c r="A1028" s="231" t="s">
        <v>2902</v>
      </c>
      <c r="B1028" s="231" t="str">
        <f t="shared" si="15"/>
        <v>FY5</v>
      </c>
      <c r="C1028" s="353">
        <v>0.24100542068481401</v>
      </c>
    </row>
    <row r="1029" spans="1:3" x14ac:dyDescent="0.35">
      <c r="A1029" s="231" t="s">
        <v>2903</v>
      </c>
      <c r="B1029" s="231" t="str">
        <f t="shared" si="15"/>
        <v>FY5</v>
      </c>
      <c r="C1029" s="353">
        <v>0.247193694114685</v>
      </c>
    </row>
    <row r="1030" spans="1:3" x14ac:dyDescent="0.35">
      <c r="A1030" s="231" t="s">
        <v>2904</v>
      </c>
      <c r="B1030" s="231" t="str">
        <f t="shared" si="15"/>
        <v>FY5</v>
      </c>
      <c r="C1030" s="353">
        <v>0.25320339202880798</v>
      </c>
    </row>
    <row r="1031" spans="1:3" x14ac:dyDescent="0.35">
      <c r="A1031" s="231" t="s">
        <v>2905</v>
      </c>
      <c r="B1031" s="231" t="str">
        <f t="shared" si="15"/>
        <v>FY5</v>
      </c>
      <c r="C1031" s="353">
        <v>0.26772912343343003</v>
      </c>
    </row>
    <row r="1032" spans="1:3" x14ac:dyDescent="0.35">
      <c r="A1032" s="231" t="s">
        <v>2906</v>
      </c>
      <c r="B1032" s="231" t="str">
        <f t="shared" si="15"/>
        <v>FY5</v>
      </c>
      <c r="C1032" s="353">
        <v>0.26166515350341701</v>
      </c>
    </row>
    <row r="1033" spans="1:3" x14ac:dyDescent="0.35">
      <c r="A1033" s="231" t="s">
        <v>2907</v>
      </c>
      <c r="B1033" s="231" t="str">
        <f t="shared" si="15"/>
        <v>FY5</v>
      </c>
      <c r="C1033" s="353">
        <v>0.24541346232096301</v>
      </c>
    </row>
    <row r="1034" spans="1:3" x14ac:dyDescent="0.35">
      <c r="A1034" s="231" t="s">
        <v>2908</v>
      </c>
      <c r="B1034" s="231" t="str">
        <f t="shared" si="15"/>
        <v>FY5</v>
      </c>
      <c r="C1034" s="353">
        <v>0.229608440399169</v>
      </c>
    </row>
    <row r="1035" spans="1:3" x14ac:dyDescent="0.35">
      <c r="A1035" s="231" t="s">
        <v>2909</v>
      </c>
      <c r="B1035" s="231" t="str">
        <f t="shared" si="15"/>
        <v>FY5</v>
      </c>
      <c r="C1035" s="353">
        <v>0.207272370656331</v>
      </c>
    </row>
    <row r="1036" spans="1:3" x14ac:dyDescent="0.35">
      <c r="A1036" s="231" t="s">
        <v>2910</v>
      </c>
      <c r="B1036" s="231" t="str">
        <f t="shared" ref="B1036:B1099" si="16">IFERROR(LEFT(A1036,(FIND(" ",A1036,1)-1)),"")</f>
        <v>FY5</v>
      </c>
      <c r="C1036" s="353">
        <v>0.22234418657090901</v>
      </c>
    </row>
    <row r="1037" spans="1:3" x14ac:dyDescent="0.35">
      <c r="A1037" s="231" t="s">
        <v>2911</v>
      </c>
      <c r="B1037" s="231" t="str">
        <f t="shared" si="16"/>
        <v>FY5</v>
      </c>
      <c r="C1037" s="353">
        <v>0.23632283210754301</v>
      </c>
    </row>
    <row r="1038" spans="1:3" x14ac:dyDescent="0.35">
      <c r="A1038" s="231" t="s">
        <v>2912</v>
      </c>
      <c r="B1038" s="231" t="str">
        <f t="shared" si="16"/>
        <v>FY5</v>
      </c>
      <c r="C1038" s="353">
        <v>0.231829643249511</v>
      </c>
    </row>
    <row r="1039" spans="1:3" x14ac:dyDescent="0.35">
      <c r="A1039" s="231" t="s">
        <v>2913</v>
      </c>
      <c r="B1039" s="231" t="str">
        <f t="shared" si="16"/>
        <v>FY5</v>
      </c>
      <c r="C1039" s="353">
        <v>0.24062585830688399</v>
      </c>
    </row>
    <row r="1040" spans="1:3" x14ac:dyDescent="0.35">
      <c r="A1040" s="231" t="s">
        <v>2914</v>
      </c>
      <c r="B1040" s="231" t="str">
        <f t="shared" si="16"/>
        <v>FY5</v>
      </c>
      <c r="C1040" s="353">
        <v>0.21650505065917899</v>
      </c>
    </row>
    <row r="1041" spans="1:3" x14ac:dyDescent="0.35">
      <c r="A1041" s="231" t="s">
        <v>2915</v>
      </c>
      <c r="B1041" s="231" t="str">
        <f t="shared" si="16"/>
        <v>FY5</v>
      </c>
      <c r="C1041" s="353">
        <v>0.210384130477905</v>
      </c>
    </row>
    <row r="1042" spans="1:3" x14ac:dyDescent="0.35">
      <c r="A1042" s="231" t="s">
        <v>2916</v>
      </c>
      <c r="B1042" s="231" t="str">
        <f t="shared" si="16"/>
        <v>FY5</v>
      </c>
      <c r="C1042" s="353">
        <v>0.23436164855957001</v>
      </c>
    </row>
    <row r="1043" spans="1:3" x14ac:dyDescent="0.35">
      <c r="A1043" s="231" t="s">
        <v>2917</v>
      </c>
      <c r="B1043" s="231" t="str">
        <f t="shared" si="16"/>
        <v>FY5</v>
      </c>
      <c r="C1043" s="353">
        <v>0.21129798889160101</v>
      </c>
    </row>
    <row r="1044" spans="1:3" x14ac:dyDescent="0.35">
      <c r="A1044" s="231" t="s">
        <v>2918</v>
      </c>
      <c r="B1044" s="231" t="str">
        <f t="shared" si="16"/>
        <v>FY5</v>
      </c>
      <c r="C1044" s="353">
        <v>0.27315664291381803</v>
      </c>
    </row>
    <row r="1045" spans="1:3" x14ac:dyDescent="0.35">
      <c r="A1045" s="231" t="s">
        <v>2919</v>
      </c>
      <c r="B1045" s="231" t="str">
        <f t="shared" si="16"/>
        <v>FY5</v>
      </c>
      <c r="C1045" s="353">
        <v>0.28796720504760698</v>
      </c>
    </row>
    <row r="1046" spans="1:3" x14ac:dyDescent="0.35">
      <c r="A1046" s="231" t="s">
        <v>2920</v>
      </c>
      <c r="B1046" s="231" t="str">
        <f t="shared" si="16"/>
        <v>FY5</v>
      </c>
      <c r="C1046" s="353">
        <v>0.233518362045288</v>
      </c>
    </row>
    <row r="1047" spans="1:3" x14ac:dyDescent="0.35">
      <c r="A1047" s="231" t="s">
        <v>2921</v>
      </c>
      <c r="B1047" s="231" t="str">
        <f t="shared" si="16"/>
        <v>FY5</v>
      </c>
      <c r="C1047" s="353">
        <v>0.43926334381103499</v>
      </c>
    </row>
    <row r="1048" spans="1:3" x14ac:dyDescent="0.35">
      <c r="A1048" s="231" t="s">
        <v>2922</v>
      </c>
      <c r="B1048" s="231" t="str">
        <f t="shared" si="16"/>
        <v>FY5</v>
      </c>
      <c r="C1048" s="353">
        <v>0.26380666097005201</v>
      </c>
    </row>
    <row r="1049" spans="1:3" x14ac:dyDescent="0.35">
      <c r="A1049" s="231" t="s">
        <v>2923</v>
      </c>
      <c r="B1049" s="231" t="str">
        <f t="shared" si="16"/>
        <v>FY5</v>
      </c>
      <c r="C1049" s="353">
        <v>0.20059537887573201</v>
      </c>
    </row>
    <row r="1050" spans="1:3" x14ac:dyDescent="0.35">
      <c r="A1050" s="231" t="s">
        <v>2924</v>
      </c>
      <c r="B1050" s="231" t="str">
        <f t="shared" si="16"/>
        <v>FY5</v>
      </c>
      <c r="C1050" s="353">
        <v>0.31023485843951798</v>
      </c>
    </row>
    <row r="1051" spans="1:3" x14ac:dyDescent="0.35">
      <c r="A1051" s="231" t="s">
        <v>2925</v>
      </c>
      <c r="B1051" s="231" t="str">
        <f t="shared" si="16"/>
        <v>FY5</v>
      </c>
      <c r="C1051" s="353">
        <v>0.276857773462931</v>
      </c>
    </row>
    <row r="1052" spans="1:3" x14ac:dyDescent="0.35">
      <c r="A1052" s="231" t="s">
        <v>2926</v>
      </c>
      <c r="B1052" s="231" t="str">
        <f t="shared" si="16"/>
        <v>FY5</v>
      </c>
      <c r="C1052" s="353">
        <v>0.21249847412109299</v>
      </c>
    </row>
    <row r="1053" spans="1:3" x14ac:dyDescent="0.35">
      <c r="A1053" s="231" t="s">
        <v>2927</v>
      </c>
      <c r="B1053" s="231" t="str">
        <f t="shared" si="16"/>
        <v>FY5</v>
      </c>
      <c r="C1053" s="353">
        <v>0.24888384342193601</v>
      </c>
    </row>
    <row r="1054" spans="1:3" x14ac:dyDescent="0.35">
      <c r="A1054" s="231" t="s">
        <v>2928</v>
      </c>
      <c r="B1054" s="231" t="str">
        <f t="shared" si="16"/>
        <v>FY5</v>
      </c>
      <c r="C1054" s="353">
        <v>0.230566835403442</v>
      </c>
    </row>
    <row r="1055" spans="1:3" x14ac:dyDescent="0.35">
      <c r="A1055" s="231" t="s">
        <v>2929</v>
      </c>
      <c r="B1055" s="231" t="str">
        <f t="shared" si="16"/>
        <v>FY5</v>
      </c>
      <c r="C1055" s="353">
        <v>0.237536705457247</v>
      </c>
    </row>
    <row r="1056" spans="1:3" x14ac:dyDescent="0.35">
      <c r="A1056" s="231" t="s">
        <v>2930</v>
      </c>
      <c r="B1056" s="231" t="str">
        <f t="shared" si="16"/>
        <v>FY5</v>
      </c>
      <c r="C1056" s="353">
        <v>0.28278237122755701</v>
      </c>
    </row>
    <row r="1057" spans="1:3" x14ac:dyDescent="0.35">
      <c r="A1057" s="231" t="s">
        <v>2931</v>
      </c>
      <c r="B1057" s="231" t="str">
        <f t="shared" si="16"/>
        <v>FY5</v>
      </c>
      <c r="C1057" s="353">
        <v>0.32652911017922698</v>
      </c>
    </row>
    <row r="1058" spans="1:3" x14ac:dyDescent="0.35">
      <c r="A1058" s="231" t="s">
        <v>2932</v>
      </c>
      <c r="B1058" s="231" t="str">
        <f t="shared" si="16"/>
        <v>FY5</v>
      </c>
      <c r="C1058" s="353">
        <v>0.24771577119827201</v>
      </c>
    </row>
    <row r="1059" spans="1:3" x14ac:dyDescent="0.35">
      <c r="A1059" s="231" t="s">
        <v>2933</v>
      </c>
      <c r="B1059" s="231" t="str">
        <f t="shared" si="16"/>
        <v>FY5</v>
      </c>
      <c r="C1059" s="353">
        <v>0.26701369492903998</v>
      </c>
    </row>
    <row r="1060" spans="1:3" x14ac:dyDescent="0.35">
      <c r="A1060" s="231" t="s">
        <v>2934</v>
      </c>
      <c r="B1060" s="231" t="str">
        <f t="shared" si="16"/>
        <v>FY5</v>
      </c>
      <c r="C1060" s="353">
        <v>0.25602118174235</v>
      </c>
    </row>
    <row r="1061" spans="1:3" x14ac:dyDescent="0.35">
      <c r="A1061" s="231" t="s">
        <v>2935</v>
      </c>
      <c r="B1061" s="231" t="str">
        <f t="shared" si="16"/>
        <v>FY5</v>
      </c>
      <c r="C1061" s="353">
        <v>0.29280395507812501</v>
      </c>
    </row>
    <row r="1062" spans="1:3" x14ac:dyDescent="0.35">
      <c r="A1062" s="231" t="s">
        <v>2936</v>
      </c>
      <c r="B1062" s="231" t="str">
        <f t="shared" si="16"/>
        <v>FY5</v>
      </c>
      <c r="C1062" s="353">
        <v>0.24218320846557601</v>
      </c>
    </row>
    <row r="1063" spans="1:3" x14ac:dyDescent="0.35">
      <c r="A1063" s="231" t="s">
        <v>2937</v>
      </c>
      <c r="B1063" s="231" t="str">
        <f t="shared" si="16"/>
        <v>FY5</v>
      </c>
      <c r="C1063" s="353">
        <v>0.30180323123931801</v>
      </c>
    </row>
    <row r="1064" spans="1:3" x14ac:dyDescent="0.35">
      <c r="A1064" s="231" t="s">
        <v>2938</v>
      </c>
      <c r="B1064" s="231" t="str">
        <f t="shared" si="16"/>
        <v>FY5</v>
      </c>
      <c r="C1064" s="353">
        <v>0.36831325292587203</v>
      </c>
    </row>
    <row r="1065" spans="1:3" x14ac:dyDescent="0.35">
      <c r="A1065" s="231" t="s">
        <v>2939</v>
      </c>
      <c r="B1065" s="231" t="str">
        <f t="shared" si="16"/>
        <v>FY5</v>
      </c>
      <c r="C1065" s="353">
        <v>0.21156883239745999</v>
      </c>
    </row>
    <row r="1066" spans="1:3" x14ac:dyDescent="0.35">
      <c r="A1066" s="231" t="s">
        <v>2940</v>
      </c>
      <c r="B1066" s="231" t="str">
        <f t="shared" si="16"/>
        <v>FY5</v>
      </c>
      <c r="C1066" s="353">
        <v>0.230312483651297</v>
      </c>
    </row>
    <row r="1067" spans="1:3" x14ac:dyDescent="0.35">
      <c r="A1067" s="231" t="s">
        <v>2941</v>
      </c>
      <c r="B1067" s="231" t="str">
        <f t="shared" si="16"/>
        <v>FY5</v>
      </c>
      <c r="C1067" s="353">
        <v>0.29274982213973999</v>
      </c>
    </row>
    <row r="1068" spans="1:3" x14ac:dyDescent="0.35">
      <c r="A1068" s="231" t="s">
        <v>2942</v>
      </c>
      <c r="B1068" s="231" t="str">
        <f t="shared" si="16"/>
        <v>FY5</v>
      </c>
      <c r="C1068" s="353">
        <v>0.25976602236429802</v>
      </c>
    </row>
    <row r="1069" spans="1:3" x14ac:dyDescent="0.35">
      <c r="A1069" s="231" t="s">
        <v>2943</v>
      </c>
      <c r="B1069" s="231" t="str">
        <f t="shared" si="16"/>
        <v>FY5</v>
      </c>
      <c r="C1069" s="353">
        <v>0.285503576541769</v>
      </c>
    </row>
    <row r="1070" spans="1:3" x14ac:dyDescent="0.35">
      <c r="A1070" s="231" t="s">
        <v>2944</v>
      </c>
      <c r="B1070" s="231" t="str">
        <f t="shared" si="16"/>
        <v>FY5</v>
      </c>
      <c r="C1070" s="353">
        <v>0.22934166590372701</v>
      </c>
    </row>
    <row r="1071" spans="1:3" x14ac:dyDescent="0.35">
      <c r="A1071" s="231" t="s">
        <v>2945</v>
      </c>
      <c r="B1071" s="231" t="str">
        <f t="shared" si="16"/>
        <v>FY5</v>
      </c>
      <c r="C1071" s="353">
        <v>0.26367339633760001</v>
      </c>
    </row>
    <row r="1072" spans="1:3" x14ac:dyDescent="0.35">
      <c r="A1072" s="231" t="s">
        <v>2946</v>
      </c>
      <c r="B1072" s="231" t="str">
        <f t="shared" si="16"/>
        <v>FY5</v>
      </c>
      <c r="C1072" s="353">
        <v>0.226338386535644</v>
      </c>
    </row>
    <row r="1073" spans="1:3" x14ac:dyDescent="0.35">
      <c r="A1073" s="231" t="s">
        <v>2947</v>
      </c>
      <c r="B1073" s="231" t="str">
        <f t="shared" si="16"/>
        <v>FY5</v>
      </c>
      <c r="C1073" s="353">
        <v>0.22367849349975499</v>
      </c>
    </row>
    <row r="1074" spans="1:3" x14ac:dyDescent="0.35">
      <c r="A1074" s="231" t="s">
        <v>2948</v>
      </c>
      <c r="B1074" s="231" t="str">
        <f t="shared" si="16"/>
        <v>FY5</v>
      </c>
      <c r="C1074" s="353">
        <v>0.24666849772135399</v>
      </c>
    </row>
    <row r="1075" spans="1:3" x14ac:dyDescent="0.35">
      <c r="A1075" s="231" t="s">
        <v>2949</v>
      </c>
      <c r="B1075" s="231" t="str">
        <f t="shared" si="16"/>
        <v>FY5</v>
      </c>
      <c r="C1075" s="353">
        <v>0.23033237457275299</v>
      </c>
    </row>
    <row r="1076" spans="1:3" x14ac:dyDescent="0.35">
      <c r="A1076" s="231" t="s">
        <v>2950</v>
      </c>
      <c r="B1076" s="231" t="str">
        <f t="shared" si="16"/>
        <v>FY5</v>
      </c>
      <c r="C1076" s="353">
        <v>0.24854142325265</v>
      </c>
    </row>
    <row r="1077" spans="1:3" x14ac:dyDescent="0.35">
      <c r="A1077" s="231" t="s">
        <v>2951</v>
      </c>
      <c r="B1077" s="231" t="str">
        <f t="shared" si="16"/>
        <v>FY5</v>
      </c>
      <c r="C1077" s="353">
        <v>0.25478458404540999</v>
      </c>
    </row>
    <row r="1078" spans="1:3" x14ac:dyDescent="0.35">
      <c r="A1078" s="231" t="s">
        <v>2952</v>
      </c>
      <c r="B1078" s="231" t="str">
        <f t="shared" si="16"/>
        <v>FY5</v>
      </c>
      <c r="C1078" s="353">
        <v>0.299409449100494</v>
      </c>
    </row>
    <row r="1079" spans="1:3" x14ac:dyDescent="0.35">
      <c r="A1079" s="231" t="s">
        <v>2953</v>
      </c>
      <c r="B1079" s="231" t="str">
        <f t="shared" si="16"/>
        <v>FY5</v>
      </c>
      <c r="C1079" s="353">
        <v>0.47333987553914297</v>
      </c>
    </row>
    <row r="1080" spans="1:3" x14ac:dyDescent="0.35">
      <c r="A1080" s="231" t="s">
        <v>2954</v>
      </c>
      <c r="B1080" s="231" t="str">
        <f t="shared" si="16"/>
        <v>FY5</v>
      </c>
      <c r="C1080" s="353">
        <v>0.22590398788452101</v>
      </c>
    </row>
    <row r="1081" spans="1:3" x14ac:dyDescent="0.35">
      <c r="A1081" s="231" t="s">
        <v>2955</v>
      </c>
      <c r="B1081" s="231" t="str">
        <f t="shared" si="16"/>
        <v>FY5</v>
      </c>
      <c r="C1081" s="353">
        <v>0.28991675376892001</v>
      </c>
    </row>
    <row r="1082" spans="1:3" x14ac:dyDescent="0.35">
      <c r="A1082" s="231" t="s">
        <v>2956</v>
      </c>
      <c r="B1082" s="231" t="str">
        <f t="shared" si="16"/>
        <v>FY5</v>
      </c>
      <c r="C1082" s="353">
        <v>0.343544284502665</v>
      </c>
    </row>
    <row r="1083" spans="1:3" x14ac:dyDescent="0.35">
      <c r="A1083" s="231" t="s">
        <v>2957</v>
      </c>
      <c r="B1083" s="231" t="str">
        <f t="shared" si="16"/>
        <v>FY5</v>
      </c>
      <c r="C1083" s="353">
        <v>0.27833020687103199</v>
      </c>
    </row>
    <row r="1084" spans="1:3" x14ac:dyDescent="0.35">
      <c r="A1084" s="231" t="s">
        <v>2958</v>
      </c>
      <c r="B1084" s="231" t="str">
        <f t="shared" si="16"/>
        <v>FY5</v>
      </c>
      <c r="C1084" s="353">
        <v>0.36478997679317698</v>
      </c>
    </row>
    <row r="1085" spans="1:3" x14ac:dyDescent="0.35">
      <c r="A1085" s="231" t="s">
        <v>2959</v>
      </c>
      <c r="B1085" s="231" t="str">
        <f t="shared" si="16"/>
        <v>FY5</v>
      </c>
      <c r="C1085" s="353">
        <v>0.31289848685264499</v>
      </c>
    </row>
    <row r="1086" spans="1:3" x14ac:dyDescent="0.35">
      <c r="A1086" s="231" t="s">
        <v>2960</v>
      </c>
      <c r="B1086" s="231" t="str">
        <f t="shared" si="16"/>
        <v>FY5</v>
      </c>
      <c r="C1086" s="353">
        <v>0.28864459991454999</v>
      </c>
    </row>
    <row r="1087" spans="1:3" x14ac:dyDescent="0.35">
      <c r="A1087" s="231" t="s">
        <v>2961</v>
      </c>
      <c r="B1087" s="231" t="str">
        <f t="shared" si="16"/>
        <v>FY5</v>
      </c>
      <c r="C1087" s="353">
        <v>0.248169064521789</v>
      </c>
    </row>
    <row r="1088" spans="1:3" x14ac:dyDescent="0.35">
      <c r="A1088" s="231" t="s">
        <v>2962</v>
      </c>
      <c r="B1088" s="231" t="str">
        <f t="shared" si="16"/>
        <v>FY5</v>
      </c>
      <c r="C1088" s="353">
        <v>0.39738273620605402</v>
      </c>
    </row>
    <row r="1089" spans="1:3" x14ac:dyDescent="0.35">
      <c r="A1089" s="231" t="s">
        <v>2963</v>
      </c>
      <c r="B1089" s="231" t="str">
        <f t="shared" si="16"/>
        <v>FY5</v>
      </c>
      <c r="C1089" s="353">
        <v>0.28512032826741501</v>
      </c>
    </row>
    <row r="1090" spans="1:3" x14ac:dyDescent="0.35">
      <c r="A1090" s="231" t="s">
        <v>2964</v>
      </c>
      <c r="B1090" s="231" t="str">
        <f t="shared" si="16"/>
        <v>FY5</v>
      </c>
      <c r="C1090" s="353">
        <v>0.26958409945169998</v>
      </c>
    </row>
    <row r="1091" spans="1:3" x14ac:dyDescent="0.35">
      <c r="A1091" s="231" t="s">
        <v>2965</v>
      </c>
      <c r="B1091" s="231" t="str">
        <f t="shared" si="16"/>
        <v>FY5</v>
      </c>
      <c r="C1091" s="353">
        <v>0.30859339864630397</v>
      </c>
    </row>
    <row r="1092" spans="1:3" x14ac:dyDescent="0.35">
      <c r="A1092" s="231" t="s">
        <v>2966</v>
      </c>
      <c r="B1092" s="231" t="str">
        <f t="shared" si="16"/>
        <v>FY5</v>
      </c>
      <c r="C1092" s="353">
        <v>0.608893076578776</v>
      </c>
    </row>
    <row r="1093" spans="1:3" x14ac:dyDescent="0.35">
      <c r="A1093" s="231" t="s">
        <v>2967</v>
      </c>
      <c r="B1093" s="231" t="str">
        <f t="shared" si="16"/>
        <v>FY5</v>
      </c>
      <c r="C1093" s="353">
        <v>0.96324748992919895</v>
      </c>
    </row>
    <row r="1094" spans="1:3" x14ac:dyDescent="0.35">
      <c r="A1094" s="231" t="s">
        <v>2968</v>
      </c>
      <c r="B1094" s="231" t="str">
        <f t="shared" si="16"/>
        <v>FY6</v>
      </c>
      <c r="C1094" s="353">
        <v>0.77347326278686501</v>
      </c>
    </row>
    <row r="1095" spans="1:3" x14ac:dyDescent="0.35">
      <c r="A1095" s="231" t="s">
        <v>2969</v>
      </c>
      <c r="B1095" s="231" t="str">
        <f t="shared" si="16"/>
        <v>FY6</v>
      </c>
      <c r="C1095" s="353">
        <v>0.43585133552551197</v>
      </c>
    </row>
    <row r="1096" spans="1:3" x14ac:dyDescent="0.35">
      <c r="A1096" s="231" t="s">
        <v>2970</v>
      </c>
      <c r="B1096" s="231" t="str">
        <f t="shared" si="16"/>
        <v>FY6</v>
      </c>
      <c r="C1096" s="353">
        <v>0.38040261268615699</v>
      </c>
    </row>
    <row r="1097" spans="1:3" x14ac:dyDescent="0.35">
      <c r="A1097" s="231" t="s">
        <v>2971</v>
      </c>
      <c r="B1097" s="231" t="str">
        <f t="shared" si="16"/>
        <v>FY6</v>
      </c>
      <c r="C1097" s="353">
        <v>0.361887276172637</v>
      </c>
    </row>
    <row r="1098" spans="1:3" x14ac:dyDescent="0.35">
      <c r="A1098" s="231" t="s">
        <v>2972</v>
      </c>
      <c r="B1098" s="231" t="str">
        <f t="shared" si="16"/>
        <v>FY6</v>
      </c>
      <c r="C1098" s="353">
        <v>0.32612355550130201</v>
      </c>
    </row>
    <row r="1099" spans="1:3" x14ac:dyDescent="0.35">
      <c r="A1099" s="231" t="s">
        <v>2973</v>
      </c>
      <c r="B1099" s="231" t="str">
        <f t="shared" si="16"/>
        <v>FY6</v>
      </c>
      <c r="C1099" s="353">
        <v>0.23752427101135201</v>
      </c>
    </row>
    <row r="1100" spans="1:3" x14ac:dyDescent="0.35">
      <c r="A1100" s="231" t="s">
        <v>2974</v>
      </c>
      <c r="B1100" s="231" t="str">
        <f t="shared" ref="B1100:B1163" si="17">IFERROR(LEFT(A1100,(FIND(" ",A1100,1)-1)),"")</f>
        <v>FY6</v>
      </c>
      <c r="C1100" s="353">
        <v>0.31694948673248202</v>
      </c>
    </row>
    <row r="1101" spans="1:3" x14ac:dyDescent="0.35">
      <c r="A1101" s="231" t="s">
        <v>2975</v>
      </c>
      <c r="B1101" s="231" t="str">
        <f t="shared" si="17"/>
        <v>FY6</v>
      </c>
      <c r="C1101" s="353">
        <v>0.30878639221191401</v>
      </c>
    </row>
    <row r="1102" spans="1:3" x14ac:dyDescent="0.35">
      <c r="A1102" s="231" t="s">
        <v>2976</v>
      </c>
      <c r="B1102" s="231" t="str">
        <f t="shared" si="17"/>
        <v>FY6</v>
      </c>
      <c r="C1102" s="353">
        <v>0.25832452774047798</v>
      </c>
    </row>
    <row r="1103" spans="1:3" x14ac:dyDescent="0.35">
      <c r="A1103" s="231" t="s">
        <v>2977</v>
      </c>
      <c r="B1103" s="231" t="str">
        <f t="shared" si="17"/>
        <v>FY6</v>
      </c>
      <c r="C1103" s="353">
        <v>0.30640772410801398</v>
      </c>
    </row>
    <row r="1104" spans="1:3" x14ac:dyDescent="0.35">
      <c r="A1104" s="231" t="s">
        <v>2978</v>
      </c>
      <c r="B1104" s="231" t="str">
        <f t="shared" si="17"/>
        <v>FY6</v>
      </c>
      <c r="C1104" s="353">
        <v>0.27626776695251398</v>
      </c>
    </row>
    <row r="1105" spans="1:3" x14ac:dyDescent="0.35">
      <c r="A1105" s="231" t="s">
        <v>2979</v>
      </c>
      <c r="B1105" s="231" t="str">
        <f t="shared" si="17"/>
        <v>FY6</v>
      </c>
      <c r="C1105" s="353">
        <v>0.28178668022155701</v>
      </c>
    </row>
    <row r="1106" spans="1:3" x14ac:dyDescent="0.35">
      <c r="A1106" s="231" t="s">
        <v>2980</v>
      </c>
      <c r="B1106" s="231" t="str">
        <f t="shared" si="17"/>
        <v>FY6</v>
      </c>
      <c r="C1106" s="353">
        <v>0.28677558898925698</v>
      </c>
    </row>
    <row r="1107" spans="1:3" x14ac:dyDescent="0.35">
      <c r="A1107" s="231" t="s">
        <v>2981</v>
      </c>
      <c r="B1107" s="231" t="str">
        <f t="shared" si="17"/>
        <v>FY6</v>
      </c>
      <c r="C1107" s="353">
        <v>0.260929346084594</v>
      </c>
    </row>
    <row r="1108" spans="1:3" x14ac:dyDescent="0.35">
      <c r="A1108" s="231" t="s">
        <v>2982</v>
      </c>
      <c r="B1108" s="231" t="str">
        <f t="shared" si="17"/>
        <v>FY6</v>
      </c>
      <c r="C1108" s="353">
        <v>0.24056442578633599</v>
      </c>
    </row>
    <row r="1109" spans="1:3" x14ac:dyDescent="0.35">
      <c r="A1109" s="231" t="s">
        <v>2983</v>
      </c>
      <c r="B1109" s="231" t="str">
        <f t="shared" si="17"/>
        <v>FY6</v>
      </c>
      <c r="C1109" s="353">
        <v>0.58600997924804599</v>
      </c>
    </row>
    <row r="1110" spans="1:3" x14ac:dyDescent="0.35">
      <c r="A1110" s="231" t="s">
        <v>2984</v>
      </c>
      <c r="B1110" s="231" t="str">
        <f t="shared" si="17"/>
        <v>FY6</v>
      </c>
      <c r="C1110" s="353">
        <v>0.707092866301536</v>
      </c>
    </row>
    <row r="1111" spans="1:3" x14ac:dyDescent="0.35">
      <c r="A1111" s="231" t="s">
        <v>2985</v>
      </c>
      <c r="B1111" s="231" t="str">
        <f t="shared" si="17"/>
        <v>FY6</v>
      </c>
      <c r="C1111" s="353">
        <v>0.718475018228803</v>
      </c>
    </row>
    <row r="1112" spans="1:3" x14ac:dyDescent="0.35">
      <c r="A1112" s="231" t="s">
        <v>2986</v>
      </c>
      <c r="B1112" s="231" t="str">
        <f t="shared" si="17"/>
        <v>FY6</v>
      </c>
      <c r="C1112" s="353">
        <v>0.66487693786621005</v>
      </c>
    </row>
    <row r="1113" spans="1:3" x14ac:dyDescent="0.35">
      <c r="A1113" s="231" t="s">
        <v>2987</v>
      </c>
      <c r="B1113" s="231" t="str">
        <f t="shared" si="17"/>
        <v>FY6</v>
      </c>
      <c r="C1113" s="353">
        <v>0.61720275878906194</v>
      </c>
    </row>
    <row r="1114" spans="1:3" x14ac:dyDescent="0.35">
      <c r="A1114" s="231" t="s">
        <v>2988</v>
      </c>
      <c r="B1114" s="231" t="str">
        <f t="shared" si="17"/>
        <v>FY6</v>
      </c>
      <c r="C1114" s="353">
        <v>0.44248104095458901</v>
      </c>
    </row>
    <row r="1115" spans="1:3" x14ac:dyDescent="0.35">
      <c r="A1115" s="231" t="s">
        <v>2989</v>
      </c>
      <c r="B1115" s="231" t="str">
        <f t="shared" si="17"/>
        <v>FY6</v>
      </c>
      <c r="C1115" s="353">
        <v>0.218513488769531</v>
      </c>
    </row>
    <row r="1116" spans="1:3" x14ac:dyDescent="0.35">
      <c r="A1116" s="231" t="s">
        <v>2990</v>
      </c>
      <c r="B1116" s="231" t="str">
        <f t="shared" si="17"/>
        <v>FY6</v>
      </c>
      <c r="C1116" s="353">
        <v>0.469238645890179</v>
      </c>
    </row>
    <row r="1117" spans="1:3" x14ac:dyDescent="0.35">
      <c r="A1117" s="231" t="s">
        <v>2991</v>
      </c>
      <c r="B1117" s="231" t="str">
        <f t="shared" si="17"/>
        <v>FY6</v>
      </c>
      <c r="C1117" s="353">
        <v>0.27978992462158198</v>
      </c>
    </row>
    <row r="1118" spans="1:3" x14ac:dyDescent="0.35">
      <c r="A1118" s="231" t="s">
        <v>2992</v>
      </c>
      <c r="B1118" s="231" t="str">
        <f t="shared" si="17"/>
        <v>FY6</v>
      </c>
      <c r="C1118" s="353">
        <v>0.50184325168007204</v>
      </c>
    </row>
    <row r="1119" spans="1:3" x14ac:dyDescent="0.35">
      <c r="A1119" s="231" t="s">
        <v>2993</v>
      </c>
      <c r="B1119" s="231" t="str">
        <f t="shared" si="17"/>
        <v>FY6</v>
      </c>
      <c r="C1119" s="353">
        <v>0.44867897033691401</v>
      </c>
    </row>
    <row r="1120" spans="1:3" x14ac:dyDescent="0.35">
      <c r="A1120" s="231" t="s">
        <v>2994</v>
      </c>
      <c r="B1120" s="231" t="str">
        <f t="shared" si="17"/>
        <v>FY6</v>
      </c>
      <c r="C1120" s="353">
        <v>0.70957586500379699</v>
      </c>
    </row>
    <row r="1121" spans="1:3" x14ac:dyDescent="0.35">
      <c r="A1121" s="231" t="s">
        <v>2995</v>
      </c>
      <c r="B1121" s="231" t="str">
        <f t="shared" si="17"/>
        <v>FY6</v>
      </c>
      <c r="C1121" s="353">
        <v>0.72222729523976603</v>
      </c>
    </row>
    <row r="1122" spans="1:3" x14ac:dyDescent="0.35">
      <c r="A1122" s="231" t="s">
        <v>2996</v>
      </c>
      <c r="B1122" s="231" t="str">
        <f t="shared" si="17"/>
        <v>FY6</v>
      </c>
      <c r="C1122" s="353">
        <v>0.74768088993273196</v>
      </c>
    </row>
    <row r="1123" spans="1:3" x14ac:dyDescent="0.35">
      <c r="A1123" s="231" t="s">
        <v>2997</v>
      </c>
      <c r="B1123" s="231" t="str">
        <f t="shared" si="17"/>
        <v>FY6</v>
      </c>
      <c r="C1123" s="353">
        <v>0.50052731377737802</v>
      </c>
    </row>
    <row r="1124" spans="1:3" x14ac:dyDescent="0.35">
      <c r="A1124" s="231" t="s">
        <v>2998</v>
      </c>
      <c r="B1124" s="231" t="str">
        <f t="shared" si="17"/>
        <v>FY6</v>
      </c>
      <c r="C1124" s="353">
        <v>0.66604743685041101</v>
      </c>
    </row>
    <row r="1125" spans="1:3" x14ac:dyDescent="0.35">
      <c r="A1125" s="231" t="s">
        <v>2999</v>
      </c>
      <c r="B1125" s="231" t="str">
        <f t="shared" si="17"/>
        <v>FY6</v>
      </c>
      <c r="C1125" s="353">
        <v>0.661967873573303</v>
      </c>
    </row>
    <row r="1126" spans="1:3" x14ac:dyDescent="0.35">
      <c r="A1126" s="231" t="s">
        <v>3000</v>
      </c>
      <c r="B1126" s="231" t="str">
        <f t="shared" si="17"/>
        <v>FY6</v>
      </c>
      <c r="C1126" s="353">
        <v>0.626197655995686</v>
      </c>
    </row>
    <row r="1127" spans="1:3" x14ac:dyDescent="0.35">
      <c r="A1127" s="231" t="s">
        <v>3001</v>
      </c>
      <c r="B1127" s="231" t="str">
        <f t="shared" si="17"/>
        <v>FY6</v>
      </c>
      <c r="C1127" s="353">
        <v>0.61106051339043499</v>
      </c>
    </row>
    <row r="1128" spans="1:3" x14ac:dyDescent="0.35">
      <c r="A1128" s="231" t="s">
        <v>3002</v>
      </c>
      <c r="B1128" s="231" t="str">
        <f t="shared" si="17"/>
        <v>FY6</v>
      </c>
      <c r="C1128" s="353">
        <v>0.64179260080510903</v>
      </c>
    </row>
    <row r="1129" spans="1:3" x14ac:dyDescent="0.35">
      <c r="A1129" s="231" t="s">
        <v>3003</v>
      </c>
      <c r="B1129" s="231" t="str">
        <f t="shared" si="17"/>
        <v>FY6</v>
      </c>
      <c r="C1129" s="353">
        <v>0.40066087245941101</v>
      </c>
    </row>
    <row r="1130" spans="1:3" x14ac:dyDescent="0.35">
      <c r="A1130" s="231" t="s">
        <v>3004</v>
      </c>
      <c r="B1130" s="231" t="str">
        <f t="shared" si="17"/>
        <v>FY6</v>
      </c>
      <c r="C1130" s="353">
        <v>0.40561866760253901</v>
      </c>
    </row>
    <row r="1131" spans="1:3" x14ac:dyDescent="0.35">
      <c r="A1131" s="231" t="s">
        <v>3005</v>
      </c>
      <c r="B1131" s="231" t="str">
        <f t="shared" si="17"/>
        <v>FY6</v>
      </c>
      <c r="C1131" s="353">
        <v>0.61003147322555995</v>
      </c>
    </row>
    <row r="1132" spans="1:3" x14ac:dyDescent="0.35">
      <c r="A1132" s="231" t="s">
        <v>3006</v>
      </c>
      <c r="B1132" s="231" t="str">
        <f t="shared" si="17"/>
        <v>FY6</v>
      </c>
      <c r="C1132" s="353">
        <v>0.57601778847830598</v>
      </c>
    </row>
    <row r="1133" spans="1:3" x14ac:dyDescent="0.35">
      <c r="A1133" s="231" t="s">
        <v>3007</v>
      </c>
      <c r="B1133" s="231" t="str">
        <f t="shared" si="17"/>
        <v>FY6</v>
      </c>
      <c r="C1133" s="353">
        <v>0.49613800048828099</v>
      </c>
    </row>
    <row r="1134" spans="1:3" x14ac:dyDescent="0.35">
      <c r="A1134" s="231" t="s">
        <v>3008</v>
      </c>
      <c r="B1134" s="231" t="str">
        <f t="shared" si="17"/>
        <v>FY6</v>
      </c>
      <c r="C1134" s="353">
        <v>0.43178800741831402</v>
      </c>
    </row>
    <row r="1135" spans="1:3" x14ac:dyDescent="0.35">
      <c r="A1135" s="231" t="s">
        <v>3009</v>
      </c>
      <c r="B1135" s="231" t="str">
        <f t="shared" si="17"/>
        <v>FY6</v>
      </c>
      <c r="C1135" s="353">
        <v>0.46704435348510698</v>
      </c>
    </row>
    <row r="1136" spans="1:3" x14ac:dyDescent="0.35">
      <c r="A1136" s="231" t="s">
        <v>3010</v>
      </c>
      <c r="B1136" s="231" t="str">
        <f t="shared" si="17"/>
        <v>FY6</v>
      </c>
      <c r="C1136" s="353">
        <v>0.36917562484741201</v>
      </c>
    </row>
    <row r="1137" spans="1:3" x14ac:dyDescent="0.35">
      <c r="A1137" s="231" t="s">
        <v>3011</v>
      </c>
      <c r="B1137" s="231" t="str">
        <f t="shared" si="17"/>
        <v>FY6</v>
      </c>
      <c r="C1137" s="353">
        <v>0.40264880657196001</v>
      </c>
    </row>
    <row r="1138" spans="1:3" x14ac:dyDescent="0.35">
      <c r="A1138" s="231" t="s">
        <v>3012</v>
      </c>
      <c r="B1138" s="231" t="str">
        <f t="shared" si="17"/>
        <v>FY6</v>
      </c>
      <c r="C1138" s="353">
        <v>0.43616541453770202</v>
      </c>
    </row>
    <row r="1139" spans="1:3" x14ac:dyDescent="0.35">
      <c r="A1139" s="231" t="s">
        <v>3013</v>
      </c>
      <c r="B1139" s="231" t="str">
        <f t="shared" si="17"/>
        <v>FY6</v>
      </c>
      <c r="C1139" s="353">
        <v>0.43810326712472097</v>
      </c>
    </row>
    <row r="1140" spans="1:3" x14ac:dyDescent="0.35">
      <c r="A1140" s="231" t="s">
        <v>3014</v>
      </c>
      <c r="B1140" s="231" t="str">
        <f t="shared" si="17"/>
        <v>FY6</v>
      </c>
      <c r="C1140" s="353">
        <v>0.44637409845987902</v>
      </c>
    </row>
    <row r="1141" spans="1:3" x14ac:dyDescent="0.35">
      <c r="A1141" s="231" t="s">
        <v>3015</v>
      </c>
      <c r="B1141" s="231" t="str">
        <f t="shared" si="17"/>
        <v>FY6</v>
      </c>
      <c r="C1141" s="353">
        <v>0.419216923597382</v>
      </c>
    </row>
    <row r="1142" spans="1:3" x14ac:dyDescent="0.35">
      <c r="A1142" s="231" t="s">
        <v>3016</v>
      </c>
      <c r="B1142" s="231" t="str">
        <f t="shared" si="17"/>
        <v>FY6</v>
      </c>
      <c r="C1142" s="353">
        <v>0.41278266906738198</v>
      </c>
    </row>
    <row r="1143" spans="1:3" x14ac:dyDescent="0.35">
      <c r="A1143" s="231" t="s">
        <v>3017</v>
      </c>
      <c r="B1143" s="231" t="str">
        <f t="shared" si="17"/>
        <v>FY6</v>
      </c>
      <c r="C1143" s="353">
        <v>0.350805918375651</v>
      </c>
    </row>
    <row r="1144" spans="1:3" x14ac:dyDescent="0.35">
      <c r="A1144" s="231" t="s">
        <v>3018</v>
      </c>
      <c r="B1144" s="231" t="str">
        <f t="shared" si="17"/>
        <v>FY6</v>
      </c>
      <c r="C1144" s="353">
        <v>0.39169521331787099</v>
      </c>
    </row>
    <row r="1145" spans="1:3" x14ac:dyDescent="0.35">
      <c r="A1145" s="231" t="s">
        <v>3019</v>
      </c>
      <c r="B1145" s="231" t="str">
        <f t="shared" si="17"/>
        <v>FY6</v>
      </c>
      <c r="C1145" s="353">
        <v>0.367249965667724</v>
      </c>
    </row>
    <row r="1146" spans="1:3" x14ac:dyDescent="0.35">
      <c r="A1146" s="231" t="s">
        <v>3020</v>
      </c>
      <c r="B1146" s="231" t="str">
        <f t="shared" si="17"/>
        <v>FY6</v>
      </c>
      <c r="C1146" s="353">
        <v>0.49580736160278299</v>
      </c>
    </row>
    <row r="1147" spans="1:3" x14ac:dyDescent="0.35">
      <c r="A1147" s="231" t="s">
        <v>3021</v>
      </c>
      <c r="B1147" s="231" t="str">
        <f t="shared" si="17"/>
        <v>FY6</v>
      </c>
      <c r="C1147" s="353">
        <v>0.46811628341674799</v>
      </c>
    </row>
    <row r="1148" spans="1:3" x14ac:dyDescent="0.35">
      <c r="A1148" s="231" t="s">
        <v>3022</v>
      </c>
      <c r="B1148" s="231" t="str">
        <f t="shared" si="17"/>
        <v>FY6</v>
      </c>
      <c r="C1148" s="353">
        <v>0.60186088085174505</v>
      </c>
    </row>
    <row r="1149" spans="1:3" x14ac:dyDescent="0.35">
      <c r="A1149" s="231" t="s">
        <v>3023</v>
      </c>
      <c r="B1149" s="231" t="str">
        <f t="shared" si="17"/>
        <v>FY6</v>
      </c>
      <c r="C1149" s="353">
        <v>0.223075866699218</v>
      </c>
    </row>
    <row r="1150" spans="1:3" x14ac:dyDescent="0.35">
      <c r="A1150" s="231" t="s">
        <v>3024</v>
      </c>
      <c r="B1150" s="231" t="str">
        <f t="shared" si="17"/>
        <v>FY6</v>
      </c>
      <c r="C1150" s="353">
        <v>0.31834316253662098</v>
      </c>
    </row>
    <row r="1151" spans="1:3" x14ac:dyDescent="0.35">
      <c r="A1151" s="231" t="s">
        <v>3025</v>
      </c>
      <c r="B1151" s="231" t="str">
        <f t="shared" si="17"/>
        <v>FY6</v>
      </c>
      <c r="C1151" s="353">
        <v>0.244376977284749</v>
      </c>
    </row>
    <row r="1152" spans="1:3" x14ac:dyDescent="0.35">
      <c r="A1152" s="231" t="s">
        <v>3026</v>
      </c>
      <c r="B1152" s="231" t="str">
        <f t="shared" si="17"/>
        <v>FY6</v>
      </c>
      <c r="C1152" s="353">
        <v>0.66137874126434304</v>
      </c>
    </row>
    <row r="1153" spans="1:3" x14ac:dyDescent="0.35">
      <c r="A1153" s="231" t="s">
        <v>3027</v>
      </c>
      <c r="B1153" s="231" t="str">
        <f t="shared" si="17"/>
        <v>FY6</v>
      </c>
      <c r="C1153" s="353">
        <v>0.39318148295084598</v>
      </c>
    </row>
    <row r="1154" spans="1:3" x14ac:dyDescent="0.35">
      <c r="A1154" s="231" t="s">
        <v>3028</v>
      </c>
      <c r="B1154" s="231" t="str">
        <f t="shared" si="17"/>
        <v>FY6</v>
      </c>
      <c r="C1154" s="353">
        <v>0.67683784166971805</v>
      </c>
    </row>
    <row r="1155" spans="1:3" x14ac:dyDescent="0.35">
      <c r="A1155" s="231" t="s">
        <v>3029</v>
      </c>
      <c r="B1155" s="231" t="str">
        <f t="shared" si="17"/>
        <v>FY6</v>
      </c>
      <c r="C1155" s="353">
        <v>0.414589529945736</v>
      </c>
    </row>
    <row r="1156" spans="1:3" x14ac:dyDescent="0.35">
      <c r="A1156" s="231" t="s">
        <v>3030</v>
      </c>
      <c r="B1156" s="231" t="str">
        <f t="shared" si="17"/>
        <v>FY6</v>
      </c>
      <c r="C1156" s="353">
        <v>0.40013669837604798</v>
      </c>
    </row>
    <row r="1157" spans="1:3" x14ac:dyDescent="0.35">
      <c r="A1157" s="231" t="s">
        <v>3031</v>
      </c>
      <c r="B1157" s="231" t="str">
        <f t="shared" si="17"/>
        <v>FY6</v>
      </c>
      <c r="C1157" s="353">
        <v>0.30982928805880999</v>
      </c>
    </row>
    <row r="1158" spans="1:3" x14ac:dyDescent="0.35">
      <c r="A1158" s="231" t="s">
        <v>3032</v>
      </c>
      <c r="B1158" s="231" t="str">
        <f t="shared" si="17"/>
        <v>FY6</v>
      </c>
      <c r="C1158" s="353">
        <v>0.246574401855468</v>
      </c>
    </row>
    <row r="1159" spans="1:3" x14ac:dyDescent="0.35">
      <c r="A1159" s="231" t="s">
        <v>3033</v>
      </c>
      <c r="B1159" s="231" t="str">
        <f t="shared" si="17"/>
        <v>FY6</v>
      </c>
      <c r="C1159" s="353">
        <v>0.39051934650966003</v>
      </c>
    </row>
    <row r="1160" spans="1:3" x14ac:dyDescent="0.35">
      <c r="A1160" s="231" t="s">
        <v>3034</v>
      </c>
      <c r="B1160" s="231" t="str">
        <f t="shared" si="17"/>
        <v>FY6</v>
      </c>
      <c r="C1160" s="353">
        <v>0.29640734195709201</v>
      </c>
    </row>
    <row r="1161" spans="1:3" x14ac:dyDescent="0.35">
      <c r="A1161" s="231" t="s">
        <v>3035</v>
      </c>
      <c r="B1161" s="231" t="str">
        <f t="shared" si="17"/>
        <v>FY6</v>
      </c>
      <c r="C1161" s="353">
        <v>0.39886784553527799</v>
      </c>
    </row>
    <row r="1162" spans="1:3" x14ac:dyDescent="0.35">
      <c r="A1162" s="231" t="s">
        <v>3036</v>
      </c>
      <c r="B1162" s="231" t="str">
        <f t="shared" si="17"/>
        <v>FY6</v>
      </c>
      <c r="C1162" s="353">
        <v>0.31052178144454901</v>
      </c>
    </row>
    <row r="1163" spans="1:3" x14ac:dyDescent="0.35">
      <c r="A1163" s="231" t="s">
        <v>3037</v>
      </c>
      <c r="B1163" s="231" t="str">
        <f t="shared" si="17"/>
        <v>FY6</v>
      </c>
      <c r="C1163" s="353">
        <v>0.38587392609694898</v>
      </c>
    </row>
    <row r="1164" spans="1:3" x14ac:dyDescent="0.35">
      <c r="A1164" s="231" t="s">
        <v>3038</v>
      </c>
      <c r="B1164" s="231" t="str">
        <f t="shared" ref="B1164:B1227" si="18">IFERROR(LEFT(A1164,(FIND(" ",A1164,1)-1)),"")</f>
        <v>FY6</v>
      </c>
      <c r="C1164" s="353">
        <v>0.46345833369663703</v>
      </c>
    </row>
    <row r="1165" spans="1:3" x14ac:dyDescent="0.35">
      <c r="A1165" s="231" t="s">
        <v>3039</v>
      </c>
      <c r="B1165" s="231" t="str">
        <f t="shared" si="18"/>
        <v>FY6</v>
      </c>
      <c r="C1165" s="353">
        <v>0.48684358596801702</v>
      </c>
    </row>
    <row r="1166" spans="1:3" x14ac:dyDescent="0.35">
      <c r="A1166" s="231" t="s">
        <v>3040</v>
      </c>
      <c r="B1166" s="231" t="str">
        <f t="shared" si="18"/>
        <v>FY6</v>
      </c>
      <c r="C1166" s="353">
        <v>0.23117709159850999</v>
      </c>
    </row>
    <row r="1167" spans="1:3" x14ac:dyDescent="0.35">
      <c r="A1167" s="231" t="s">
        <v>3041</v>
      </c>
      <c r="B1167" s="231" t="str">
        <f t="shared" si="18"/>
        <v>FY6</v>
      </c>
      <c r="C1167" s="353">
        <v>0.58834211031595796</v>
      </c>
    </row>
    <row r="1168" spans="1:3" x14ac:dyDescent="0.35">
      <c r="A1168" s="231" t="s">
        <v>3042</v>
      </c>
      <c r="B1168" s="231" t="str">
        <f t="shared" si="18"/>
        <v>FY6</v>
      </c>
      <c r="C1168" s="353">
        <v>0.239204347133636</v>
      </c>
    </row>
    <row r="1169" spans="1:3" x14ac:dyDescent="0.35">
      <c r="A1169" s="231" t="s">
        <v>3043</v>
      </c>
      <c r="B1169" s="231" t="str">
        <f t="shared" si="18"/>
        <v>FY6</v>
      </c>
      <c r="C1169" s="353">
        <v>0.31949751717703601</v>
      </c>
    </row>
    <row r="1170" spans="1:3" x14ac:dyDescent="0.35">
      <c r="A1170" s="231" t="s">
        <v>3044</v>
      </c>
      <c r="B1170" s="231" t="str">
        <f t="shared" si="18"/>
        <v>FY6</v>
      </c>
      <c r="C1170" s="353">
        <v>0.30715910593668599</v>
      </c>
    </row>
    <row r="1171" spans="1:3" x14ac:dyDescent="0.35">
      <c r="A1171" s="231" t="s">
        <v>3045</v>
      </c>
      <c r="B1171" s="231" t="str">
        <f t="shared" si="18"/>
        <v>FY6</v>
      </c>
      <c r="C1171" s="353">
        <v>0.56706786155700595</v>
      </c>
    </row>
    <row r="1172" spans="1:3" x14ac:dyDescent="0.35">
      <c r="A1172" s="231" t="s">
        <v>3046</v>
      </c>
      <c r="B1172" s="231" t="str">
        <f t="shared" si="18"/>
        <v>FY6</v>
      </c>
      <c r="C1172" s="353">
        <v>0.29665935039520203</v>
      </c>
    </row>
    <row r="1173" spans="1:3" x14ac:dyDescent="0.35">
      <c r="A1173" s="231" t="s">
        <v>3047</v>
      </c>
      <c r="B1173" s="231" t="str">
        <f t="shared" si="18"/>
        <v>FY6</v>
      </c>
      <c r="C1173" s="353">
        <v>0.36230630874633701</v>
      </c>
    </row>
    <row r="1174" spans="1:3" x14ac:dyDescent="0.35">
      <c r="A1174" s="231" t="s">
        <v>3048</v>
      </c>
      <c r="B1174" s="231" t="str">
        <f t="shared" si="18"/>
        <v>FY6</v>
      </c>
      <c r="C1174" s="353">
        <v>0.28782928906954203</v>
      </c>
    </row>
    <row r="1175" spans="1:3" x14ac:dyDescent="0.35">
      <c r="A1175" s="231" t="s">
        <v>3049</v>
      </c>
      <c r="B1175" s="231" t="str">
        <f t="shared" si="18"/>
        <v>FY6</v>
      </c>
      <c r="C1175" s="353">
        <v>0.27170957837785897</v>
      </c>
    </row>
    <row r="1176" spans="1:3" x14ac:dyDescent="0.35">
      <c r="A1176" s="231" t="s">
        <v>3050</v>
      </c>
      <c r="B1176" s="231" t="str">
        <f t="shared" si="18"/>
        <v>FY6</v>
      </c>
      <c r="C1176" s="353">
        <v>0.22511386871337799</v>
      </c>
    </row>
    <row r="1177" spans="1:3" x14ac:dyDescent="0.35">
      <c r="A1177" s="231" t="s">
        <v>3051</v>
      </c>
      <c r="B1177" s="231" t="str">
        <f t="shared" si="18"/>
        <v>FY6</v>
      </c>
      <c r="C1177" s="353">
        <v>0.40178457059358202</v>
      </c>
    </row>
    <row r="1178" spans="1:3" x14ac:dyDescent="0.35">
      <c r="A1178" s="231" t="s">
        <v>3052</v>
      </c>
      <c r="B1178" s="231" t="str">
        <f t="shared" si="18"/>
        <v>FY6</v>
      </c>
      <c r="C1178" s="353">
        <v>0.399327013227674</v>
      </c>
    </row>
    <row r="1179" spans="1:3" x14ac:dyDescent="0.35">
      <c r="A1179" s="231" t="s">
        <v>3053</v>
      </c>
      <c r="B1179" s="231" t="str">
        <f t="shared" si="18"/>
        <v>FY6</v>
      </c>
      <c r="C1179" s="353">
        <v>0.271104335784912</v>
      </c>
    </row>
    <row r="1180" spans="1:3" x14ac:dyDescent="0.35">
      <c r="A1180" s="231" t="s">
        <v>3054</v>
      </c>
      <c r="B1180" s="231" t="str">
        <f t="shared" si="18"/>
        <v>FY6</v>
      </c>
      <c r="C1180" s="353">
        <v>0.227416229248046</v>
      </c>
    </row>
    <row r="1181" spans="1:3" x14ac:dyDescent="0.35">
      <c r="A1181" s="231" t="s">
        <v>3055</v>
      </c>
      <c r="B1181" s="231" t="str">
        <f t="shared" si="18"/>
        <v>FY6</v>
      </c>
      <c r="C1181" s="353">
        <v>0.35326886177062899</v>
      </c>
    </row>
    <row r="1182" spans="1:3" x14ac:dyDescent="0.35">
      <c r="A1182" s="231" t="s">
        <v>3056</v>
      </c>
      <c r="B1182" s="231" t="str">
        <f t="shared" si="18"/>
        <v>FY6</v>
      </c>
      <c r="C1182" s="353">
        <v>0.34163999557495101</v>
      </c>
    </row>
    <row r="1183" spans="1:3" x14ac:dyDescent="0.35">
      <c r="A1183" s="231" t="s">
        <v>3057</v>
      </c>
      <c r="B1183" s="231" t="str">
        <f t="shared" si="18"/>
        <v>FY6</v>
      </c>
      <c r="C1183" s="353">
        <v>0.29594087600708002</v>
      </c>
    </row>
    <row r="1184" spans="1:3" x14ac:dyDescent="0.35">
      <c r="A1184" s="231" t="s">
        <v>3058</v>
      </c>
      <c r="B1184" s="231" t="str">
        <f t="shared" si="18"/>
        <v>FY6</v>
      </c>
      <c r="C1184" s="353">
        <v>0.35804494222005201</v>
      </c>
    </row>
    <row r="1185" spans="1:3" x14ac:dyDescent="0.35">
      <c r="A1185" s="231" t="s">
        <v>3059</v>
      </c>
      <c r="B1185" s="231" t="str">
        <f t="shared" si="18"/>
        <v>FY6</v>
      </c>
      <c r="C1185" s="353">
        <v>0.20568609237670801</v>
      </c>
    </row>
    <row r="1186" spans="1:3" x14ac:dyDescent="0.35">
      <c r="A1186" s="231" t="s">
        <v>3060</v>
      </c>
      <c r="B1186" s="231" t="str">
        <f t="shared" si="18"/>
        <v>FY6</v>
      </c>
      <c r="C1186" s="353">
        <v>0.45522447427113799</v>
      </c>
    </row>
    <row r="1187" spans="1:3" x14ac:dyDescent="0.35">
      <c r="A1187" s="231" t="s">
        <v>3061</v>
      </c>
      <c r="B1187" s="231" t="str">
        <f t="shared" si="18"/>
        <v>FY6</v>
      </c>
      <c r="C1187" s="353">
        <v>0.24541870752970299</v>
      </c>
    </row>
    <row r="1188" spans="1:3" x14ac:dyDescent="0.35">
      <c r="A1188" s="231" t="s">
        <v>3062</v>
      </c>
      <c r="B1188" s="231" t="str">
        <f t="shared" si="18"/>
        <v>FY6</v>
      </c>
      <c r="C1188" s="353">
        <v>0.229293823242187</v>
      </c>
    </row>
    <row r="1189" spans="1:3" x14ac:dyDescent="0.35">
      <c r="A1189" s="231" t="s">
        <v>3063</v>
      </c>
      <c r="B1189" s="231" t="str">
        <f t="shared" si="18"/>
        <v>FY6</v>
      </c>
      <c r="C1189" s="353">
        <v>0.23936080932617099</v>
      </c>
    </row>
    <row r="1190" spans="1:3" x14ac:dyDescent="0.35">
      <c r="A1190" s="231" t="s">
        <v>3064</v>
      </c>
      <c r="B1190" s="231" t="str">
        <f t="shared" si="18"/>
        <v>FY6</v>
      </c>
      <c r="C1190" s="353">
        <v>0.49792641978110003</v>
      </c>
    </row>
    <row r="1191" spans="1:3" x14ac:dyDescent="0.35">
      <c r="A1191" s="231" t="s">
        <v>3065</v>
      </c>
      <c r="B1191" s="231" t="str">
        <f t="shared" si="18"/>
        <v>FY6</v>
      </c>
      <c r="C1191" s="353">
        <v>0.44768560954502601</v>
      </c>
    </row>
    <row r="1192" spans="1:3" x14ac:dyDescent="0.35">
      <c r="A1192" s="231" t="s">
        <v>3066</v>
      </c>
      <c r="B1192" s="231" t="str">
        <f t="shared" si="18"/>
        <v>FY6</v>
      </c>
      <c r="C1192" s="353">
        <v>0.36577573418617199</v>
      </c>
    </row>
    <row r="1193" spans="1:3" x14ac:dyDescent="0.35">
      <c r="A1193" s="231" t="s">
        <v>3067</v>
      </c>
      <c r="B1193" s="231" t="str">
        <f t="shared" si="18"/>
        <v>FY6</v>
      </c>
      <c r="C1193" s="353">
        <v>0.25438547134399397</v>
      </c>
    </row>
    <row r="1194" spans="1:3" x14ac:dyDescent="0.35">
      <c r="A1194" s="231" t="s">
        <v>3068</v>
      </c>
      <c r="B1194" s="231" t="str">
        <f t="shared" si="18"/>
        <v>FY6</v>
      </c>
      <c r="C1194" s="353">
        <v>0.387625525979434</v>
      </c>
    </row>
    <row r="1195" spans="1:3" x14ac:dyDescent="0.35">
      <c r="A1195" s="231" t="s">
        <v>3069</v>
      </c>
      <c r="B1195" s="231" t="str">
        <f t="shared" si="18"/>
        <v>FY6</v>
      </c>
      <c r="C1195" s="353">
        <v>0.65538263320922796</v>
      </c>
    </row>
    <row r="1196" spans="1:3" x14ac:dyDescent="0.35">
      <c r="A1196" s="231" t="s">
        <v>3070</v>
      </c>
      <c r="B1196" s="231" t="str">
        <f t="shared" si="18"/>
        <v>FY6</v>
      </c>
      <c r="C1196" s="353">
        <v>0.71061253547668402</v>
      </c>
    </row>
    <row r="1197" spans="1:3" x14ac:dyDescent="0.35">
      <c r="A1197" s="231" t="s">
        <v>3071</v>
      </c>
      <c r="B1197" s="231" t="str">
        <f t="shared" si="18"/>
        <v>FY6</v>
      </c>
      <c r="C1197" s="353">
        <v>0.32742547988891602</v>
      </c>
    </row>
    <row r="1198" spans="1:3" x14ac:dyDescent="0.35">
      <c r="A1198" s="231" t="s">
        <v>3072</v>
      </c>
      <c r="B1198" s="231" t="str">
        <f t="shared" si="18"/>
        <v>FY6</v>
      </c>
      <c r="C1198" s="353">
        <v>0.41983824968338002</v>
      </c>
    </row>
    <row r="1199" spans="1:3" x14ac:dyDescent="0.35">
      <c r="A1199" s="231" t="s">
        <v>3073</v>
      </c>
      <c r="B1199" s="231" t="str">
        <f t="shared" si="18"/>
        <v>FY6</v>
      </c>
      <c r="C1199" s="353">
        <v>0.39685821533203097</v>
      </c>
    </row>
    <row r="1200" spans="1:3" x14ac:dyDescent="0.35">
      <c r="A1200" s="231" t="s">
        <v>3074</v>
      </c>
      <c r="B1200" s="231" t="str">
        <f t="shared" si="18"/>
        <v>FY6</v>
      </c>
      <c r="C1200" s="353">
        <v>0.36500843109622999</v>
      </c>
    </row>
    <row r="1201" spans="1:3" x14ac:dyDescent="0.35">
      <c r="A1201" s="231" t="s">
        <v>3075</v>
      </c>
      <c r="B1201" s="231" t="str">
        <f t="shared" si="18"/>
        <v>FY6</v>
      </c>
      <c r="C1201" s="353">
        <v>0.45758851369221998</v>
      </c>
    </row>
    <row r="1202" spans="1:3" x14ac:dyDescent="0.35">
      <c r="A1202" s="231" t="s">
        <v>3076</v>
      </c>
      <c r="B1202" s="231" t="str">
        <f t="shared" si="18"/>
        <v>FY6</v>
      </c>
      <c r="C1202" s="353">
        <v>0.61963248252868597</v>
      </c>
    </row>
    <row r="1203" spans="1:3" x14ac:dyDescent="0.35">
      <c r="A1203" s="231" t="s">
        <v>3077</v>
      </c>
      <c r="B1203" s="231" t="str">
        <f t="shared" si="18"/>
        <v>FY6</v>
      </c>
      <c r="C1203" s="353">
        <v>0.85621206577007503</v>
      </c>
    </row>
    <row r="1204" spans="1:3" x14ac:dyDescent="0.35">
      <c r="A1204" s="231" t="s">
        <v>3078</v>
      </c>
      <c r="B1204" s="231" t="str">
        <f t="shared" si="18"/>
        <v>FY6</v>
      </c>
      <c r="C1204" s="353">
        <v>0.50599939482552603</v>
      </c>
    </row>
    <row r="1205" spans="1:3" x14ac:dyDescent="0.35">
      <c r="A1205" s="231" t="s">
        <v>3079</v>
      </c>
      <c r="B1205" s="231" t="str">
        <f t="shared" si="18"/>
        <v>FY6</v>
      </c>
      <c r="C1205" s="353">
        <v>1.04583013974703</v>
      </c>
    </row>
    <row r="1206" spans="1:3" x14ac:dyDescent="0.35">
      <c r="A1206" s="231" t="s">
        <v>3080</v>
      </c>
      <c r="B1206" s="231" t="str">
        <f t="shared" si="18"/>
        <v>FY6</v>
      </c>
      <c r="C1206" s="353">
        <v>0.32115983963012601</v>
      </c>
    </row>
    <row r="1207" spans="1:3" x14ac:dyDescent="0.35">
      <c r="A1207" s="231" t="s">
        <v>3081</v>
      </c>
      <c r="B1207" s="231" t="str">
        <f t="shared" si="18"/>
        <v>FY6</v>
      </c>
      <c r="C1207" s="353">
        <v>1.01067152023315</v>
      </c>
    </row>
    <row r="1208" spans="1:3" x14ac:dyDescent="0.35">
      <c r="A1208" s="231" t="s">
        <v>3082</v>
      </c>
      <c r="B1208" s="231" t="str">
        <f t="shared" si="18"/>
        <v>FY6</v>
      </c>
      <c r="C1208" s="353">
        <v>0.71244104703267397</v>
      </c>
    </row>
    <row r="1209" spans="1:3" x14ac:dyDescent="0.35">
      <c r="A1209" s="231" t="s">
        <v>3083</v>
      </c>
      <c r="B1209" s="231" t="str">
        <f t="shared" si="18"/>
        <v>FY6</v>
      </c>
      <c r="C1209" s="353">
        <v>0.59131050109863204</v>
      </c>
    </row>
    <row r="1210" spans="1:3" x14ac:dyDescent="0.35">
      <c r="A1210" s="231" t="s">
        <v>3084</v>
      </c>
      <c r="B1210" s="231" t="str">
        <f t="shared" si="18"/>
        <v>FY6</v>
      </c>
      <c r="C1210" s="353">
        <v>0.84613283702305297</v>
      </c>
    </row>
    <row r="1211" spans="1:3" x14ac:dyDescent="0.35">
      <c r="A1211" s="231" t="s">
        <v>3085</v>
      </c>
      <c r="B1211" s="231" t="str">
        <f t="shared" si="18"/>
        <v>FY6</v>
      </c>
      <c r="C1211" s="353">
        <v>0.48501014709472601</v>
      </c>
    </row>
    <row r="1212" spans="1:3" x14ac:dyDescent="0.35">
      <c r="A1212" s="231" t="s">
        <v>3086</v>
      </c>
      <c r="B1212" s="231" t="str">
        <f t="shared" si="18"/>
        <v>FY6</v>
      </c>
      <c r="C1212" s="353">
        <v>1.2388931910196901</v>
      </c>
    </row>
    <row r="1213" spans="1:3" x14ac:dyDescent="0.35">
      <c r="A1213" s="231" t="s">
        <v>3087</v>
      </c>
      <c r="B1213" s="231" t="str">
        <f t="shared" si="18"/>
        <v>FY6</v>
      </c>
      <c r="C1213" s="353">
        <v>0.93830946513584601</v>
      </c>
    </row>
    <row r="1214" spans="1:3" x14ac:dyDescent="0.35">
      <c r="A1214" s="231" t="s">
        <v>3088</v>
      </c>
      <c r="B1214" s="231" t="str">
        <f t="shared" si="18"/>
        <v>FY6</v>
      </c>
      <c r="C1214" s="353">
        <v>0.61865679423014297</v>
      </c>
    </row>
    <row r="1215" spans="1:3" x14ac:dyDescent="0.35">
      <c r="A1215" s="231" t="s">
        <v>3089</v>
      </c>
      <c r="B1215" s="231" t="str">
        <f t="shared" si="18"/>
        <v>FY6</v>
      </c>
      <c r="C1215" s="353">
        <v>0.715698077760893</v>
      </c>
    </row>
    <row r="1216" spans="1:3" x14ac:dyDescent="0.35">
      <c r="A1216" s="231" t="s">
        <v>3090</v>
      </c>
      <c r="B1216" s="231" t="str">
        <f t="shared" si="18"/>
        <v>FY6</v>
      </c>
      <c r="C1216" s="353">
        <v>0.66296643302554104</v>
      </c>
    </row>
    <row r="1217" spans="1:3" x14ac:dyDescent="0.35">
      <c r="A1217" s="231" t="s">
        <v>3091</v>
      </c>
      <c r="B1217" s="231" t="str">
        <f t="shared" si="18"/>
        <v>FY6</v>
      </c>
      <c r="C1217" s="353">
        <v>0.44403200564177098</v>
      </c>
    </row>
    <row r="1218" spans="1:3" x14ac:dyDescent="0.35">
      <c r="A1218" s="231" t="s">
        <v>3092</v>
      </c>
      <c r="B1218" s="231" t="str">
        <f t="shared" si="18"/>
        <v>FY6</v>
      </c>
      <c r="C1218" s="353">
        <v>0.90865772420709701</v>
      </c>
    </row>
    <row r="1219" spans="1:3" x14ac:dyDescent="0.35">
      <c r="A1219" s="231" t="s">
        <v>3093</v>
      </c>
      <c r="B1219" s="231" t="str">
        <f t="shared" si="18"/>
        <v>FY6</v>
      </c>
      <c r="C1219" s="353">
        <v>0.70078719745982698</v>
      </c>
    </row>
    <row r="1220" spans="1:3" x14ac:dyDescent="0.35">
      <c r="A1220" s="231" t="s">
        <v>3094</v>
      </c>
      <c r="B1220" s="231" t="str">
        <f t="shared" si="18"/>
        <v>FY6</v>
      </c>
      <c r="C1220" s="353">
        <v>1.00216539700826</v>
      </c>
    </row>
    <row r="1221" spans="1:3" x14ac:dyDescent="0.35">
      <c r="A1221" s="231" t="s">
        <v>3095</v>
      </c>
      <c r="B1221" s="231" t="str">
        <f t="shared" si="18"/>
        <v>FY6</v>
      </c>
      <c r="C1221" s="353">
        <v>0.54581777254740305</v>
      </c>
    </row>
    <row r="1222" spans="1:3" x14ac:dyDescent="0.35">
      <c r="A1222" s="231" t="s">
        <v>3096</v>
      </c>
      <c r="B1222" s="231" t="str">
        <f t="shared" si="18"/>
        <v>FY6</v>
      </c>
      <c r="C1222" s="353">
        <v>0.285310268402099</v>
      </c>
    </row>
    <row r="1223" spans="1:3" x14ac:dyDescent="0.35">
      <c r="A1223" s="231" t="s">
        <v>3097</v>
      </c>
      <c r="B1223" s="231" t="str">
        <f t="shared" si="18"/>
        <v>FY6</v>
      </c>
      <c r="C1223" s="353">
        <v>0.33444452285766602</v>
      </c>
    </row>
    <row r="1224" spans="1:3" x14ac:dyDescent="0.35">
      <c r="A1224" s="231" t="s">
        <v>3098</v>
      </c>
      <c r="B1224" s="231" t="str">
        <f t="shared" si="18"/>
        <v>FY6</v>
      </c>
      <c r="C1224" s="353">
        <v>1.69944244623184</v>
      </c>
    </row>
    <row r="1225" spans="1:3" x14ac:dyDescent="0.35">
      <c r="A1225" s="231" t="s">
        <v>3099</v>
      </c>
      <c r="B1225" s="231" t="str">
        <f t="shared" si="18"/>
        <v>FY6</v>
      </c>
      <c r="C1225" s="353">
        <v>0.78333253860473595</v>
      </c>
    </row>
    <row r="1226" spans="1:3" x14ac:dyDescent="0.35">
      <c r="A1226" s="231" t="s">
        <v>3100</v>
      </c>
      <c r="B1226" s="231" t="str">
        <f t="shared" si="18"/>
        <v>FY6</v>
      </c>
      <c r="C1226" s="353">
        <v>0.90182418823242105</v>
      </c>
    </row>
    <row r="1227" spans="1:3" x14ac:dyDescent="0.35">
      <c r="A1227" s="231" t="s">
        <v>3101</v>
      </c>
      <c r="B1227" s="231" t="str">
        <f t="shared" si="18"/>
        <v>FY6</v>
      </c>
      <c r="C1227" s="353">
        <v>0.48488146918160502</v>
      </c>
    </row>
    <row r="1228" spans="1:3" x14ac:dyDescent="0.35">
      <c r="A1228" s="231" t="s">
        <v>3102</v>
      </c>
      <c r="B1228" s="231" t="str">
        <f t="shared" ref="B1228:B1291" si="19">IFERROR(LEFT(A1228,(FIND(" ",A1228,1)-1)),"")</f>
        <v>FY6</v>
      </c>
      <c r="C1228" s="353">
        <v>0.42637334551130002</v>
      </c>
    </row>
    <row r="1229" spans="1:3" x14ac:dyDescent="0.35">
      <c r="A1229" s="231" t="s">
        <v>3103</v>
      </c>
      <c r="B1229" s="231" t="str">
        <f t="shared" si="19"/>
        <v>FY6</v>
      </c>
      <c r="C1229" s="353">
        <v>0.88330867555406301</v>
      </c>
    </row>
    <row r="1230" spans="1:3" x14ac:dyDescent="0.35">
      <c r="A1230" s="231" t="s">
        <v>3104</v>
      </c>
      <c r="B1230" s="231" t="str">
        <f t="shared" si="19"/>
        <v>FY6</v>
      </c>
      <c r="C1230" s="353">
        <v>0.351852416992187</v>
      </c>
    </row>
    <row r="1231" spans="1:3" x14ac:dyDescent="0.35">
      <c r="A1231" s="231" t="s">
        <v>3105</v>
      </c>
      <c r="B1231" s="231" t="str">
        <f t="shared" si="19"/>
        <v>FY6</v>
      </c>
      <c r="C1231" s="353">
        <v>0.983981132507324</v>
      </c>
    </row>
    <row r="1232" spans="1:3" x14ac:dyDescent="0.35">
      <c r="A1232" s="231" t="s">
        <v>3106</v>
      </c>
      <c r="B1232" s="231" t="str">
        <f t="shared" si="19"/>
        <v>FY6</v>
      </c>
      <c r="C1232" s="353">
        <v>0.40605258941650302</v>
      </c>
    </row>
    <row r="1233" spans="1:3" x14ac:dyDescent="0.35">
      <c r="A1233" s="231" t="s">
        <v>3107</v>
      </c>
      <c r="B1233" s="231" t="str">
        <f t="shared" si="19"/>
        <v>FY6</v>
      </c>
      <c r="C1233" s="353">
        <v>0.85917848348617498</v>
      </c>
    </row>
    <row r="1234" spans="1:3" x14ac:dyDescent="0.35">
      <c r="A1234" s="231" t="s">
        <v>3108</v>
      </c>
      <c r="B1234" s="231" t="str">
        <f t="shared" si="19"/>
        <v>FY6</v>
      </c>
      <c r="C1234" s="353">
        <v>0.35854975382486898</v>
      </c>
    </row>
    <row r="1235" spans="1:3" x14ac:dyDescent="0.35">
      <c r="A1235" s="231" t="s">
        <v>3109</v>
      </c>
      <c r="B1235" s="231" t="str">
        <f t="shared" si="19"/>
        <v>FY6</v>
      </c>
      <c r="C1235" s="353">
        <v>0.43023061752319303</v>
      </c>
    </row>
    <row r="1236" spans="1:3" x14ac:dyDescent="0.35">
      <c r="A1236" s="231" t="s">
        <v>3110</v>
      </c>
      <c r="B1236" s="231" t="str">
        <f t="shared" si="19"/>
        <v>FY6</v>
      </c>
      <c r="C1236" s="353">
        <v>0.66088008880615201</v>
      </c>
    </row>
    <row r="1237" spans="1:3" x14ac:dyDescent="0.35">
      <c r="A1237" s="231" t="s">
        <v>3111</v>
      </c>
      <c r="B1237" s="231" t="str">
        <f t="shared" si="19"/>
        <v>FY6</v>
      </c>
      <c r="C1237" s="353">
        <v>0.70501877466837504</v>
      </c>
    </row>
    <row r="1238" spans="1:3" x14ac:dyDescent="0.35">
      <c r="A1238" s="231" t="s">
        <v>3112</v>
      </c>
      <c r="B1238" s="231" t="str">
        <f t="shared" si="19"/>
        <v>FY7</v>
      </c>
      <c r="C1238" s="353">
        <v>1.3596055507659901</v>
      </c>
    </row>
    <row r="1239" spans="1:3" x14ac:dyDescent="0.35">
      <c r="A1239" s="231" t="s">
        <v>3113</v>
      </c>
      <c r="B1239" s="231" t="str">
        <f t="shared" si="19"/>
        <v>FY7</v>
      </c>
      <c r="C1239" s="353">
        <v>0.49337291717529203</v>
      </c>
    </row>
    <row r="1240" spans="1:3" x14ac:dyDescent="0.35">
      <c r="A1240" s="231" t="s">
        <v>3114</v>
      </c>
      <c r="B1240" s="231" t="str">
        <f t="shared" si="19"/>
        <v>FY7</v>
      </c>
      <c r="C1240" s="353">
        <v>0.38936758041381803</v>
      </c>
    </row>
    <row r="1241" spans="1:3" x14ac:dyDescent="0.35">
      <c r="A1241" s="231" t="s">
        <v>3115</v>
      </c>
      <c r="B1241" s="231" t="str">
        <f t="shared" si="19"/>
        <v>FY7</v>
      </c>
      <c r="C1241" s="353">
        <v>0.355205095731295</v>
      </c>
    </row>
    <row r="1242" spans="1:3" x14ac:dyDescent="0.35">
      <c r="A1242" s="231" t="s">
        <v>3116</v>
      </c>
      <c r="B1242" s="231" t="str">
        <f t="shared" si="19"/>
        <v>FY7</v>
      </c>
      <c r="C1242" s="353">
        <v>0.23244237899780201</v>
      </c>
    </row>
    <row r="1243" spans="1:3" x14ac:dyDescent="0.35">
      <c r="A1243" s="231" t="s">
        <v>3117</v>
      </c>
      <c r="B1243" s="231" t="str">
        <f t="shared" si="19"/>
        <v>FY7</v>
      </c>
      <c r="C1243" s="353">
        <v>0.20458698272705</v>
      </c>
    </row>
    <row r="1244" spans="1:3" x14ac:dyDescent="0.35">
      <c r="A1244" s="231" t="s">
        <v>3118</v>
      </c>
      <c r="B1244" s="231" t="str">
        <f t="shared" si="19"/>
        <v>FY7</v>
      </c>
      <c r="C1244" s="353">
        <v>0.298881371815999</v>
      </c>
    </row>
    <row r="1245" spans="1:3" x14ac:dyDescent="0.35">
      <c r="A1245" s="231" t="s">
        <v>3119</v>
      </c>
      <c r="B1245" s="231" t="str">
        <f t="shared" si="19"/>
        <v>FY7</v>
      </c>
      <c r="C1245" s="353">
        <v>1.8473272323608401</v>
      </c>
    </row>
    <row r="1246" spans="1:3" x14ac:dyDescent="0.35">
      <c r="A1246" s="231" t="s">
        <v>3120</v>
      </c>
      <c r="B1246" s="231" t="str">
        <f t="shared" si="19"/>
        <v>FY7</v>
      </c>
      <c r="C1246" s="353">
        <v>0.299548149108886</v>
      </c>
    </row>
    <row r="1247" spans="1:3" x14ac:dyDescent="0.35">
      <c r="A1247" s="231" t="s">
        <v>3121</v>
      </c>
      <c r="B1247" s="231" t="str">
        <f t="shared" si="19"/>
        <v>FY7</v>
      </c>
      <c r="C1247" s="353">
        <v>0.35706853866577098</v>
      </c>
    </row>
    <row r="1248" spans="1:3" x14ac:dyDescent="0.35">
      <c r="A1248" s="231" t="s">
        <v>3122</v>
      </c>
      <c r="B1248" s="231" t="str">
        <f t="shared" si="19"/>
        <v>FY7</v>
      </c>
      <c r="C1248" s="353">
        <v>0.45035297870635899</v>
      </c>
    </row>
    <row r="1249" spans="1:3" x14ac:dyDescent="0.35">
      <c r="A1249" s="231" t="s">
        <v>3123</v>
      </c>
      <c r="B1249" s="231" t="str">
        <f t="shared" si="19"/>
        <v>FY7</v>
      </c>
      <c r="C1249" s="353">
        <v>0.44608381059434599</v>
      </c>
    </row>
    <row r="1250" spans="1:3" x14ac:dyDescent="0.35">
      <c r="A1250" s="231" t="s">
        <v>3124</v>
      </c>
      <c r="B1250" s="231" t="str">
        <f t="shared" si="19"/>
        <v>FY7</v>
      </c>
      <c r="C1250" s="353">
        <v>0.54643881320953303</v>
      </c>
    </row>
    <row r="1251" spans="1:3" x14ac:dyDescent="0.35">
      <c r="A1251" s="231" t="s">
        <v>3125</v>
      </c>
      <c r="B1251" s="231" t="str">
        <f t="shared" si="19"/>
        <v>FY7</v>
      </c>
      <c r="C1251" s="353">
        <v>0.51357214450836097</v>
      </c>
    </row>
    <row r="1252" spans="1:3" x14ac:dyDescent="0.35">
      <c r="A1252" s="231" t="s">
        <v>3126</v>
      </c>
      <c r="B1252" s="231" t="str">
        <f t="shared" si="19"/>
        <v>FY7</v>
      </c>
      <c r="C1252" s="353">
        <v>0.58580576289783803</v>
      </c>
    </row>
    <row r="1253" spans="1:3" x14ac:dyDescent="0.35">
      <c r="A1253" s="231" t="s">
        <v>3127</v>
      </c>
      <c r="B1253" s="231" t="str">
        <f t="shared" si="19"/>
        <v>FY7</v>
      </c>
      <c r="C1253" s="353">
        <v>0.46280251378598403</v>
      </c>
    </row>
    <row r="1254" spans="1:3" x14ac:dyDescent="0.35">
      <c r="A1254" s="231" t="s">
        <v>3128</v>
      </c>
      <c r="B1254" s="231" t="str">
        <f t="shared" si="19"/>
        <v>FY7</v>
      </c>
      <c r="C1254" s="353">
        <v>0.27790522575378401</v>
      </c>
    </row>
    <row r="1255" spans="1:3" x14ac:dyDescent="0.35">
      <c r="A1255" s="231" t="s">
        <v>3129</v>
      </c>
      <c r="B1255" s="231" t="str">
        <f t="shared" si="19"/>
        <v>FY7</v>
      </c>
      <c r="C1255" s="353">
        <v>0.289898872375488</v>
      </c>
    </row>
    <row r="1256" spans="1:3" x14ac:dyDescent="0.35">
      <c r="A1256" s="231" t="s">
        <v>3130</v>
      </c>
      <c r="B1256" s="231" t="str">
        <f t="shared" si="19"/>
        <v>FY7</v>
      </c>
      <c r="C1256" s="353">
        <v>0.27018785476684498</v>
      </c>
    </row>
    <row r="1257" spans="1:3" x14ac:dyDescent="0.35">
      <c r="A1257" s="231" t="s">
        <v>3131</v>
      </c>
      <c r="B1257" s="231" t="str">
        <f t="shared" si="19"/>
        <v>FY7</v>
      </c>
      <c r="C1257" s="353">
        <v>0.30860336621602302</v>
      </c>
    </row>
    <row r="1258" spans="1:3" x14ac:dyDescent="0.35">
      <c r="A1258" s="231" t="s">
        <v>3132</v>
      </c>
      <c r="B1258" s="231" t="str">
        <f t="shared" si="19"/>
        <v>FY7</v>
      </c>
      <c r="C1258" s="353">
        <v>0.264212417602539</v>
      </c>
    </row>
    <row r="1259" spans="1:3" x14ac:dyDescent="0.35">
      <c r="A1259" s="231" t="s">
        <v>3133</v>
      </c>
      <c r="B1259" s="231" t="str">
        <f t="shared" si="19"/>
        <v>FY7</v>
      </c>
      <c r="C1259" s="353">
        <v>0.29673266410827598</v>
      </c>
    </row>
    <row r="1260" spans="1:3" x14ac:dyDescent="0.35">
      <c r="A1260" s="231" t="s">
        <v>3134</v>
      </c>
      <c r="B1260" s="231" t="str">
        <f t="shared" si="19"/>
        <v>FY7</v>
      </c>
      <c r="C1260" s="353">
        <v>0.41775507926940902</v>
      </c>
    </row>
    <row r="1261" spans="1:3" x14ac:dyDescent="0.35">
      <c r="A1261" s="231" t="s">
        <v>3135</v>
      </c>
      <c r="B1261" s="231" t="str">
        <f t="shared" si="19"/>
        <v>FY7</v>
      </c>
      <c r="C1261" s="353">
        <v>0.23600721359252899</v>
      </c>
    </row>
    <row r="1262" spans="1:3" x14ac:dyDescent="0.35">
      <c r="A1262" s="231" t="s">
        <v>3136</v>
      </c>
      <c r="B1262" s="231" t="str">
        <f t="shared" si="19"/>
        <v>FY7</v>
      </c>
      <c r="C1262" s="353">
        <v>0.41718015670776298</v>
      </c>
    </row>
    <row r="1263" spans="1:3" x14ac:dyDescent="0.35">
      <c r="A1263" s="231" t="s">
        <v>3137</v>
      </c>
      <c r="B1263" s="231" t="str">
        <f t="shared" si="19"/>
        <v>FY7</v>
      </c>
      <c r="C1263" s="353">
        <v>0.35241702624729698</v>
      </c>
    </row>
    <row r="1264" spans="1:3" x14ac:dyDescent="0.35">
      <c r="A1264" s="231" t="s">
        <v>3138</v>
      </c>
      <c r="B1264" s="231" t="str">
        <f t="shared" si="19"/>
        <v>FY7</v>
      </c>
      <c r="C1264" s="353">
        <v>0.47376314798990798</v>
      </c>
    </row>
    <row r="1265" spans="1:3" x14ac:dyDescent="0.35">
      <c r="A1265" s="231" t="s">
        <v>3139</v>
      </c>
      <c r="B1265" s="231" t="str">
        <f t="shared" si="19"/>
        <v>FY7</v>
      </c>
      <c r="C1265" s="353">
        <v>0.28805748621622701</v>
      </c>
    </row>
    <row r="1266" spans="1:3" x14ac:dyDescent="0.35">
      <c r="A1266" s="231" t="s">
        <v>3140</v>
      </c>
      <c r="B1266" s="231" t="str">
        <f t="shared" si="19"/>
        <v>FY7</v>
      </c>
      <c r="C1266" s="353">
        <v>0.37125857671101797</v>
      </c>
    </row>
    <row r="1267" spans="1:3" x14ac:dyDescent="0.35">
      <c r="A1267" s="231" t="s">
        <v>3141</v>
      </c>
      <c r="B1267" s="231" t="str">
        <f t="shared" si="19"/>
        <v>FY7</v>
      </c>
      <c r="C1267" s="353">
        <v>0.29695630073547302</v>
      </c>
    </row>
    <row r="1268" spans="1:3" x14ac:dyDescent="0.35">
      <c r="A1268" s="231" t="s">
        <v>3142</v>
      </c>
      <c r="B1268" s="231" t="str">
        <f t="shared" si="19"/>
        <v>FY7</v>
      </c>
      <c r="C1268" s="353">
        <v>0.32021697362263901</v>
      </c>
    </row>
    <row r="1269" spans="1:3" x14ac:dyDescent="0.35">
      <c r="A1269" s="231" t="s">
        <v>3143</v>
      </c>
      <c r="B1269" s="231" t="str">
        <f t="shared" si="19"/>
        <v>FY7</v>
      </c>
      <c r="C1269" s="353">
        <v>0.44542876879374099</v>
      </c>
    </row>
    <row r="1270" spans="1:3" x14ac:dyDescent="0.35">
      <c r="A1270" s="231" t="s">
        <v>3144</v>
      </c>
      <c r="B1270" s="231" t="str">
        <f t="shared" si="19"/>
        <v>FY7</v>
      </c>
      <c r="C1270" s="353">
        <v>0.221365451812744</v>
      </c>
    </row>
    <row r="1271" spans="1:3" x14ac:dyDescent="0.35">
      <c r="A1271" s="231" t="s">
        <v>3145</v>
      </c>
      <c r="B1271" s="231" t="str">
        <f t="shared" si="19"/>
        <v>FY7</v>
      </c>
      <c r="C1271" s="353">
        <v>0.40288053859363898</v>
      </c>
    </row>
    <row r="1272" spans="1:3" x14ac:dyDescent="0.35">
      <c r="A1272" s="231" t="s">
        <v>3146</v>
      </c>
      <c r="B1272" s="231" t="str">
        <f t="shared" si="19"/>
        <v>FY7</v>
      </c>
      <c r="C1272" s="353">
        <v>0.50068759918212802</v>
      </c>
    </row>
    <row r="1273" spans="1:3" x14ac:dyDescent="0.35">
      <c r="A1273" s="231" t="s">
        <v>3147</v>
      </c>
      <c r="B1273" s="231" t="str">
        <f t="shared" si="19"/>
        <v>FY7</v>
      </c>
      <c r="C1273" s="353">
        <v>0.57291249194777105</v>
      </c>
    </row>
    <row r="1274" spans="1:3" x14ac:dyDescent="0.35">
      <c r="A1274" s="231" t="s">
        <v>3148</v>
      </c>
      <c r="B1274" s="231" t="str">
        <f t="shared" si="19"/>
        <v>FY7</v>
      </c>
      <c r="C1274" s="353">
        <v>0.40341607729593898</v>
      </c>
    </row>
    <row r="1275" spans="1:3" x14ac:dyDescent="0.35">
      <c r="A1275" s="231" t="s">
        <v>3149</v>
      </c>
      <c r="B1275" s="231" t="str">
        <f t="shared" si="19"/>
        <v>FY7</v>
      </c>
      <c r="C1275" s="353">
        <v>0.49458023905754001</v>
      </c>
    </row>
    <row r="1276" spans="1:3" x14ac:dyDescent="0.35">
      <c r="A1276" s="231" t="s">
        <v>3150</v>
      </c>
      <c r="B1276" s="231" t="str">
        <f t="shared" si="19"/>
        <v>FY7</v>
      </c>
      <c r="C1276" s="353">
        <v>0.73017313901115799</v>
      </c>
    </row>
    <row r="1277" spans="1:3" x14ac:dyDescent="0.35">
      <c r="A1277" s="231" t="s">
        <v>3151</v>
      </c>
      <c r="B1277" s="231" t="str">
        <f t="shared" si="19"/>
        <v>FY7</v>
      </c>
      <c r="C1277" s="353">
        <v>0.39582109451293901</v>
      </c>
    </row>
    <row r="1278" spans="1:3" x14ac:dyDescent="0.35">
      <c r="A1278" s="231" t="s">
        <v>3152</v>
      </c>
      <c r="B1278" s="231" t="str">
        <f t="shared" si="19"/>
        <v>FY7</v>
      </c>
      <c r="C1278" s="353">
        <v>0.34043567521231499</v>
      </c>
    </row>
    <row r="1279" spans="1:3" x14ac:dyDescent="0.35">
      <c r="A1279" s="231" t="s">
        <v>3153</v>
      </c>
      <c r="B1279" s="231" t="str">
        <f t="shared" si="19"/>
        <v>FY7</v>
      </c>
      <c r="C1279" s="353">
        <v>0.39819355010986301</v>
      </c>
    </row>
    <row r="1280" spans="1:3" x14ac:dyDescent="0.35">
      <c r="A1280" s="231" t="s">
        <v>3154</v>
      </c>
      <c r="B1280" s="231" t="str">
        <f t="shared" si="19"/>
        <v>FY7</v>
      </c>
      <c r="C1280" s="353">
        <v>0.6484956741333</v>
      </c>
    </row>
    <row r="1281" spans="1:3" x14ac:dyDescent="0.35">
      <c r="A1281" s="231" t="s">
        <v>3155</v>
      </c>
      <c r="B1281" s="231" t="str">
        <f t="shared" si="19"/>
        <v>FY7</v>
      </c>
      <c r="C1281" s="353">
        <v>0.55892152940073303</v>
      </c>
    </row>
    <row r="1282" spans="1:3" x14ac:dyDescent="0.35">
      <c r="A1282" s="231" t="s">
        <v>3156</v>
      </c>
      <c r="B1282" s="231" t="str">
        <f t="shared" si="19"/>
        <v>FY7</v>
      </c>
      <c r="C1282" s="353">
        <v>0.35650186538696199</v>
      </c>
    </row>
    <row r="1283" spans="1:3" x14ac:dyDescent="0.35">
      <c r="A1283" s="231" t="s">
        <v>3157</v>
      </c>
      <c r="B1283" s="231" t="str">
        <f t="shared" si="19"/>
        <v>FY7</v>
      </c>
      <c r="C1283" s="353">
        <v>0.20578670501708901</v>
      </c>
    </row>
    <row r="1284" spans="1:3" x14ac:dyDescent="0.35">
      <c r="A1284" s="231" t="s">
        <v>3158</v>
      </c>
      <c r="B1284" s="231" t="str">
        <f t="shared" si="19"/>
        <v>FY7</v>
      </c>
      <c r="C1284" s="353">
        <v>0.54895768165588299</v>
      </c>
    </row>
    <row r="1285" spans="1:3" x14ac:dyDescent="0.35">
      <c r="A1285" s="231" t="s">
        <v>3159</v>
      </c>
      <c r="B1285" s="231" t="str">
        <f t="shared" si="19"/>
        <v>FY7</v>
      </c>
      <c r="C1285" s="353">
        <v>0.58657211727566105</v>
      </c>
    </row>
    <row r="1286" spans="1:3" x14ac:dyDescent="0.35">
      <c r="A1286" s="231" t="s">
        <v>3160</v>
      </c>
      <c r="B1286" s="231" t="str">
        <f t="shared" si="19"/>
        <v>FY7</v>
      </c>
      <c r="C1286" s="353">
        <v>0.668887138366699</v>
      </c>
    </row>
    <row r="1287" spans="1:3" x14ac:dyDescent="0.35">
      <c r="A1287" s="231" t="s">
        <v>3161</v>
      </c>
      <c r="B1287" s="231" t="str">
        <f t="shared" si="19"/>
        <v>FY7</v>
      </c>
      <c r="C1287" s="353">
        <v>0.590303920564197</v>
      </c>
    </row>
    <row r="1288" spans="1:3" x14ac:dyDescent="0.35">
      <c r="A1288" s="231" t="s">
        <v>3162</v>
      </c>
      <c r="B1288" s="231" t="str">
        <f t="shared" si="19"/>
        <v>FY7</v>
      </c>
      <c r="C1288" s="353">
        <v>0.74531745910644498</v>
      </c>
    </row>
    <row r="1289" spans="1:3" x14ac:dyDescent="0.35">
      <c r="A1289" s="231" t="s">
        <v>3163</v>
      </c>
      <c r="B1289" s="231" t="str">
        <f t="shared" si="19"/>
        <v>FY7</v>
      </c>
      <c r="C1289" s="353">
        <v>0.79217672348022405</v>
      </c>
    </row>
    <row r="1290" spans="1:3" x14ac:dyDescent="0.35">
      <c r="A1290" s="231" t="s">
        <v>3164</v>
      </c>
      <c r="B1290" s="231" t="str">
        <f t="shared" si="19"/>
        <v>FY7</v>
      </c>
      <c r="C1290" s="353">
        <v>0.81608300209045403</v>
      </c>
    </row>
    <row r="1291" spans="1:3" x14ac:dyDescent="0.35">
      <c r="A1291" s="231" t="s">
        <v>3165</v>
      </c>
      <c r="B1291" s="231" t="str">
        <f t="shared" si="19"/>
        <v>FY7</v>
      </c>
      <c r="C1291" s="353">
        <v>0.50254233678181903</v>
      </c>
    </row>
    <row r="1292" spans="1:3" x14ac:dyDescent="0.35">
      <c r="A1292" s="231" t="s">
        <v>3166</v>
      </c>
      <c r="B1292" s="231" t="str">
        <f t="shared" ref="B1292:B1355" si="20">IFERROR(LEFT(A1292,(FIND(" ",A1292,1)-1)),"")</f>
        <v>FY7</v>
      </c>
      <c r="C1292" s="353">
        <v>0.704673926035563</v>
      </c>
    </row>
    <row r="1293" spans="1:3" x14ac:dyDescent="0.35">
      <c r="A1293" s="231" t="s">
        <v>3167</v>
      </c>
      <c r="B1293" s="231" t="str">
        <f t="shared" si="20"/>
        <v>FY7</v>
      </c>
      <c r="C1293" s="353">
        <v>0.46345249811808198</v>
      </c>
    </row>
    <row r="1294" spans="1:3" x14ac:dyDescent="0.35">
      <c r="A1294" s="231" t="s">
        <v>3168</v>
      </c>
      <c r="B1294" s="231" t="str">
        <f t="shared" si="20"/>
        <v>FY7</v>
      </c>
      <c r="C1294" s="353">
        <v>0.60602903366088801</v>
      </c>
    </row>
    <row r="1295" spans="1:3" x14ac:dyDescent="0.35">
      <c r="A1295" s="231" t="s">
        <v>3169</v>
      </c>
      <c r="B1295" s="231" t="str">
        <f t="shared" si="20"/>
        <v>FY7</v>
      </c>
      <c r="C1295" s="353">
        <v>0.41903676986694299</v>
      </c>
    </row>
    <row r="1296" spans="1:3" x14ac:dyDescent="0.35">
      <c r="A1296" s="231" t="s">
        <v>3170</v>
      </c>
      <c r="B1296" s="231" t="str">
        <f t="shared" si="20"/>
        <v>FY7</v>
      </c>
      <c r="C1296" s="353">
        <v>0.40450247851284998</v>
      </c>
    </row>
    <row r="1297" spans="1:3" x14ac:dyDescent="0.35">
      <c r="A1297" s="231" t="s">
        <v>3171</v>
      </c>
      <c r="B1297" s="231" t="str">
        <f t="shared" si="20"/>
        <v>FY7</v>
      </c>
      <c r="C1297" s="353">
        <v>0.26131935119628902</v>
      </c>
    </row>
    <row r="1298" spans="1:3" x14ac:dyDescent="0.35">
      <c r="A1298" s="231" t="s">
        <v>3172</v>
      </c>
      <c r="B1298" s="231" t="str">
        <f t="shared" si="20"/>
        <v>FY7</v>
      </c>
      <c r="C1298" s="353">
        <v>0.34602522850036599</v>
      </c>
    </row>
    <row r="1299" spans="1:3" x14ac:dyDescent="0.35">
      <c r="A1299" s="231" t="s">
        <v>3173</v>
      </c>
      <c r="B1299" s="231" t="str">
        <f t="shared" si="20"/>
        <v>FY7</v>
      </c>
      <c r="C1299" s="353">
        <v>0.28236934116908402</v>
      </c>
    </row>
    <row r="1300" spans="1:3" x14ac:dyDescent="0.35">
      <c r="A1300" s="231" t="s">
        <v>3174</v>
      </c>
      <c r="B1300" s="231" t="str">
        <f t="shared" si="20"/>
        <v>FY7</v>
      </c>
      <c r="C1300" s="353">
        <v>0.55410623550414995</v>
      </c>
    </row>
    <row r="1301" spans="1:3" x14ac:dyDescent="0.35">
      <c r="A1301" s="231" t="s">
        <v>3175</v>
      </c>
      <c r="B1301" s="231" t="str">
        <f t="shared" si="20"/>
        <v>FY7</v>
      </c>
      <c r="C1301" s="353">
        <v>0.62203638894217295</v>
      </c>
    </row>
    <row r="1302" spans="1:3" x14ac:dyDescent="0.35">
      <c r="A1302" s="231" t="s">
        <v>3176</v>
      </c>
      <c r="B1302" s="231" t="str">
        <f t="shared" si="20"/>
        <v>FY7</v>
      </c>
      <c r="C1302" s="353">
        <v>0.42536478042602499</v>
      </c>
    </row>
    <row r="1303" spans="1:3" x14ac:dyDescent="0.35">
      <c r="A1303" s="231" t="s">
        <v>3177</v>
      </c>
      <c r="B1303" s="231" t="str">
        <f t="shared" si="20"/>
        <v>FY7</v>
      </c>
      <c r="C1303" s="353">
        <v>0.58905591283525705</v>
      </c>
    </row>
    <row r="1304" spans="1:3" x14ac:dyDescent="0.35">
      <c r="A1304" s="231" t="s">
        <v>3178</v>
      </c>
      <c r="B1304" s="231" t="str">
        <f t="shared" si="20"/>
        <v>FY7</v>
      </c>
      <c r="C1304" s="353">
        <v>0.56449985504150302</v>
      </c>
    </row>
    <row r="1305" spans="1:3" x14ac:dyDescent="0.35">
      <c r="A1305" s="231" t="s">
        <v>3179</v>
      </c>
      <c r="B1305" s="231" t="str">
        <f t="shared" si="20"/>
        <v>FY7</v>
      </c>
      <c r="C1305" s="353">
        <v>0.67617206012501396</v>
      </c>
    </row>
    <row r="1306" spans="1:3" x14ac:dyDescent="0.35">
      <c r="A1306" s="231" t="s">
        <v>3180</v>
      </c>
      <c r="B1306" s="231" t="str">
        <f t="shared" si="20"/>
        <v>FY7</v>
      </c>
      <c r="C1306" s="353">
        <v>0.84200687408447195</v>
      </c>
    </row>
    <row r="1307" spans="1:3" x14ac:dyDescent="0.35">
      <c r="A1307" s="231" t="s">
        <v>3181</v>
      </c>
      <c r="B1307" s="231" t="str">
        <f t="shared" si="20"/>
        <v>FY7</v>
      </c>
      <c r="C1307" s="353">
        <v>0.96983494077410004</v>
      </c>
    </row>
    <row r="1308" spans="1:3" x14ac:dyDescent="0.35">
      <c r="A1308" s="231" t="s">
        <v>3182</v>
      </c>
      <c r="B1308" s="231" t="str">
        <f t="shared" si="20"/>
        <v>FY7</v>
      </c>
      <c r="C1308" s="353">
        <v>0.994578468799591</v>
      </c>
    </row>
    <row r="1309" spans="1:3" x14ac:dyDescent="0.35">
      <c r="A1309" s="231" t="s">
        <v>3183</v>
      </c>
      <c r="B1309" s="231" t="str">
        <f t="shared" si="20"/>
        <v>FY7</v>
      </c>
      <c r="C1309" s="353">
        <v>0.38445985317230202</v>
      </c>
    </row>
    <row r="1310" spans="1:3" x14ac:dyDescent="0.35">
      <c r="A1310" s="231" t="s">
        <v>3184</v>
      </c>
      <c r="B1310" s="231" t="str">
        <f t="shared" si="20"/>
        <v>FY7</v>
      </c>
      <c r="C1310" s="353">
        <v>1.0513331890106199</v>
      </c>
    </row>
    <row r="1311" spans="1:3" x14ac:dyDescent="0.35">
      <c r="A1311" s="231" t="s">
        <v>3185</v>
      </c>
      <c r="B1311" s="231" t="str">
        <f t="shared" si="20"/>
        <v>FY7</v>
      </c>
      <c r="C1311" s="353">
        <v>0.78181028366088801</v>
      </c>
    </row>
    <row r="1312" spans="1:3" x14ac:dyDescent="0.35">
      <c r="A1312" s="231" t="s">
        <v>3186</v>
      </c>
      <c r="B1312" s="231" t="str">
        <f t="shared" si="20"/>
        <v>FY7</v>
      </c>
      <c r="C1312" s="353">
        <v>0.58768537309434599</v>
      </c>
    </row>
    <row r="1313" spans="1:3" x14ac:dyDescent="0.35">
      <c r="A1313" s="231" t="s">
        <v>3187</v>
      </c>
      <c r="B1313" s="231" t="str">
        <f t="shared" si="20"/>
        <v>FY7</v>
      </c>
      <c r="C1313" s="353">
        <v>0.42222857475280701</v>
      </c>
    </row>
    <row r="1314" spans="1:3" x14ac:dyDescent="0.35">
      <c r="A1314" s="231" t="s">
        <v>3188</v>
      </c>
      <c r="B1314" s="231" t="str">
        <f t="shared" si="20"/>
        <v>FY7</v>
      </c>
      <c r="C1314" s="353">
        <v>0.51941936356680696</v>
      </c>
    </row>
    <row r="1315" spans="1:3" x14ac:dyDescent="0.35">
      <c r="A1315" s="231" t="s">
        <v>3189</v>
      </c>
      <c r="B1315" s="231" t="str">
        <f t="shared" si="20"/>
        <v>FY7</v>
      </c>
      <c r="C1315" s="353">
        <v>0.77783966064453103</v>
      </c>
    </row>
    <row r="1316" spans="1:3" x14ac:dyDescent="0.35">
      <c r="A1316" s="231" t="s">
        <v>3190</v>
      </c>
      <c r="B1316" s="231" t="str">
        <f t="shared" si="20"/>
        <v>FY7</v>
      </c>
      <c r="C1316" s="353">
        <v>0.66271289189656502</v>
      </c>
    </row>
    <row r="1317" spans="1:3" x14ac:dyDescent="0.35">
      <c r="A1317" s="231" t="s">
        <v>3191</v>
      </c>
      <c r="B1317" s="231" t="str">
        <f t="shared" si="20"/>
        <v>FY7</v>
      </c>
      <c r="C1317" s="353">
        <v>0.78029108047485296</v>
      </c>
    </row>
    <row r="1318" spans="1:3" x14ac:dyDescent="0.35">
      <c r="A1318" s="231" t="s">
        <v>3192</v>
      </c>
      <c r="B1318" s="231" t="str">
        <f t="shared" si="20"/>
        <v>FY7</v>
      </c>
      <c r="C1318" s="353">
        <v>0.71621569720181499</v>
      </c>
    </row>
    <row r="1319" spans="1:3" x14ac:dyDescent="0.35">
      <c r="A1319" s="231" t="s">
        <v>3193</v>
      </c>
      <c r="B1319" s="231" t="str">
        <f t="shared" si="20"/>
        <v>FY7</v>
      </c>
      <c r="C1319" s="353">
        <v>0.59863781929016102</v>
      </c>
    </row>
    <row r="1320" spans="1:3" x14ac:dyDescent="0.35">
      <c r="A1320" s="231" t="s">
        <v>3194</v>
      </c>
      <c r="B1320" s="231" t="str">
        <f t="shared" si="20"/>
        <v>FY7</v>
      </c>
      <c r="C1320" s="353">
        <v>0.73570652802785197</v>
      </c>
    </row>
    <row r="1321" spans="1:3" x14ac:dyDescent="0.35">
      <c r="A1321" s="231" t="s">
        <v>3195</v>
      </c>
      <c r="B1321" s="231" t="str">
        <f t="shared" si="20"/>
        <v>FY7</v>
      </c>
      <c r="C1321" s="353">
        <v>0.76373614205254403</v>
      </c>
    </row>
    <row r="1322" spans="1:3" x14ac:dyDescent="0.35">
      <c r="A1322" s="231" t="s">
        <v>3196</v>
      </c>
      <c r="B1322" s="231" t="str">
        <f t="shared" si="20"/>
        <v>FY7</v>
      </c>
      <c r="C1322" s="353">
        <v>0.98697400093078602</v>
      </c>
    </row>
    <row r="1323" spans="1:3" x14ac:dyDescent="0.35">
      <c r="A1323" s="231" t="s">
        <v>3197</v>
      </c>
      <c r="B1323" s="231" t="str">
        <f t="shared" si="20"/>
        <v>FY7</v>
      </c>
      <c r="C1323" s="353">
        <v>0.64190816879272405</v>
      </c>
    </row>
    <row r="1324" spans="1:3" x14ac:dyDescent="0.35">
      <c r="A1324" s="231" t="s">
        <v>3198</v>
      </c>
      <c r="B1324" s="231" t="str">
        <f t="shared" si="20"/>
        <v>FY7</v>
      </c>
      <c r="C1324" s="353">
        <v>0.61649831136067701</v>
      </c>
    </row>
    <row r="1325" spans="1:3" x14ac:dyDescent="0.35">
      <c r="A1325" s="231" t="s">
        <v>3199</v>
      </c>
      <c r="B1325" s="231" t="str">
        <f t="shared" si="20"/>
        <v>FY7</v>
      </c>
      <c r="C1325" s="353">
        <v>0.75764910380045503</v>
      </c>
    </row>
    <row r="1326" spans="1:3" x14ac:dyDescent="0.35">
      <c r="A1326" s="231" t="s">
        <v>3200</v>
      </c>
      <c r="B1326" s="231" t="str">
        <f t="shared" si="20"/>
        <v>FY7</v>
      </c>
      <c r="C1326" s="353">
        <v>0.56824358304341605</v>
      </c>
    </row>
    <row r="1327" spans="1:3" x14ac:dyDescent="0.35">
      <c r="A1327" s="231" t="s">
        <v>3201</v>
      </c>
      <c r="B1327" s="231" t="str">
        <f t="shared" si="20"/>
        <v>FY7</v>
      </c>
      <c r="C1327" s="353">
        <v>0.43238306045532199</v>
      </c>
    </row>
    <row r="1328" spans="1:3" x14ac:dyDescent="0.35">
      <c r="A1328" s="231" t="s">
        <v>3202</v>
      </c>
      <c r="B1328" s="231" t="str">
        <f t="shared" si="20"/>
        <v>FY7</v>
      </c>
      <c r="C1328" s="353">
        <v>0.26322571436564102</v>
      </c>
    </row>
    <row r="1329" spans="1:3" x14ac:dyDescent="0.35">
      <c r="A1329" s="231" t="s">
        <v>3203</v>
      </c>
      <c r="B1329" s="231" t="str">
        <f t="shared" si="20"/>
        <v>FY7</v>
      </c>
      <c r="C1329" s="353">
        <v>0.57245564460754395</v>
      </c>
    </row>
    <row r="1330" spans="1:3" x14ac:dyDescent="0.35">
      <c r="A1330" s="231" t="s">
        <v>3204</v>
      </c>
      <c r="B1330" s="231" t="str">
        <f t="shared" si="20"/>
        <v>FY7</v>
      </c>
      <c r="C1330" s="353">
        <v>0.40158600277370798</v>
      </c>
    </row>
    <row r="1331" spans="1:3" x14ac:dyDescent="0.35">
      <c r="A1331" s="231" t="s">
        <v>3205</v>
      </c>
      <c r="B1331" s="231" t="str">
        <f t="shared" si="20"/>
        <v>FY7</v>
      </c>
      <c r="C1331" s="353">
        <v>0.40776748657226503</v>
      </c>
    </row>
    <row r="1332" spans="1:3" x14ac:dyDescent="0.35">
      <c r="A1332" s="231" t="s">
        <v>3206</v>
      </c>
      <c r="B1332" s="231" t="str">
        <f t="shared" si="20"/>
        <v>FY7</v>
      </c>
      <c r="C1332" s="353">
        <v>0.208642482757568</v>
      </c>
    </row>
    <row r="1333" spans="1:3" x14ac:dyDescent="0.35">
      <c r="A1333" s="231" t="s">
        <v>3207</v>
      </c>
      <c r="B1333" s="231" t="str">
        <f t="shared" si="20"/>
        <v>FY7</v>
      </c>
      <c r="C1333" s="353">
        <v>0.25747308731079099</v>
      </c>
    </row>
    <row r="1334" spans="1:3" x14ac:dyDescent="0.35">
      <c r="A1334" s="231" t="s">
        <v>3208</v>
      </c>
      <c r="B1334" s="231" t="str">
        <f t="shared" si="20"/>
        <v>FY7</v>
      </c>
      <c r="C1334" s="353">
        <v>0.29380974402794402</v>
      </c>
    </row>
    <row r="1335" spans="1:3" x14ac:dyDescent="0.35">
      <c r="A1335" s="231" t="s">
        <v>3209</v>
      </c>
      <c r="B1335" s="231" t="str">
        <f t="shared" si="20"/>
        <v>FY7</v>
      </c>
      <c r="C1335" s="353">
        <v>0.541929403940836</v>
      </c>
    </row>
    <row r="1336" spans="1:3" x14ac:dyDescent="0.35">
      <c r="A1336" s="231" t="s">
        <v>3210</v>
      </c>
      <c r="B1336" s="231" t="str">
        <f t="shared" si="20"/>
        <v>FY7</v>
      </c>
      <c r="C1336" s="353">
        <v>0.40746212005615201</v>
      </c>
    </row>
    <row r="1337" spans="1:3" x14ac:dyDescent="0.35">
      <c r="A1337" s="231" t="s">
        <v>3211</v>
      </c>
      <c r="B1337" s="231" t="str">
        <f t="shared" si="20"/>
        <v>FY7</v>
      </c>
      <c r="C1337" s="353">
        <v>0.29368489129202702</v>
      </c>
    </row>
    <row r="1338" spans="1:3" x14ac:dyDescent="0.35">
      <c r="A1338" s="231" t="s">
        <v>3212</v>
      </c>
      <c r="B1338" s="231" t="str">
        <f t="shared" si="20"/>
        <v>FY7</v>
      </c>
      <c r="C1338" s="353">
        <v>0.28178612391153901</v>
      </c>
    </row>
    <row r="1339" spans="1:3" x14ac:dyDescent="0.35">
      <c r="A1339" s="231" t="s">
        <v>3213</v>
      </c>
      <c r="B1339" s="231" t="str">
        <f t="shared" si="20"/>
        <v>FY7</v>
      </c>
      <c r="C1339" s="353">
        <v>0.256641864776611</v>
      </c>
    </row>
    <row r="1340" spans="1:3" x14ac:dyDescent="0.35">
      <c r="A1340" s="231" t="s">
        <v>3214</v>
      </c>
      <c r="B1340" s="231" t="str">
        <f t="shared" si="20"/>
        <v>FY7</v>
      </c>
      <c r="C1340" s="353">
        <v>0.31958351135253898</v>
      </c>
    </row>
    <row r="1341" spans="1:3" x14ac:dyDescent="0.35">
      <c r="A1341" s="231" t="s">
        <v>3215</v>
      </c>
      <c r="B1341" s="231" t="str">
        <f t="shared" si="20"/>
        <v>FY7</v>
      </c>
      <c r="C1341" s="353">
        <v>0.43858562197003997</v>
      </c>
    </row>
    <row r="1342" spans="1:3" x14ac:dyDescent="0.35">
      <c r="A1342" s="231" t="s">
        <v>3216</v>
      </c>
      <c r="B1342" s="231" t="str">
        <f t="shared" si="20"/>
        <v>FY7</v>
      </c>
      <c r="C1342" s="353">
        <v>0.43691596984863201</v>
      </c>
    </row>
    <row r="1343" spans="1:3" x14ac:dyDescent="0.35">
      <c r="A1343" s="231" t="s">
        <v>3217</v>
      </c>
      <c r="B1343" s="231" t="str">
        <f t="shared" si="20"/>
        <v>FY7</v>
      </c>
      <c r="C1343" s="353">
        <v>0.43181975682576401</v>
      </c>
    </row>
    <row r="1344" spans="1:3" x14ac:dyDescent="0.35">
      <c r="A1344" s="231" t="s">
        <v>3218</v>
      </c>
      <c r="B1344" s="231" t="str">
        <f t="shared" si="20"/>
        <v>FY7</v>
      </c>
      <c r="C1344" s="353">
        <v>0.44694976806640602</v>
      </c>
    </row>
    <row r="1345" spans="1:3" x14ac:dyDescent="0.35">
      <c r="A1345" s="231" t="s">
        <v>3219</v>
      </c>
      <c r="B1345" s="231" t="str">
        <f t="shared" si="20"/>
        <v>FY7</v>
      </c>
      <c r="C1345" s="353">
        <v>0.46418404579162598</v>
      </c>
    </row>
    <row r="1346" spans="1:3" x14ac:dyDescent="0.35">
      <c r="A1346" s="231" t="s">
        <v>3220</v>
      </c>
      <c r="B1346" s="231" t="str">
        <f t="shared" si="20"/>
        <v>FY7</v>
      </c>
      <c r="C1346" s="353">
        <v>0.59077000617980902</v>
      </c>
    </row>
    <row r="1347" spans="1:3" x14ac:dyDescent="0.35">
      <c r="A1347" s="231" t="s">
        <v>3221</v>
      </c>
      <c r="B1347" s="231" t="str">
        <f t="shared" si="20"/>
        <v>FY7</v>
      </c>
      <c r="C1347" s="353">
        <v>0.54337164071889998</v>
      </c>
    </row>
    <row r="1348" spans="1:3" x14ac:dyDescent="0.35">
      <c r="A1348" s="231" t="s">
        <v>3222</v>
      </c>
      <c r="B1348" s="231" t="str">
        <f t="shared" si="20"/>
        <v>FY7</v>
      </c>
      <c r="C1348" s="353">
        <v>0.54294831412179101</v>
      </c>
    </row>
    <row r="1349" spans="1:3" x14ac:dyDescent="0.35">
      <c r="A1349" s="231" t="s">
        <v>3223</v>
      </c>
      <c r="B1349" s="231" t="str">
        <f t="shared" si="20"/>
        <v>FY7</v>
      </c>
      <c r="C1349" s="353">
        <v>0.41030677159627199</v>
      </c>
    </row>
    <row r="1350" spans="1:3" x14ac:dyDescent="0.35">
      <c r="A1350" s="231" t="s">
        <v>3224</v>
      </c>
      <c r="B1350" s="231" t="str">
        <f t="shared" si="20"/>
        <v>FY7</v>
      </c>
      <c r="C1350" s="353">
        <v>0.37726958592732701</v>
      </c>
    </row>
    <row r="1351" spans="1:3" x14ac:dyDescent="0.35">
      <c r="A1351" s="231" t="s">
        <v>3225</v>
      </c>
      <c r="B1351" s="231" t="str">
        <f t="shared" si="20"/>
        <v>FY7</v>
      </c>
      <c r="C1351" s="353">
        <v>0.38605774773491702</v>
      </c>
    </row>
    <row r="1352" spans="1:3" x14ac:dyDescent="0.35">
      <c r="A1352" s="231" t="s">
        <v>3226</v>
      </c>
      <c r="B1352" s="231" t="str">
        <f t="shared" si="20"/>
        <v>FY7</v>
      </c>
      <c r="C1352" s="353">
        <v>0.43327207565307602</v>
      </c>
    </row>
    <row r="1353" spans="1:3" x14ac:dyDescent="0.35">
      <c r="A1353" s="231" t="s">
        <v>3227</v>
      </c>
      <c r="B1353" s="231" t="str">
        <f t="shared" si="20"/>
        <v>FY7</v>
      </c>
      <c r="C1353" s="353">
        <v>0.29735267162322998</v>
      </c>
    </row>
    <row r="1354" spans="1:3" x14ac:dyDescent="0.35">
      <c r="A1354" s="231" t="s">
        <v>3228</v>
      </c>
      <c r="B1354" s="231" t="str">
        <f t="shared" si="20"/>
        <v>FY7</v>
      </c>
      <c r="C1354" s="353">
        <v>0.45822540918985999</v>
      </c>
    </row>
    <row r="1355" spans="1:3" x14ac:dyDescent="0.35">
      <c r="A1355" s="231" t="s">
        <v>3229</v>
      </c>
      <c r="B1355" s="231" t="str">
        <f t="shared" si="20"/>
        <v>FY7</v>
      </c>
      <c r="C1355" s="353">
        <v>0.491843795776367</v>
      </c>
    </row>
    <row r="1356" spans="1:3" x14ac:dyDescent="0.35">
      <c r="A1356" s="231" t="s">
        <v>3230</v>
      </c>
      <c r="B1356" s="231" t="str">
        <f t="shared" ref="B1356:B1419" si="21">IFERROR(LEFT(A1356,(FIND(" ",A1356,1)-1)),"")</f>
        <v>FY7</v>
      </c>
      <c r="C1356" s="353">
        <v>0.445767084757487</v>
      </c>
    </row>
    <row r="1357" spans="1:3" x14ac:dyDescent="0.35">
      <c r="A1357" s="231" t="s">
        <v>3231</v>
      </c>
      <c r="B1357" s="231" t="str">
        <f t="shared" si="21"/>
        <v>FY7</v>
      </c>
      <c r="C1357" s="353">
        <v>0.54990005493163996</v>
      </c>
    </row>
    <row r="1358" spans="1:3" x14ac:dyDescent="0.35">
      <c r="A1358" s="231" t="s">
        <v>3232</v>
      </c>
      <c r="B1358" s="231" t="str">
        <f t="shared" si="21"/>
        <v>FY7</v>
      </c>
      <c r="C1358" s="353">
        <v>0.22240543365478499</v>
      </c>
    </row>
    <row r="1359" spans="1:3" x14ac:dyDescent="0.35">
      <c r="A1359" s="231" t="s">
        <v>3233</v>
      </c>
      <c r="B1359" s="231" t="str">
        <f t="shared" si="21"/>
        <v>FY7</v>
      </c>
      <c r="C1359" s="353">
        <v>0.38358109337942897</v>
      </c>
    </row>
    <row r="1360" spans="1:3" x14ac:dyDescent="0.35">
      <c r="A1360" s="231" t="s">
        <v>3234</v>
      </c>
      <c r="B1360" s="231" t="str">
        <f t="shared" si="21"/>
        <v>FY7</v>
      </c>
      <c r="C1360" s="353">
        <v>0.60998034477233798</v>
      </c>
    </row>
    <row r="1361" spans="1:3" x14ac:dyDescent="0.35">
      <c r="A1361" s="231" t="s">
        <v>3235</v>
      </c>
      <c r="B1361" s="231" t="str">
        <f t="shared" si="21"/>
        <v>FY7</v>
      </c>
      <c r="C1361" s="353">
        <v>0.62159951527913404</v>
      </c>
    </row>
    <row r="1362" spans="1:3" x14ac:dyDescent="0.35">
      <c r="A1362" s="231" t="s">
        <v>3236</v>
      </c>
      <c r="B1362" s="231" t="str">
        <f t="shared" si="21"/>
        <v>FY7</v>
      </c>
      <c r="C1362" s="353">
        <v>0.40911451975504498</v>
      </c>
    </row>
    <row r="1363" spans="1:3" x14ac:dyDescent="0.35">
      <c r="A1363" s="231" t="s">
        <v>3237</v>
      </c>
      <c r="B1363" s="231" t="str">
        <f t="shared" si="21"/>
        <v>FY7</v>
      </c>
      <c r="C1363" s="353">
        <v>0.55764198303222601</v>
      </c>
    </row>
    <row r="1364" spans="1:3" x14ac:dyDescent="0.35">
      <c r="A1364" s="231" t="s">
        <v>3238</v>
      </c>
      <c r="B1364" s="231" t="str">
        <f t="shared" si="21"/>
        <v>FY7</v>
      </c>
      <c r="C1364" s="353">
        <v>0.44349752153668998</v>
      </c>
    </row>
    <row r="1365" spans="1:3" x14ac:dyDescent="0.35">
      <c r="A1365" s="231" t="s">
        <v>3239</v>
      </c>
      <c r="B1365" s="231" t="str">
        <f t="shared" si="21"/>
        <v>FY7</v>
      </c>
      <c r="C1365" s="353">
        <v>0.60785692930221502</v>
      </c>
    </row>
    <row r="1366" spans="1:3" x14ac:dyDescent="0.35">
      <c r="A1366" s="231" t="s">
        <v>3240</v>
      </c>
      <c r="B1366" s="231" t="str">
        <f t="shared" si="21"/>
        <v>FY7</v>
      </c>
      <c r="C1366" s="353">
        <v>0.48728716373443598</v>
      </c>
    </row>
    <row r="1367" spans="1:3" x14ac:dyDescent="0.35">
      <c r="A1367" s="231" t="s">
        <v>3241</v>
      </c>
      <c r="B1367" s="231" t="str">
        <f t="shared" si="21"/>
        <v>FY7</v>
      </c>
      <c r="C1367" s="353">
        <v>0.402329802513122</v>
      </c>
    </row>
    <row r="1368" spans="1:3" x14ac:dyDescent="0.35">
      <c r="A1368" s="231" t="s">
        <v>3242</v>
      </c>
      <c r="B1368" s="231" t="str">
        <f t="shared" si="21"/>
        <v>FY7</v>
      </c>
      <c r="C1368" s="353">
        <v>0.56039786338806097</v>
      </c>
    </row>
    <row r="1369" spans="1:3" x14ac:dyDescent="0.35">
      <c r="A1369" s="231" t="s">
        <v>3243</v>
      </c>
      <c r="B1369" s="231" t="str">
        <f t="shared" si="21"/>
        <v>FY7</v>
      </c>
      <c r="C1369" s="353">
        <v>0.58291721343994096</v>
      </c>
    </row>
    <row r="1370" spans="1:3" x14ac:dyDescent="0.35">
      <c r="A1370" s="231" t="s">
        <v>3244</v>
      </c>
      <c r="B1370" s="231" t="str">
        <f t="shared" si="21"/>
        <v>FY7</v>
      </c>
      <c r="C1370" s="353">
        <v>0.46689419312910602</v>
      </c>
    </row>
    <row r="1371" spans="1:3" x14ac:dyDescent="0.35">
      <c r="A1371" s="231" t="s">
        <v>3245</v>
      </c>
      <c r="B1371" s="231" t="str">
        <f t="shared" si="21"/>
        <v>FY7</v>
      </c>
      <c r="C1371" s="353">
        <v>0.32248172760009702</v>
      </c>
    </row>
    <row r="1372" spans="1:3" x14ac:dyDescent="0.35">
      <c r="A1372" s="231" t="s">
        <v>3246</v>
      </c>
      <c r="B1372" s="231" t="str">
        <f t="shared" si="21"/>
        <v>FY7</v>
      </c>
      <c r="C1372" s="353">
        <v>0.55035077608548599</v>
      </c>
    </row>
    <row r="1373" spans="1:3" x14ac:dyDescent="0.35">
      <c r="A1373" s="231" t="s">
        <v>3247</v>
      </c>
      <c r="B1373" s="231" t="str">
        <f t="shared" si="21"/>
        <v>FY7</v>
      </c>
      <c r="C1373" s="353">
        <v>0.41801350457327702</v>
      </c>
    </row>
    <row r="1374" spans="1:3" x14ac:dyDescent="0.35">
      <c r="A1374" s="231" t="s">
        <v>3248</v>
      </c>
      <c r="B1374" s="231" t="str">
        <f t="shared" si="21"/>
        <v>FY7</v>
      </c>
      <c r="C1374" s="353">
        <v>0.56867218017578103</v>
      </c>
    </row>
    <row r="1375" spans="1:3" x14ac:dyDescent="0.35">
      <c r="A1375" s="231" t="s">
        <v>3249</v>
      </c>
      <c r="B1375" s="231" t="str">
        <f t="shared" si="21"/>
        <v>FY7</v>
      </c>
      <c r="C1375" s="353">
        <v>0.44256871087210498</v>
      </c>
    </row>
    <row r="1376" spans="1:3" x14ac:dyDescent="0.35">
      <c r="A1376" s="231" t="s">
        <v>3250</v>
      </c>
      <c r="B1376" s="231" t="str">
        <f t="shared" si="21"/>
        <v>FY7</v>
      </c>
      <c r="C1376" s="353">
        <v>0.51275523503621401</v>
      </c>
    </row>
    <row r="1377" spans="1:3" x14ac:dyDescent="0.35">
      <c r="A1377" s="231" t="s">
        <v>3251</v>
      </c>
      <c r="B1377" s="231" t="str">
        <f t="shared" si="21"/>
        <v>FY7</v>
      </c>
      <c r="C1377" s="353">
        <v>0.47115087509155201</v>
      </c>
    </row>
    <row r="1378" spans="1:3" x14ac:dyDescent="0.35">
      <c r="A1378" s="231" t="s">
        <v>3252</v>
      </c>
      <c r="B1378" s="231" t="str">
        <f t="shared" si="21"/>
        <v>FY7</v>
      </c>
      <c r="C1378" s="353">
        <v>0.37192773818969699</v>
      </c>
    </row>
    <row r="1379" spans="1:3" x14ac:dyDescent="0.35">
      <c r="A1379" s="231" t="s">
        <v>3253</v>
      </c>
      <c r="B1379" s="231" t="str">
        <f t="shared" si="21"/>
        <v>FY7</v>
      </c>
      <c r="C1379" s="353">
        <v>0.57283894220987897</v>
      </c>
    </row>
    <row r="1380" spans="1:3" x14ac:dyDescent="0.35">
      <c r="A1380" s="231" t="s">
        <v>3254</v>
      </c>
      <c r="B1380" s="231" t="str">
        <f t="shared" si="21"/>
        <v>FY7</v>
      </c>
      <c r="C1380" s="353">
        <v>0.35227090835571201</v>
      </c>
    </row>
    <row r="1381" spans="1:3" x14ac:dyDescent="0.35">
      <c r="A1381" s="231" t="s">
        <v>3255</v>
      </c>
      <c r="B1381" s="231" t="str">
        <f t="shared" si="21"/>
        <v>FY7</v>
      </c>
      <c r="C1381" s="353">
        <v>0.25734829902648898</v>
      </c>
    </row>
    <row r="1382" spans="1:3" x14ac:dyDescent="0.35">
      <c r="A1382" s="231" t="s">
        <v>3256</v>
      </c>
      <c r="B1382" s="231" t="str">
        <f t="shared" si="21"/>
        <v>FY7</v>
      </c>
      <c r="C1382" s="353">
        <v>0.29052352905273399</v>
      </c>
    </row>
    <row r="1383" spans="1:3" x14ac:dyDescent="0.35">
      <c r="A1383" s="231" t="s">
        <v>3257</v>
      </c>
      <c r="B1383" s="231" t="str">
        <f t="shared" si="21"/>
        <v>FY7</v>
      </c>
      <c r="C1383" s="353">
        <v>0.40131529172261499</v>
      </c>
    </row>
    <row r="1384" spans="1:3" x14ac:dyDescent="0.35">
      <c r="A1384" s="231" t="s">
        <v>3258</v>
      </c>
      <c r="B1384" s="231" t="str">
        <f t="shared" si="21"/>
        <v>FY7</v>
      </c>
      <c r="C1384" s="353">
        <v>0.22991514205932601</v>
      </c>
    </row>
    <row r="1385" spans="1:3" x14ac:dyDescent="0.35">
      <c r="A1385" s="231" t="s">
        <v>3259</v>
      </c>
      <c r="B1385" s="231" t="str">
        <f t="shared" si="21"/>
        <v>FY7</v>
      </c>
      <c r="C1385" s="353">
        <v>0.61937693187168597</v>
      </c>
    </row>
    <row r="1386" spans="1:3" x14ac:dyDescent="0.35">
      <c r="A1386" s="231" t="s">
        <v>3260</v>
      </c>
      <c r="B1386" s="231" t="str">
        <f t="shared" si="21"/>
        <v>FY7</v>
      </c>
      <c r="C1386" s="353">
        <v>0.420734643936157</v>
      </c>
    </row>
    <row r="1387" spans="1:3" x14ac:dyDescent="0.35">
      <c r="A1387" s="231" t="s">
        <v>3261</v>
      </c>
      <c r="B1387" s="231" t="str">
        <f t="shared" si="21"/>
        <v>FY7</v>
      </c>
      <c r="C1387" s="353">
        <v>0.57673339410261604</v>
      </c>
    </row>
    <row r="1388" spans="1:3" x14ac:dyDescent="0.35">
      <c r="A1388" s="231" t="s">
        <v>3262</v>
      </c>
      <c r="B1388" s="231" t="str">
        <f t="shared" si="21"/>
        <v>FY7</v>
      </c>
      <c r="C1388" s="353">
        <v>0.54232201856725304</v>
      </c>
    </row>
    <row r="1389" spans="1:3" x14ac:dyDescent="0.35">
      <c r="A1389" s="231" t="s">
        <v>3263</v>
      </c>
      <c r="B1389" s="231" t="str">
        <f t="shared" si="21"/>
        <v>FY7</v>
      </c>
      <c r="C1389" s="353">
        <v>0.61856653955247598</v>
      </c>
    </row>
    <row r="1390" spans="1:3" x14ac:dyDescent="0.35">
      <c r="A1390" s="231" t="s">
        <v>3264</v>
      </c>
      <c r="B1390" s="231" t="str">
        <f t="shared" si="21"/>
        <v>FY7</v>
      </c>
      <c r="C1390" s="353">
        <v>0.47475410544353902</v>
      </c>
    </row>
    <row r="1391" spans="1:3" x14ac:dyDescent="0.35">
      <c r="A1391" s="231" t="s">
        <v>3265</v>
      </c>
      <c r="B1391" s="231" t="str">
        <f t="shared" si="21"/>
        <v>FY7</v>
      </c>
      <c r="C1391" s="353">
        <v>0.60686143961819705</v>
      </c>
    </row>
    <row r="1392" spans="1:3" x14ac:dyDescent="0.35">
      <c r="A1392" s="231" t="s">
        <v>3266</v>
      </c>
      <c r="B1392" s="231" t="str">
        <f t="shared" si="21"/>
        <v>FY7</v>
      </c>
      <c r="C1392" s="353">
        <v>0.31125116348266602</v>
      </c>
    </row>
    <row r="1393" spans="1:3" x14ac:dyDescent="0.35">
      <c r="A1393" s="231" t="s">
        <v>3267</v>
      </c>
      <c r="B1393" s="231" t="str">
        <f t="shared" si="21"/>
        <v>FY7</v>
      </c>
      <c r="C1393" s="353">
        <v>0.35250550508499101</v>
      </c>
    </row>
    <row r="1394" spans="1:3" x14ac:dyDescent="0.35">
      <c r="A1394" s="231" t="s">
        <v>3268</v>
      </c>
      <c r="B1394" s="231" t="str">
        <f t="shared" si="21"/>
        <v>FY7</v>
      </c>
      <c r="C1394" s="353">
        <v>0.33002980131852</v>
      </c>
    </row>
    <row r="1395" spans="1:3" x14ac:dyDescent="0.35">
      <c r="A1395" s="231" t="s">
        <v>3269</v>
      </c>
      <c r="B1395" s="231" t="str">
        <f t="shared" si="21"/>
        <v>FY7</v>
      </c>
      <c r="C1395" s="353">
        <v>0.38515320946188503</v>
      </c>
    </row>
    <row r="1396" spans="1:3" x14ac:dyDescent="0.35">
      <c r="A1396" s="231" t="s">
        <v>3270</v>
      </c>
      <c r="B1396" s="231" t="str">
        <f t="shared" si="21"/>
        <v>FY7</v>
      </c>
      <c r="C1396" s="353">
        <v>0.34516108036041199</v>
      </c>
    </row>
    <row r="1397" spans="1:3" x14ac:dyDescent="0.35">
      <c r="A1397" s="231" t="s">
        <v>3271</v>
      </c>
      <c r="B1397" s="231" t="str">
        <f t="shared" si="21"/>
        <v>FY7</v>
      </c>
      <c r="C1397" s="353">
        <v>0.38170111806769103</v>
      </c>
    </row>
    <row r="1398" spans="1:3" x14ac:dyDescent="0.35">
      <c r="A1398" s="231" t="s">
        <v>3272</v>
      </c>
      <c r="B1398" s="231" t="str">
        <f t="shared" si="21"/>
        <v>FY7</v>
      </c>
      <c r="C1398" s="353">
        <v>0.49073004722595198</v>
      </c>
    </row>
    <row r="1399" spans="1:3" x14ac:dyDescent="0.35">
      <c r="A1399" s="231" t="s">
        <v>3273</v>
      </c>
      <c r="B1399" s="231" t="str">
        <f t="shared" si="21"/>
        <v>FY7</v>
      </c>
      <c r="C1399" s="353">
        <v>0.48679271111121503</v>
      </c>
    </row>
    <row r="1400" spans="1:3" x14ac:dyDescent="0.35">
      <c r="A1400" s="231" t="s">
        <v>3274</v>
      </c>
      <c r="B1400" s="231" t="str">
        <f t="shared" si="21"/>
        <v>FY7</v>
      </c>
      <c r="C1400" s="353">
        <v>0.60703115463256796</v>
      </c>
    </row>
    <row r="1401" spans="1:3" x14ac:dyDescent="0.35">
      <c r="A1401" s="231" t="s">
        <v>3275</v>
      </c>
      <c r="B1401" s="231" t="str">
        <f t="shared" si="21"/>
        <v>FY7</v>
      </c>
      <c r="C1401" s="353">
        <v>0.65046187809535405</v>
      </c>
    </row>
    <row r="1402" spans="1:3" x14ac:dyDescent="0.35">
      <c r="A1402" s="231" t="s">
        <v>3276</v>
      </c>
      <c r="B1402" s="231" t="str">
        <f t="shared" si="21"/>
        <v>FY7</v>
      </c>
      <c r="C1402" s="353">
        <v>0.633734627773887</v>
      </c>
    </row>
    <row r="1403" spans="1:3" x14ac:dyDescent="0.35">
      <c r="A1403" s="231" t="s">
        <v>3277</v>
      </c>
      <c r="B1403" s="231" t="str">
        <f t="shared" si="21"/>
        <v>FY7</v>
      </c>
      <c r="C1403" s="353">
        <v>0.420274257659912</v>
      </c>
    </row>
    <row r="1404" spans="1:3" x14ac:dyDescent="0.35">
      <c r="A1404" s="231" t="s">
        <v>3278</v>
      </c>
      <c r="B1404" s="231" t="str">
        <f t="shared" si="21"/>
        <v>FY7</v>
      </c>
      <c r="C1404" s="353">
        <v>0.51375108295016803</v>
      </c>
    </row>
    <row r="1405" spans="1:3" x14ac:dyDescent="0.35">
      <c r="A1405" s="231" t="s">
        <v>3279</v>
      </c>
      <c r="B1405" s="231" t="str">
        <f t="shared" si="21"/>
        <v>FY7</v>
      </c>
      <c r="C1405" s="353">
        <v>0.56299712922837997</v>
      </c>
    </row>
    <row r="1406" spans="1:3" x14ac:dyDescent="0.35">
      <c r="A1406" s="231" t="s">
        <v>3280</v>
      </c>
      <c r="B1406" s="231" t="str">
        <f t="shared" si="21"/>
        <v>FY7</v>
      </c>
      <c r="C1406" s="353">
        <v>0.56057977676391602</v>
      </c>
    </row>
    <row r="1407" spans="1:3" x14ac:dyDescent="0.35">
      <c r="A1407" s="231" t="s">
        <v>3281</v>
      </c>
      <c r="B1407" s="231" t="str">
        <f t="shared" si="21"/>
        <v>FY7</v>
      </c>
      <c r="C1407" s="353">
        <v>0.56266736984252896</v>
      </c>
    </row>
    <row r="1408" spans="1:3" x14ac:dyDescent="0.35">
      <c r="A1408" s="231" t="s">
        <v>3282</v>
      </c>
      <c r="B1408" s="231" t="str">
        <f t="shared" si="21"/>
        <v>FY7</v>
      </c>
      <c r="C1408" s="353">
        <v>0.55021313826243001</v>
      </c>
    </row>
    <row r="1409" spans="1:3" x14ac:dyDescent="0.35">
      <c r="A1409" s="231" t="s">
        <v>3283</v>
      </c>
      <c r="B1409" s="231" t="str">
        <f t="shared" si="21"/>
        <v>FY7</v>
      </c>
      <c r="C1409" s="353">
        <v>0.49637374877929602</v>
      </c>
    </row>
    <row r="1410" spans="1:3" x14ac:dyDescent="0.35">
      <c r="A1410" s="231" t="s">
        <v>3284</v>
      </c>
      <c r="B1410" s="231" t="str">
        <f t="shared" si="21"/>
        <v>FY7</v>
      </c>
      <c r="C1410" s="353">
        <v>0.28045803892846199</v>
      </c>
    </row>
    <row r="1411" spans="1:3" x14ac:dyDescent="0.35">
      <c r="A1411" s="231" t="s">
        <v>3285</v>
      </c>
      <c r="B1411" s="231" t="str">
        <f t="shared" si="21"/>
        <v>FY7</v>
      </c>
      <c r="C1411" s="353">
        <v>0.248274326324462</v>
      </c>
    </row>
    <row r="1412" spans="1:3" x14ac:dyDescent="0.35">
      <c r="A1412" s="231" t="s">
        <v>3286</v>
      </c>
      <c r="B1412" s="231" t="str">
        <f t="shared" si="21"/>
        <v>FY7</v>
      </c>
      <c r="C1412" s="353">
        <v>0.36492999394734699</v>
      </c>
    </row>
    <row r="1413" spans="1:3" x14ac:dyDescent="0.35">
      <c r="A1413" s="231" t="s">
        <v>3287</v>
      </c>
      <c r="B1413" s="231" t="str">
        <f t="shared" si="21"/>
        <v>FY7</v>
      </c>
      <c r="C1413" s="353">
        <v>0.486441196933869</v>
      </c>
    </row>
    <row r="1414" spans="1:3" x14ac:dyDescent="0.35">
      <c r="A1414" s="231" t="s">
        <v>3288</v>
      </c>
      <c r="B1414" s="231" t="str">
        <f t="shared" si="21"/>
        <v>FY7</v>
      </c>
      <c r="C1414" s="353">
        <v>0.254112402598063</v>
      </c>
    </row>
    <row r="1415" spans="1:3" x14ac:dyDescent="0.35">
      <c r="A1415" s="231" t="s">
        <v>3289</v>
      </c>
      <c r="B1415" s="231" t="str">
        <f t="shared" si="21"/>
        <v>FY7</v>
      </c>
      <c r="C1415" s="353">
        <v>0.44576848636973898</v>
      </c>
    </row>
    <row r="1416" spans="1:3" x14ac:dyDescent="0.35">
      <c r="A1416" s="231" t="s">
        <v>3290</v>
      </c>
      <c r="B1416" s="231" t="str">
        <f t="shared" si="21"/>
        <v>FY7</v>
      </c>
      <c r="C1416" s="353">
        <v>0.204306125640869</v>
      </c>
    </row>
    <row r="1417" spans="1:3" x14ac:dyDescent="0.35">
      <c r="A1417" s="231" t="s">
        <v>3291</v>
      </c>
      <c r="B1417" s="231" t="str">
        <f t="shared" si="21"/>
        <v>FY7</v>
      </c>
      <c r="C1417" s="353">
        <v>0.40548801422119102</v>
      </c>
    </row>
    <row r="1418" spans="1:3" x14ac:dyDescent="0.35">
      <c r="A1418" s="231" t="s">
        <v>3292</v>
      </c>
      <c r="B1418" s="231" t="str">
        <f t="shared" si="21"/>
        <v>FY7</v>
      </c>
      <c r="C1418" s="353">
        <v>0.487698554992675</v>
      </c>
    </row>
    <row r="1419" spans="1:3" x14ac:dyDescent="0.35">
      <c r="A1419" s="231" t="s">
        <v>3293</v>
      </c>
      <c r="B1419" s="231" t="str">
        <f t="shared" si="21"/>
        <v>FY7</v>
      </c>
      <c r="C1419" s="353">
        <v>0.46314811706542902</v>
      </c>
    </row>
    <row r="1420" spans="1:3" x14ac:dyDescent="0.35">
      <c r="A1420" s="231" t="s">
        <v>3294</v>
      </c>
      <c r="B1420" s="231" t="str">
        <f t="shared" ref="B1420:B1483" si="22">IFERROR(LEFT(A1420,(FIND(" ",A1420,1)-1)),"")</f>
        <v>FY7</v>
      </c>
      <c r="C1420" s="353">
        <v>0.27868461608886702</v>
      </c>
    </row>
    <row r="1421" spans="1:3" x14ac:dyDescent="0.35">
      <c r="A1421" s="231" t="s">
        <v>3295</v>
      </c>
      <c r="B1421" s="231" t="str">
        <f t="shared" si="22"/>
        <v>FY7</v>
      </c>
      <c r="C1421" s="353">
        <v>0.40925693511962802</v>
      </c>
    </row>
    <row r="1422" spans="1:3" x14ac:dyDescent="0.35">
      <c r="A1422" s="231" t="s">
        <v>3296</v>
      </c>
      <c r="B1422" s="231" t="str">
        <f t="shared" si="22"/>
        <v>FY7</v>
      </c>
      <c r="C1422" s="353">
        <v>0.23938349315098301</v>
      </c>
    </row>
    <row r="1423" spans="1:3" x14ac:dyDescent="0.35">
      <c r="A1423" s="231" t="s">
        <v>3297</v>
      </c>
      <c r="B1423" s="231" t="str">
        <f t="shared" si="22"/>
        <v>FY7</v>
      </c>
      <c r="C1423" s="353">
        <v>0.26828919516669297</v>
      </c>
    </row>
    <row r="1424" spans="1:3" x14ac:dyDescent="0.35">
      <c r="A1424" s="231" t="s">
        <v>3298</v>
      </c>
      <c r="B1424" s="231" t="str">
        <f t="shared" si="22"/>
        <v>FY7</v>
      </c>
      <c r="C1424" s="353">
        <v>0.292178153991699</v>
      </c>
    </row>
    <row r="1425" spans="1:3" x14ac:dyDescent="0.35">
      <c r="A1425" s="231" t="s">
        <v>3299</v>
      </c>
      <c r="B1425" s="231" t="str">
        <f t="shared" si="22"/>
        <v>FY7</v>
      </c>
      <c r="C1425" s="353">
        <v>0.254117131233215</v>
      </c>
    </row>
    <row r="1426" spans="1:3" x14ac:dyDescent="0.35">
      <c r="A1426" s="231" t="s">
        <v>3300</v>
      </c>
      <c r="B1426" s="231" t="str">
        <f t="shared" si="22"/>
        <v>FY7</v>
      </c>
      <c r="C1426" s="353">
        <v>0.27929735183715798</v>
      </c>
    </row>
    <row r="1427" spans="1:3" x14ac:dyDescent="0.35">
      <c r="A1427" s="231" t="s">
        <v>3301</v>
      </c>
      <c r="B1427" s="231" t="str">
        <f t="shared" si="22"/>
        <v>FY7</v>
      </c>
      <c r="C1427" s="353">
        <v>0.32309065924750402</v>
      </c>
    </row>
    <row r="1428" spans="1:3" x14ac:dyDescent="0.35">
      <c r="A1428" s="231" t="s">
        <v>3302</v>
      </c>
      <c r="B1428" s="231" t="str">
        <f t="shared" si="22"/>
        <v>FY7</v>
      </c>
      <c r="C1428" s="353">
        <v>0.35099983215331998</v>
      </c>
    </row>
    <row r="1429" spans="1:3" x14ac:dyDescent="0.35">
      <c r="A1429" s="231" t="s">
        <v>3303</v>
      </c>
      <c r="B1429" s="231" t="str">
        <f t="shared" si="22"/>
        <v>FY7</v>
      </c>
      <c r="C1429" s="353">
        <v>0.24977032343546501</v>
      </c>
    </row>
    <row r="1430" spans="1:3" x14ac:dyDescent="0.35">
      <c r="A1430" s="231" t="s">
        <v>3304</v>
      </c>
      <c r="B1430" s="231" t="str">
        <f t="shared" si="22"/>
        <v>FY7</v>
      </c>
      <c r="C1430" s="353">
        <v>0.252422766251997</v>
      </c>
    </row>
    <row r="1431" spans="1:3" x14ac:dyDescent="0.35">
      <c r="A1431" s="231" t="s">
        <v>3305</v>
      </c>
      <c r="B1431" s="231" t="str">
        <f t="shared" si="22"/>
        <v>FY7</v>
      </c>
      <c r="C1431" s="353">
        <v>0.41424109538396198</v>
      </c>
    </row>
    <row r="1432" spans="1:3" x14ac:dyDescent="0.35">
      <c r="A1432" s="231" t="s">
        <v>3306</v>
      </c>
      <c r="B1432" s="231" t="str">
        <f t="shared" si="22"/>
        <v>FY7</v>
      </c>
      <c r="C1432" s="353">
        <v>0.248274326324462</v>
      </c>
    </row>
    <row r="1433" spans="1:3" x14ac:dyDescent="0.35">
      <c r="A1433" s="231" t="s">
        <v>3307</v>
      </c>
      <c r="B1433" s="231" t="str">
        <f t="shared" si="22"/>
        <v>FY7</v>
      </c>
      <c r="C1433" s="353">
        <v>0.29699087142944303</v>
      </c>
    </row>
    <row r="1434" spans="1:3" x14ac:dyDescent="0.35">
      <c r="A1434" s="231" t="s">
        <v>3308</v>
      </c>
      <c r="B1434" s="231" t="str">
        <f t="shared" si="22"/>
        <v>FY7</v>
      </c>
      <c r="C1434" s="353">
        <v>0.40011466633189802</v>
      </c>
    </row>
    <row r="1435" spans="1:3" x14ac:dyDescent="0.35">
      <c r="A1435" s="231" t="s">
        <v>3309</v>
      </c>
      <c r="B1435" s="231" t="str">
        <f t="shared" si="22"/>
        <v>FY7</v>
      </c>
      <c r="C1435" s="353">
        <v>0.55057296752929596</v>
      </c>
    </row>
    <row r="1436" spans="1:3" x14ac:dyDescent="0.35">
      <c r="A1436" s="231" t="s">
        <v>3310</v>
      </c>
      <c r="B1436" s="231" t="str">
        <f t="shared" si="22"/>
        <v>FY7</v>
      </c>
      <c r="C1436" s="353">
        <v>0.46022994701678899</v>
      </c>
    </row>
    <row r="1437" spans="1:3" x14ac:dyDescent="0.35">
      <c r="A1437" s="231" t="s">
        <v>3311</v>
      </c>
      <c r="B1437" s="231" t="str">
        <f t="shared" si="22"/>
        <v>FY7</v>
      </c>
      <c r="C1437" s="353">
        <v>0.233021736145019</v>
      </c>
    </row>
    <row r="1438" spans="1:3" x14ac:dyDescent="0.35">
      <c r="A1438" s="231" t="s">
        <v>3312</v>
      </c>
      <c r="B1438" s="231" t="str">
        <f t="shared" si="22"/>
        <v>FY7</v>
      </c>
      <c r="C1438" s="353">
        <v>0.33840417861938399</v>
      </c>
    </row>
    <row r="1439" spans="1:3" x14ac:dyDescent="0.35">
      <c r="A1439" s="231" t="s">
        <v>3313</v>
      </c>
      <c r="B1439" s="231" t="str">
        <f t="shared" si="22"/>
        <v>FY7</v>
      </c>
      <c r="C1439" s="353">
        <v>0.35740721225738498</v>
      </c>
    </row>
    <row r="1440" spans="1:3" x14ac:dyDescent="0.35">
      <c r="A1440" s="231" t="s">
        <v>3314</v>
      </c>
      <c r="B1440" s="231" t="str">
        <f t="shared" si="22"/>
        <v>FY7</v>
      </c>
      <c r="C1440" s="353">
        <v>0.30633920431137002</v>
      </c>
    </row>
    <row r="1441" spans="1:3" x14ac:dyDescent="0.35">
      <c r="A1441" s="231" t="s">
        <v>3315</v>
      </c>
      <c r="B1441" s="231" t="str">
        <f t="shared" si="22"/>
        <v>FY7</v>
      </c>
      <c r="C1441" s="353">
        <v>0.298951943715413</v>
      </c>
    </row>
    <row r="1442" spans="1:3" x14ac:dyDescent="0.35">
      <c r="A1442" s="231" t="s">
        <v>3316</v>
      </c>
      <c r="B1442" s="231" t="str">
        <f t="shared" si="22"/>
        <v>FY7</v>
      </c>
      <c r="C1442" s="353">
        <v>0.40152474010691902</v>
      </c>
    </row>
    <row r="1443" spans="1:3" x14ac:dyDescent="0.35">
      <c r="A1443" s="231" t="s">
        <v>3317</v>
      </c>
      <c r="B1443" s="231" t="str">
        <f t="shared" si="22"/>
        <v>FY7</v>
      </c>
      <c r="C1443" s="353">
        <v>0.36439684459141303</v>
      </c>
    </row>
    <row r="1444" spans="1:3" x14ac:dyDescent="0.35">
      <c r="A1444" s="231" t="s">
        <v>3318</v>
      </c>
      <c r="B1444" s="231" t="str">
        <f t="shared" si="22"/>
        <v>FY7</v>
      </c>
      <c r="C1444" s="353">
        <v>0.390944627615121</v>
      </c>
    </row>
    <row r="1445" spans="1:3" x14ac:dyDescent="0.35">
      <c r="A1445" s="231" t="s">
        <v>3319</v>
      </c>
      <c r="B1445" s="231" t="str">
        <f t="shared" si="22"/>
        <v>FY7</v>
      </c>
      <c r="C1445" s="353">
        <v>0.33370229601860002</v>
      </c>
    </row>
    <row r="1446" spans="1:3" x14ac:dyDescent="0.35">
      <c r="A1446" s="231" t="s">
        <v>3320</v>
      </c>
      <c r="B1446" s="231" t="str">
        <f t="shared" si="22"/>
        <v>FY7</v>
      </c>
      <c r="C1446" s="353">
        <v>0.428852987289428</v>
      </c>
    </row>
    <row r="1447" spans="1:3" x14ac:dyDescent="0.35">
      <c r="A1447" s="231" t="s">
        <v>3321</v>
      </c>
      <c r="B1447" s="231" t="str">
        <f t="shared" si="22"/>
        <v>FY7</v>
      </c>
      <c r="C1447" s="353">
        <v>0.43907096169211601</v>
      </c>
    </row>
    <row r="1448" spans="1:3" x14ac:dyDescent="0.35">
      <c r="A1448" s="231" t="s">
        <v>3322</v>
      </c>
      <c r="B1448" s="231" t="str">
        <f t="shared" si="22"/>
        <v>FY7</v>
      </c>
      <c r="C1448" s="353">
        <v>0.52788686752319303</v>
      </c>
    </row>
    <row r="1449" spans="1:3" x14ac:dyDescent="0.35">
      <c r="A1449" s="231" t="s">
        <v>3323</v>
      </c>
      <c r="B1449" s="231" t="str">
        <f t="shared" si="22"/>
        <v>FY7</v>
      </c>
      <c r="C1449" s="353">
        <v>0.51514987150827996</v>
      </c>
    </row>
    <row r="1450" spans="1:3" x14ac:dyDescent="0.35">
      <c r="A1450" s="231" t="s">
        <v>3324</v>
      </c>
      <c r="B1450" s="231" t="str">
        <f t="shared" si="22"/>
        <v>FY7</v>
      </c>
      <c r="C1450" s="353">
        <v>0.39470085501670799</v>
      </c>
    </row>
    <row r="1451" spans="1:3" x14ac:dyDescent="0.35">
      <c r="A1451" s="231" t="s">
        <v>3325</v>
      </c>
      <c r="B1451" s="231" t="str">
        <f t="shared" si="22"/>
        <v>FY7</v>
      </c>
      <c r="C1451" s="353">
        <v>0.37211018800735401</v>
      </c>
    </row>
    <row r="1452" spans="1:3" x14ac:dyDescent="0.35">
      <c r="A1452" s="231" t="s">
        <v>3326</v>
      </c>
      <c r="B1452" s="231" t="str">
        <f t="shared" si="22"/>
        <v>FY7</v>
      </c>
      <c r="C1452" s="353">
        <v>0.46225474097511898</v>
      </c>
    </row>
    <row r="1453" spans="1:3" x14ac:dyDescent="0.35">
      <c r="A1453" s="231" t="s">
        <v>3327</v>
      </c>
      <c r="B1453" s="231" t="str">
        <f t="shared" si="22"/>
        <v>FY7</v>
      </c>
      <c r="C1453" s="353">
        <v>0.38480424880981401</v>
      </c>
    </row>
    <row r="1454" spans="1:3" x14ac:dyDescent="0.35">
      <c r="A1454" s="231" t="s">
        <v>3328</v>
      </c>
      <c r="B1454" s="231" t="str">
        <f t="shared" si="22"/>
        <v>FY7</v>
      </c>
      <c r="C1454" s="353">
        <v>0.401541074117024</v>
      </c>
    </row>
    <row r="1455" spans="1:3" x14ac:dyDescent="0.35">
      <c r="A1455" s="231" t="s">
        <v>3329</v>
      </c>
      <c r="B1455" s="231" t="str">
        <f t="shared" si="22"/>
        <v>FY7</v>
      </c>
      <c r="C1455" s="353">
        <v>0.67104721069335904</v>
      </c>
    </row>
    <row r="1456" spans="1:3" x14ac:dyDescent="0.35">
      <c r="A1456" s="231" t="s">
        <v>3330</v>
      </c>
      <c r="B1456" s="231" t="str">
        <f t="shared" si="22"/>
        <v>FY7</v>
      </c>
      <c r="C1456" s="353">
        <v>0.41096952983311202</v>
      </c>
    </row>
    <row r="1457" spans="1:3" x14ac:dyDescent="0.35">
      <c r="A1457" s="231" t="s">
        <v>3331</v>
      </c>
      <c r="B1457" s="231" t="str">
        <f t="shared" si="22"/>
        <v>FY7</v>
      </c>
      <c r="C1457" s="353">
        <v>0.36969174657549098</v>
      </c>
    </row>
    <row r="1458" spans="1:3" x14ac:dyDescent="0.35">
      <c r="A1458" s="231" t="s">
        <v>3332</v>
      </c>
      <c r="B1458" s="231" t="str">
        <f t="shared" si="22"/>
        <v>FY7</v>
      </c>
      <c r="C1458" s="353">
        <v>0.28895155588785798</v>
      </c>
    </row>
    <row r="1459" spans="1:3" x14ac:dyDescent="0.35">
      <c r="A1459" s="231" t="s">
        <v>3333</v>
      </c>
      <c r="B1459" s="231" t="str">
        <f t="shared" si="22"/>
        <v>FY7</v>
      </c>
      <c r="C1459" s="353">
        <v>0.49223880767822198</v>
      </c>
    </row>
    <row r="1460" spans="1:3" x14ac:dyDescent="0.35">
      <c r="A1460" s="231" t="s">
        <v>3334</v>
      </c>
      <c r="B1460" s="231" t="str">
        <f t="shared" si="22"/>
        <v>FY7</v>
      </c>
      <c r="C1460" s="353">
        <v>0.33085931580642097</v>
      </c>
    </row>
    <row r="1461" spans="1:3" x14ac:dyDescent="0.35">
      <c r="A1461" s="231" t="s">
        <v>3335</v>
      </c>
      <c r="B1461" s="231" t="str">
        <f t="shared" si="22"/>
        <v>FY7</v>
      </c>
      <c r="C1461" s="353">
        <v>0.29368944168090799</v>
      </c>
    </row>
    <row r="1462" spans="1:3" x14ac:dyDescent="0.35">
      <c r="A1462" s="231" t="s">
        <v>3336</v>
      </c>
      <c r="B1462" s="231" t="str">
        <f t="shared" si="22"/>
        <v>FY7</v>
      </c>
      <c r="C1462" s="353">
        <v>0.41843676567077598</v>
      </c>
    </row>
    <row r="1463" spans="1:3" x14ac:dyDescent="0.35">
      <c r="A1463" s="231" t="s">
        <v>3337</v>
      </c>
      <c r="B1463" s="231" t="str">
        <f t="shared" si="22"/>
        <v>FY7</v>
      </c>
      <c r="C1463" s="353">
        <v>0.34022426605224598</v>
      </c>
    </row>
    <row r="1464" spans="1:3" x14ac:dyDescent="0.35">
      <c r="A1464" s="231" t="s">
        <v>3338</v>
      </c>
      <c r="B1464" s="231" t="str">
        <f t="shared" si="22"/>
        <v>FY7</v>
      </c>
      <c r="C1464" s="353">
        <v>0.35688352584838801</v>
      </c>
    </row>
    <row r="1465" spans="1:3" x14ac:dyDescent="0.35">
      <c r="A1465" s="231" t="s">
        <v>3339</v>
      </c>
      <c r="B1465" s="231" t="str">
        <f t="shared" si="22"/>
        <v>FY7</v>
      </c>
      <c r="C1465" s="353">
        <v>0.39384031295776301</v>
      </c>
    </row>
    <row r="1466" spans="1:3" x14ac:dyDescent="0.35">
      <c r="A1466" s="231" t="s">
        <v>3340</v>
      </c>
      <c r="B1466" s="231" t="str">
        <f t="shared" si="22"/>
        <v>FY7</v>
      </c>
      <c r="C1466" s="353">
        <v>0.35244825908115901</v>
      </c>
    </row>
    <row r="1467" spans="1:3" x14ac:dyDescent="0.35">
      <c r="A1467" s="231" t="s">
        <v>3341</v>
      </c>
      <c r="B1467" s="231" t="str">
        <f t="shared" si="22"/>
        <v>FY7</v>
      </c>
      <c r="C1467" s="353">
        <v>0.32610082626342701</v>
      </c>
    </row>
    <row r="1468" spans="1:3" x14ac:dyDescent="0.35">
      <c r="A1468" s="231" t="s">
        <v>3342</v>
      </c>
      <c r="B1468" s="231" t="str">
        <f t="shared" si="22"/>
        <v>FY7</v>
      </c>
      <c r="C1468" s="353">
        <v>0.37646722793579102</v>
      </c>
    </row>
    <row r="1469" spans="1:3" x14ac:dyDescent="0.35">
      <c r="A1469" s="231" t="s">
        <v>3343</v>
      </c>
      <c r="B1469" s="231" t="str">
        <f t="shared" si="22"/>
        <v>FY7</v>
      </c>
      <c r="C1469" s="353">
        <v>0.51793266932169602</v>
      </c>
    </row>
    <row r="1470" spans="1:3" x14ac:dyDescent="0.35">
      <c r="A1470" s="231" t="s">
        <v>3344</v>
      </c>
      <c r="B1470" s="231" t="str">
        <f t="shared" si="22"/>
        <v>FY7</v>
      </c>
      <c r="C1470" s="353">
        <v>0.44096480883084799</v>
      </c>
    </row>
    <row r="1471" spans="1:3" x14ac:dyDescent="0.35">
      <c r="A1471" s="231" t="s">
        <v>3345</v>
      </c>
      <c r="B1471" s="231" t="str">
        <f t="shared" si="22"/>
        <v>FY7</v>
      </c>
      <c r="C1471" s="353">
        <v>0.45127608559348298</v>
      </c>
    </row>
    <row r="1472" spans="1:3" x14ac:dyDescent="0.35">
      <c r="A1472" s="231" t="s">
        <v>3346</v>
      </c>
      <c r="B1472" s="231" t="str">
        <f t="shared" si="22"/>
        <v>FY7</v>
      </c>
      <c r="C1472" s="353">
        <v>0.415159702301025</v>
      </c>
    </row>
    <row r="1473" spans="1:3" x14ac:dyDescent="0.35">
      <c r="A1473" s="231" t="s">
        <v>3347</v>
      </c>
      <c r="B1473" s="231" t="str">
        <f t="shared" si="22"/>
        <v>FY7</v>
      </c>
      <c r="C1473" s="353">
        <v>0.42334331784929502</v>
      </c>
    </row>
    <row r="1474" spans="1:3" x14ac:dyDescent="0.35">
      <c r="A1474" s="231" t="s">
        <v>3348</v>
      </c>
      <c r="B1474" s="231" t="str">
        <f t="shared" si="22"/>
        <v>FY7</v>
      </c>
      <c r="C1474" s="353">
        <v>0.42289480410124097</v>
      </c>
    </row>
    <row r="1475" spans="1:3" x14ac:dyDescent="0.35">
      <c r="A1475" s="231" t="s">
        <v>3349</v>
      </c>
      <c r="B1475" s="231" t="str">
        <f t="shared" si="22"/>
        <v>FY7</v>
      </c>
      <c r="C1475" s="353">
        <v>0.44006246990627701</v>
      </c>
    </row>
    <row r="1476" spans="1:3" x14ac:dyDescent="0.35">
      <c r="A1476" s="231" t="s">
        <v>3350</v>
      </c>
      <c r="B1476" s="231" t="str">
        <f t="shared" si="22"/>
        <v>FY7</v>
      </c>
      <c r="C1476" s="353">
        <v>0.45693292617797798</v>
      </c>
    </row>
    <row r="1477" spans="1:3" x14ac:dyDescent="0.35">
      <c r="A1477" s="231" t="s">
        <v>3351</v>
      </c>
      <c r="B1477" s="231" t="str">
        <f t="shared" si="22"/>
        <v>FY7</v>
      </c>
      <c r="C1477" s="353">
        <v>0.34349966049194303</v>
      </c>
    </row>
    <row r="1478" spans="1:3" x14ac:dyDescent="0.35">
      <c r="A1478" s="231" t="s">
        <v>3352</v>
      </c>
      <c r="B1478" s="231" t="str">
        <f t="shared" si="22"/>
        <v>FY7</v>
      </c>
      <c r="C1478" s="353">
        <v>0.42972183227539001</v>
      </c>
    </row>
    <row r="1479" spans="1:3" x14ac:dyDescent="0.35">
      <c r="A1479" s="231" t="s">
        <v>3353</v>
      </c>
      <c r="B1479" s="231" t="str">
        <f t="shared" si="22"/>
        <v>FY7</v>
      </c>
      <c r="C1479" s="353">
        <v>0.422938505808512</v>
      </c>
    </row>
    <row r="1480" spans="1:3" x14ac:dyDescent="0.35">
      <c r="A1480" s="231" t="s">
        <v>3354</v>
      </c>
      <c r="B1480" s="231" t="str">
        <f t="shared" si="22"/>
        <v>FY7</v>
      </c>
      <c r="C1480" s="353">
        <v>0.410093784332275</v>
      </c>
    </row>
    <row r="1481" spans="1:3" x14ac:dyDescent="0.35">
      <c r="A1481" s="231" t="s">
        <v>3355</v>
      </c>
      <c r="B1481" s="231" t="str">
        <f t="shared" si="22"/>
        <v>FY7</v>
      </c>
      <c r="C1481" s="353">
        <v>0.32502085821969101</v>
      </c>
    </row>
    <row r="1482" spans="1:3" x14ac:dyDescent="0.35">
      <c r="A1482" s="231" t="s">
        <v>3356</v>
      </c>
      <c r="B1482" s="231" t="str">
        <f t="shared" si="22"/>
        <v>FY7</v>
      </c>
      <c r="C1482" s="353">
        <v>0.41119551658630299</v>
      </c>
    </row>
    <row r="1483" spans="1:3" x14ac:dyDescent="0.35">
      <c r="A1483" s="231" t="s">
        <v>3357</v>
      </c>
      <c r="B1483" s="231" t="str">
        <f t="shared" si="22"/>
        <v>FY7</v>
      </c>
      <c r="C1483" s="353">
        <v>0.35721206665039001</v>
      </c>
    </row>
    <row r="1484" spans="1:3" x14ac:dyDescent="0.35">
      <c r="A1484" s="231" t="s">
        <v>3358</v>
      </c>
      <c r="B1484" s="231" t="str">
        <f t="shared" ref="B1484:B1547" si="23">IFERROR(LEFT(A1484,(FIND(" ",A1484,1)-1)),"")</f>
        <v>FY7</v>
      </c>
      <c r="C1484" s="353">
        <v>0.36619329452514598</v>
      </c>
    </row>
    <row r="1485" spans="1:3" x14ac:dyDescent="0.35">
      <c r="A1485" s="231" t="s">
        <v>3359</v>
      </c>
      <c r="B1485" s="231" t="str">
        <f t="shared" si="23"/>
        <v>FY7</v>
      </c>
      <c r="C1485" s="353">
        <v>0.45505112409591603</v>
      </c>
    </row>
    <row r="1486" spans="1:3" x14ac:dyDescent="0.35">
      <c r="A1486" s="231" t="s">
        <v>3360</v>
      </c>
      <c r="B1486" s="231" t="str">
        <f t="shared" si="23"/>
        <v>FY7</v>
      </c>
      <c r="C1486" s="353">
        <v>0.384672121568159</v>
      </c>
    </row>
    <row r="1487" spans="1:3" x14ac:dyDescent="0.35">
      <c r="A1487" s="231" t="s">
        <v>3361</v>
      </c>
      <c r="B1487" s="231" t="str">
        <f t="shared" si="23"/>
        <v>FY7</v>
      </c>
      <c r="C1487" s="353">
        <v>0.327978332837422</v>
      </c>
    </row>
    <row r="1488" spans="1:3" x14ac:dyDescent="0.35">
      <c r="A1488" s="231" t="s">
        <v>3362</v>
      </c>
      <c r="B1488" s="231" t="str">
        <f t="shared" si="23"/>
        <v>FY7</v>
      </c>
      <c r="C1488" s="353">
        <v>0.30678140322367298</v>
      </c>
    </row>
    <row r="1489" spans="1:3" x14ac:dyDescent="0.35">
      <c r="A1489" s="231" t="s">
        <v>3363</v>
      </c>
      <c r="B1489" s="231" t="str">
        <f t="shared" si="23"/>
        <v>FY7</v>
      </c>
      <c r="C1489" s="353">
        <v>0.32049964024470401</v>
      </c>
    </row>
    <row r="1490" spans="1:3" x14ac:dyDescent="0.35">
      <c r="A1490" s="231" t="s">
        <v>3364</v>
      </c>
      <c r="B1490" s="231" t="str">
        <f t="shared" si="23"/>
        <v>FY7</v>
      </c>
      <c r="C1490" s="353">
        <v>0.29282331466674799</v>
      </c>
    </row>
    <row r="1491" spans="1:3" x14ac:dyDescent="0.35">
      <c r="A1491" s="231" t="s">
        <v>3365</v>
      </c>
      <c r="B1491" s="231" t="str">
        <f t="shared" si="23"/>
        <v>FY7</v>
      </c>
      <c r="C1491" s="353">
        <v>0.35807644693474999</v>
      </c>
    </row>
    <row r="1492" spans="1:3" x14ac:dyDescent="0.35">
      <c r="A1492" s="231" t="s">
        <v>3366</v>
      </c>
      <c r="B1492" s="231" t="str">
        <f t="shared" si="23"/>
        <v>FY7</v>
      </c>
      <c r="C1492" s="353">
        <v>0.53638188044230095</v>
      </c>
    </row>
    <row r="1493" spans="1:3" x14ac:dyDescent="0.35">
      <c r="A1493" s="231" t="s">
        <v>3367</v>
      </c>
      <c r="B1493" s="231" t="str">
        <f t="shared" si="23"/>
        <v>FY7</v>
      </c>
      <c r="C1493" s="353">
        <v>0.39261823230319498</v>
      </c>
    </row>
    <row r="1494" spans="1:3" x14ac:dyDescent="0.35">
      <c r="A1494" s="231" t="s">
        <v>3368</v>
      </c>
      <c r="B1494" s="231" t="str">
        <f t="shared" si="23"/>
        <v>FY7</v>
      </c>
      <c r="C1494" s="353">
        <v>0.52752351760864202</v>
      </c>
    </row>
    <row r="1495" spans="1:3" x14ac:dyDescent="0.35">
      <c r="A1495" s="231" t="s">
        <v>3369</v>
      </c>
      <c r="B1495" s="231" t="str">
        <f t="shared" si="23"/>
        <v>FY7</v>
      </c>
      <c r="C1495" s="353">
        <v>0.23978519439697199</v>
      </c>
    </row>
    <row r="1496" spans="1:3" x14ac:dyDescent="0.35">
      <c r="A1496" s="231" t="s">
        <v>3370</v>
      </c>
      <c r="B1496" s="231" t="str">
        <f t="shared" si="23"/>
        <v>FY7</v>
      </c>
      <c r="C1496" s="353">
        <v>0.29451918601989702</v>
      </c>
    </row>
    <row r="1497" spans="1:3" x14ac:dyDescent="0.35">
      <c r="A1497" s="231" t="s">
        <v>3371</v>
      </c>
      <c r="B1497" s="231" t="str">
        <f t="shared" si="23"/>
        <v>FY7</v>
      </c>
      <c r="C1497" s="353">
        <v>0.208184719085693</v>
      </c>
    </row>
    <row r="1498" spans="1:3" x14ac:dyDescent="0.35">
      <c r="A1498" s="231" t="s">
        <v>3372</v>
      </c>
      <c r="B1498" s="231" t="str">
        <f t="shared" si="23"/>
        <v>FY7</v>
      </c>
      <c r="C1498" s="353">
        <v>0.272142039404975</v>
      </c>
    </row>
    <row r="1499" spans="1:3" x14ac:dyDescent="0.35">
      <c r="A1499" s="231" t="s">
        <v>3373</v>
      </c>
      <c r="B1499" s="231" t="str">
        <f t="shared" si="23"/>
        <v>FY7</v>
      </c>
      <c r="C1499" s="353">
        <v>0.380527973175048</v>
      </c>
    </row>
    <row r="1500" spans="1:3" x14ac:dyDescent="0.35">
      <c r="A1500" s="231" t="s">
        <v>3374</v>
      </c>
      <c r="B1500" s="231" t="str">
        <f t="shared" si="23"/>
        <v>FY7</v>
      </c>
      <c r="C1500" s="353">
        <v>0.34509992599487299</v>
      </c>
    </row>
    <row r="1501" spans="1:3" x14ac:dyDescent="0.35">
      <c r="A1501" s="231" t="s">
        <v>3375</v>
      </c>
      <c r="B1501" s="231" t="str">
        <f t="shared" si="23"/>
        <v>FY7</v>
      </c>
      <c r="C1501" s="353">
        <v>0.43191565407646998</v>
      </c>
    </row>
    <row r="1502" spans="1:3" x14ac:dyDescent="0.35">
      <c r="A1502" s="231" t="s">
        <v>3376</v>
      </c>
      <c r="B1502" s="231" t="str">
        <f t="shared" si="23"/>
        <v>FY7</v>
      </c>
      <c r="C1502" s="353">
        <v>0.41895601966164298</v>
      </c>
    </row>
    <row r="1503" spans="1:3" x14ac:dyDescent="0.35">
      <c r="A1503" s="231" t="s">
        <v>3377</v>
      </c>
      <c r="B1503" s="231" t="str">
        <f t="shared" si="23"/>
        <v>FY7</v>
      </c>
      <c r="C1503" s="353">
        <v>0.47471451759338301</v>
      </c>
    </row>
    <row r="1504" spans="1:3" x14ac:dyDescent="0.35">
      <c r="A1504" s="231" t="s">
        <v>3378</v>
      </c>
      <c r="B1504" s="231" t="str">
        <f t="shared" si="23"/>
        <v>FY7</v>
      </c>
      <c r="C1504" s="353">
        <v>0.228539228439331</v>
      </c>
    </row>
    <row r="1505" spans="1:3" x14ac:dyDescent="0.35">
      <c r="A1505" s="231" t="s">
        <v>3379</v>
      </c>
      <c r="B1505" s="231" t="str">
        <f t="shared" si="23"/>
        <v>FY7</v>
      </c>
      <c r="C1505" s="353">
        <v>0.21546494960784901</v>
      </c>
    </row>
    <row r="1506" spans="1:3" x14ac:dyDescent="0.35">
      <c r="A1506" s="231" t="s">
        <v>3380</v>
      </c>
      <c r="B1506" s="231" t="str">
        <f t="shared" si="23"/>
        <v>FY7</v>
      </c>
      <c r="C1506" s="353">
        <v>0.23988000551859501</v>
      </c>
    </row>
    <row r="1507" spans="1:3" x14ac:dyDescent="0.35">
      <c r="A1507" s="231" t="s">
        <v>3381</v>
      </c>
      <c r="B1507" s="231" t="str">
        <f t="shared" si="23"/>
        <v>FY7</v>
      </c>
      <c r="C1507" s="353">
        <v>0.22645318508148099</v>
      </c>
    </row>
    <row r="1508" spans="1:3" x14ac:dyDescent="0.35">
      <c r="A1508" s="231" t="s">
        <v>3382</v>
      </c>
      <c r="B1508" s="231" t="str">
        <f t="shared" si="23"/>
        <v>FY7</v>
      </c>
      <c r="C1508" s="353">
        <v>0.38267246882120698</v>
      </c>
    </row>
    <row r="1509" spans="1:3" x14ac:dyDescent="0.35">
      <c r="A1509" s="231" t="s">
        <v>3383</v>
      </c>
      <c r="B1509" s="231" t="str">
        <f t="shared" si="23"/>
        <v>FY7</v>
      </c>
      <c r="C1509" s="353">
        <v>0.26958799362182601</v>
      </c>
    </row>
    <row r="1510" spans="1:3" x14ac:dyDescent="0.35">
      <c r="A1510" s="231" t="s">
        <v>3384</v>
      </c>
      <c r="B1510" s="231" t="str">
        <f t="shared" si="23"/>
        <v>FY7</v>
      </c>
      <c r="C1510" s="353">
        <v>0.23549544811248699</v>
      </c>
    </row>
    <row r="1511" spans="1:3" x14ac:dyDescent="0.35">
      <c r="A1511" s="231" t="s">
        <v>3385</v>
      </c>
      <c r="B1511" s="231" t="str">
        <f t="shared" si="23"/>
        <v>FY7</v>
      </c>
      <c r="C1511" s="353">
        <v>0.23318290710449199</v>
      </c>
    </row>
    <row r="1512" spans="1:3" x14ac:dyDescent="0.35">
      <c r="A1512" s="231" t="s">
        <v>3386</v>
      </c>
      <c r="B1512" s="231" t="str">
        <f t="shared" si="23"/>
        <v>FY7</v>
      </c>
      <c r="C1512" s="353">
        <v>0.273032426834106</v>
      </c>
    </row>
    <row r="1513" spans="1:3" x14ac:dyDescent="0.35">
      <c r="A1513" s="231" t="s">
        <v>3387</v>
      </c>
      <c r="B1513" s="231" t="str">
        <f t="shared" si="23"/>
        <v>FY7</v>
      </c>
      <c r="C1513" s="353">
        <v>0.28344657686021502</v>
      </c>
    </row>
    <row r="1514" spans="1:3" x14ac:dyDescent="0.35">
      <c r="A1514" s="231" t="s">
        <v>3388</v>
      </c>
      <c r="B1514" s="231" t="str">
        <f t="shared" si="23"/>
        <v>FY7</v>
      </c>
      <c r="C1514" s="353">
        <v>0.213500380516052</v>
      </c>
    </row>
    <row r="1515" spans="1:3" x14ac:dyDescent="0.35">
      <c r="A1515" s="231" t="s">
        <v>3389</v>
      </c>
      <c r="B1515" s="231" t="str">
        <f t="shared" si="23"/>
        <v>FY7</v>
      </c>
      <c r="C1515" s="353">
        <v>0.277537205640007</v>
      </c>
    </row>
    <row r="1516" spans="1:3" x14ac:dyDescent="0.35">
      <c r="A1516" s="231" t="s">
        <v>3390</v>
      </c>
      <c r="B1516" s="231" t="str">
        <f t="shared" si="23"/>
        <v>FY7</v>
      </c>
      <c r="C1516" s="353">
        <v>0.36358435948689699</v>
      </c>
    </row>
    <row r="1517" spans="1:3" x14ac:dyDescent="0.35">
      <c r="A1517" s="231" t="s">
        <v>3391</v>
      </c>
      <c r="B1517" s="231" t="str">
        <f t="shared" si="23"/>
        <v>FY7</v>
      </c>
      <c r="C1517" s="353">
        <v>0.277202796936035</v>
      </c>
    </row>
    <row r="1518" spans="1:3" x14ac:dyDescent="0.35">
      <c r="A1518" s="231" t="s">
        <v>3392</v>
      </c>
      <c r="B1518" s="231" t="str">
        <f t="shared" si="23"/>
        <v>FY7</v>
      </c>
      <c r="C1518" s="353">
        <v>0.387388186021284</v>
      </c>
    </row>
    <row r="1519" spans="1:3" x14ac:dyDescent="0.35">
      <c r="A1519" s="231" t="s">
        <v>3393</v>
      </c>
      <c r="B1519" s="231" t="str">
        <f t="shared" si="23"/>
        <v>FY7</v>
      </c>
      <c r="C1519" s="353">
        <v>0.23737931251525801</v>
      </c>
    </row>
    <row r="1520" spans="1:3" x14ac:dyDescent="0.35">
      <c r="A1520" s="231" t="s">
        <v>3394</v>
      </c>
      <c r="B1520" s="231" t="str">
        <f t="shared" si="23"/>
        <v>FY7</v>
      </c>
      <c r="C1520" s="353">
        <v>0.205599784851074</v>
      </c>
    </row>
    <row r="1521" spans="1:3" x14ac:dyDescent="0.35">
      <c r="A1521" s="231" t="s">
        <v>3395</v>
      </c>
      <c r="B1521" s="231" t="str">
        <f t="shared" si="23"/>
        <v>FY7</v>
      </c>
      <c r="C1521" s="353">
        <v>0.203595161437988</v>
      </c>
    </row>
    <row r="1522" spans="1:3" x14ac:dyDescent="0.35">
      <c r="A1522" s="231" t="s">
        <v>3396</v>
      </c>
      <c r="B1522" s="231" t="str">
        <f t="shared" si="23"/>
        <v>FY7</v>
      </c>
      <c r="C1522" s="353">
        <v>0.208910942077636</v>
      </c>
    </row>
    <row r="1523" spans="1:3" x14ac:dyDescent="0.35">
      <c r="A1523" s="231" t="s">
        <v>3397</v>
      </c>
      <c r="B1523" s="231" t="str">
        <f t="shared" si="23"/>
        <v>FY7</v>
      </c>
      <c r="C1523" s="353">
        <v>0.21687078475952101</v>
      </c>
    </row>
    <row r="1524" spans="1:3" x14ac:dyDescent="0.35">
      <c r="A1524" s="231" t="s">
        <v>3398</v>
      </c>
      <c r="B1524" s="231" t="str">
        <f t="shared" si="23"/>
        <v>FY7</v>
      </c>
      <c r="C1524" s="353">
        <v>0.24037183414805999</v>
      </c>
    </row>
    <row r="1525" spans="1:3" x14ac:dyDescent="0.35">
      <c r="A1525" s="231" t="s">
        <v>3399</v>
      </c>
      <c r="B1525" s="231" t="str">
        <f t="shared" si="23"/>
        <v>FY7</v>
      </c>
      <c r="C1525" s="353">
        <v>0.26735305786132801</v>
      </c>
    </row>
    <row r="1526" spans="1:3" x14ac:dyDescent="0.35">
      <c r="A1526" s="231" t="s">
        <v>3400</v>
      </c>
      <c r="B1526" s="231" t="str">
        <f t="shared" si="23"/>
        <v>FY7</v>
      </c>
      <c r="C1526" s="353">
        <v>0.226588408152262</v>
      </c>
    </row>
    <row r="1527" spans="1:3" x14ac:dyDescent="0.35">
      <c r="A1527" s="231" t="s">
        <v>3401</v>
      </c>
      <c r="B1527" s="231" t="str">
        <f t="shared" si="23"/>
        <v>FY7</v>
      </c>
      <c r="C1527" s="353">
        <v>0.22960551579793201</v>
      </c>
    </row>
    <row r="1528" spans="1:3" x14ac:dyDescent="0.35">
      <c r="A1528" s="231" t="s">
        <v>3402</v>
      </c>
      <c r="B1528" s="231" t="str">
        <f t="shared" si="23"/>
        <v>FY7</v>
      </c>
      <c r="C1528" s="353">
        <v>2.33385038375854</v>
      </c>
    </row>
    <row r="1529" spans="1:3" x14ac:dyDescent="0.35">
      <c r="A1529" s="231" t="s">
        <v>3403</v>
      </c>
      <c r="B1529" s="231" t="str">
        <f t="shared" si="23"/>
        <v>FY7</v>
      </c>
      <c r="C1529" s="353">
        <v>0.40025386810302699</v>
      </c>
    </row>
    <row r="1530" spans="1:3" x14ac:dyDescent="0.35">
      <c r="A1530" s="231" t="s">
        <v>3404</v>
      </c>
      <c r="B1530" s="231" t="str">
        <f t="shared" si="23"/>
        <v>FY7</v>
      </c>
      <c r="C1530" s="353">
        <v>0.26868581771850503</v>
      </c>
    </row>
    <row r="1531" spans="1:3" x14ac:dyDescent="0.35">
      <c r="A1531" s="231" t="s">
        <v>3405</v>
      </c>
      <c r="B1531" s="231" t="str">
        <f t="shared" si="23"/>
        <v>FY7</v>
      </c>
      <c r="C1531" s="353">
        <v>0.37496646245320597</v>
      </c>
    </row>
    <row r="1532" spans="1:3" x14ac:dyDescent="0.35">
      <c r="A1532" s="231" t="s">
        <v>3406</v>
      </c>
      <c r="B1532" s="231" t="str">
        <f t="shared" si="23"/>
        <v>FY7</v>
      </c>
      <c r="C1532" s="353">
        <v>0.226909875869751</v>
      </c>
    </row>
    <row r="1533" spans="1:3" x14ac:dyDescent="0.35">
      <c r="A1533" s="231" t="s">
        <v>3407</v>
      </c>
      <c r="B1533" s="231" t="str">
        <f t="shared" si="23"/>
        <v>FY7</v>
      </c>
      <c r="C1533" s="353">
        <v>0.207701206207275</v>
      </c>
    </row>
    <row r="1534" spans="1:3" x14ac:dyDescent="0.35">
      <c r="A1534" s="231" t="s">
        <v>3408</v>
      </c>
      <c r="B1534" s="231" t="str">
        <f t="shared" si="23"/>
        <v>FY7</v>
      </c>
      <c r="C1534" s="353">
        <v>0.234477043151855</v>
      </c>
    </row>
    <row r="1535" spans="1:3" x14ac:dyDescent="0.35">
      <c r="A1535" s="231" t="s">
        <v>3409</v>
      </c>
      <c r="B1535" s="231" t="str">
        <f t="shared" si="23"/>
        <v>FY7</v>
      </c>
      <c r="C1535" s="353">
        <v>0.25955243110656701</v>
      </c>
    </row>
    <row r="1536" spans="1:3" x14ac:dyDescent="0.35">
      <c r="A1536" s="231" t="s">
        <v>3410</v>
      </c>
      <c r="B1536" s="231" t="str">
        <f t="shared" si="23"/>
        <v>FY7</v>
      </c>
      <c r="C1536" s="353">
        <v>0.29858060677846199</v>
      </c>
    </row>
    <row r="1537" spans="1:3" x14ac:dyDescent="0.35">
      <c r="A1537" s="231" t="s">
        <v>3411</v>
      </c>
      <c r="B1537" s="231" t="str">
        <f t="shared" si="23"/>
        <v>FY7</v>
      </c>
      <c r="C1537" s="353">
        <v>0.22815939096304</v>
      </c>
    </row>
    <row r="1538" spans="1:3" x14ac:dyDescent="0.35">
      <c r="A1538" s="231" t="s">
        <v>3412</v>
      </c>
      <c r="B1538" s="231" t="str">
        <f t="shared" si="23"/>
        <v>FY7</v>
      </c>
      <c r="C1538" s="353">
        <v>0.27917691639491399</v>
      </c>
    </row>
    <row r="1539" spans="1:3" x14ac:dyDescent="0.35">
      <c r="A1539" s="231" t="s">
        <v>3413</v>
      </c>
      <c r="B1539" s="231" t="str">
        <f t="shared" si="23"/>
        <v>FY7</v>
      </c>
      <c r="C1539" s="353">
        <v>0.209689140319824</v>
      </c>
    </row>
    <row r="1540" spans="1:3" x14ac:dyDescent="0.35">
      <c r="A1540" s="231" t="s">
        <v>3414</v>
      </c>
      <c r="B1540" s="231" t="str">
        <f t="shared" si="23"/>
        <v>FY7</v>
      </c>
      <c r="C1540" s="353">
        <v>0.24349292119343999</v>
      </c>
    </row>
    <row r="1541" spans="1:3" x14ac:dyDescent="0.35">
      <c r="A1541" s="231" t="s">
        <v>3415</v>
      </c>
      <c r="B1541" s="231" t="str">
        <f t="shared" si="23"/>
        <v>FY7</v>
      </c>
      <c r="C1541" s="353">
        <v>0.245556627001081</v>
      </c>
    </row>
    <row r="1542" spans="1:3" x14ac:dyDescent="0.35">
      <c r="A1542" s="231" t="s">
        <v>3416</v>
      </c>
      <c r="B1542" s="231" t="str">
        <f t="shared" si="23"/>
        <v>FY7</v>
      </c>
      <c r="C1542" s="353">
        <v>0.22588841120402001</v>
      </c>
    </row>
    <row r="1543" spans="1:3" x14ac:dyDescent="0.35">
      <c r="A1543" s="231" t="s">
        <v>3417</v>
      </c>
      <c r="B1543" s="231" t="str">
        <f t="shared" si="23"/>
        <v>FY7</v>
      </c>
      <c r="C1543" s="353">
        <v>0.23263359069824199</v>
      </c>
    </row>
    <row r="1544" spans="1:3" x14ac:dyDescent="0.35">
      <c r="A1544" s="231" t="s">
        <v>3418</v>
      </c>
      <c r="B1544" s="231" t="str">
        <f t="shared" si="23"/>
        <v>FY7</v>
      </c>
      <c r="C1544" s="353">
        <v>0.43526082568698399</v>
      </c>
    </row>
    <row r="1545" spans="1:3" x14ac:dyDescent="0.35">
      <c r="A1545" s="231" t="s">
        <v>3419</v>
      </c>
      <c r="B1545" s="231" t="str">
        <f t="shared" si="23"/>
        <v>FY7</v>
      </c>
      <c r="C1545" s="353">
        <v>0.36302161216735801</v>
      </c>
    </row>
    <row r="1546" spans="1:3" x14ac:dyDescent="0.35">
      <c r="A1546" s="231" t="s">
        <v>3420</v>
      </c>
      <c r="B1546" s="231" t="str">
        <f t="shared" si="23"/>
        <v>FY7</v>
      </c>
      <c r="C1546" s="353">
        <v>0.28547700246175101</v>
      </c>
    </row>
    <row r="1547" spans="1:3" x14ac:dyDescent="0.35">
      <c r="A1547" s="231" t="s">
        <v>3421</v>
      </c>
      <c r="B1547" s="231" t="str">
        <f t="shared" si="23"/>
        <v>FY7</v>
      </c>
      <c r="C1547" s="353">
        <v>0.3423539797465</v>
      </c>
    </row>
    <row r="1548" spans="1:3" x14ac:dyDescent="0.35">
      <c r="A1548" s="231" t="s">
        <v>3422</v>
      </c>
      <c r="B1548" s="231" t="str">
        <f t="shared" ref="B1548:B1611" si="24">IFERROR(LEFT(A1548,(FIND(" ",A1548,1)-1)),"")</f>
        <v>FY8</v>
      </c>
      <c r="C1548" s="353">
        <v>1.17266129556103</v>
      </c>
    </row>
    <row r="1549" spans="1:3" x14ac:dyDescent="0.35">
      <c r="A1549" s="231" t="s">
        <v>3423</v>
      </c>
      <c r="B1549" s="231" t="str">
        <f t="shared" si="24"/>
        <v>FY8</v>
      </c>
      <c r="C1549" s="353">
        <v>0.83003807067871005</v>
      </c>
    </row>
    <row r="1550" spans="1:3" x14ac:dyDescent="0.35">
      <c r="A1550" s="231" t="s">
        <v>3424</v>
      </c>
      <c r="B1550" s="231" t="str">
        <f t="shared" si="24"/>
        <v>FY8</v>
      </c>
      <c r="C1550" s="353">
        <v>0.68151143193244901</v>
      </c>
    </row>
    <row r="1551" spans="1:3" x14ac:dyDescent="0.35">
      <c r="A1551" s="231" t="s">
        <v>3425</v>
      </c>
      <c r="B1551" s="231" t="str">
        <f t="shared" si="24"/>
        <v>FY8</v>
      </c>
      <c r="C1551" s="353">
        <v>0.59259653091430597</v>
      </c>
    </row>
    <row r="1552" spans="1:3" x14ac:dyDescent="0.35">
      <c r="A1552" s="231" t="s">
        <v>3426</v>
      </c>
      <c r="B1552" s="231" t="str">
        <f t="shared" si="24"/>
        <v>FY8</v>
      </c>
      <c r="C1552" s="353">
        <v>0.84170079231262196</v>
      </c>
    </row>
    <row r="1553" spans="1:3" x14ac:dyDescent="0.35">
      <c r="A1553" s="231" t="s">
        <v>3427</v>
      </c>
      <c r="B1553" s="231" t="str">
        <f t="shared" si="24"/>
        <v>FY8</v>
      </c>
      <c r="C1553" s="353">
        <v>0.25771284103393499</v>
      </c>
    </row>
    <row r="1554" spans="1:3" x14ac:dyDescent="0.35">
      <c r="A1554" s="231" t="s">
        <v>3428</v>
      </c>
      <c r="B1554" s="231" t="str">
        <f t="shared" si="24"/>
        <v>FY8</v>
      </c>
      <c r="C1554" s="353">
        <v>0.28419399261474598</v>
      </c>
    </row>
    <row r="1555" spans="1:3" x14ac:dyDescent="0.35">
      <c r="A1555" s="231" t="s">
        <v>3429</v>
      </c>
      <c r="B1555" s="231" t="str">
        <f t="shared" si="24"/>
        <v>FY8</v>
      </c>
      <c r="C1555" s="353">
        <v>0.25808572769165</v>
      </c>
    </row>
    <row r="1556" spans="1:3" x14ac:dyDescent="0.35">
      <c r="A1556" s="231" t="s">
        <v>3430</v>
      </c>
      <c r="B1556" s="231" t="str">
        <f t="shared" si="24"/>
        <v>FY8</v>
      </c>
      <c r="C1556" s="353">
        <v>0.38282883167266801</v>
      </c>
    </row>
    <row r="1557" spans="1:3" x14ac:dyDescent="0.35">
      <c r="A1557" s="231" t="s">
        <v>3431</v>
      </c>
      <c r="B1557" s="231" t="str">
        <f t="shared" si="24"/>
        <v>FY8</v>
      </c>
      <c r="C1557" s="353">
        <v>0.46160182952880802</v>
      </c>
    </row>
    <row r="1558" spans="1:3" x14ac:dyDescent="0.35">
      <c r="A1558" s="231" t="s">
        <v>3432</v>
      </c>
      <c r="B1558" s="231" t="str">
        <f t="shared" si="24"/>
        <v>FY8</v>
      </c>
      <c r="C1558" s="353">
        <v>1.2764972959245899</v>
      </c>
    </row>
    <row r="1559" spans="1:3" x14ac:dyDescent="0.35">
      <c r="A1559" s="231" t="s">
        <v>3433</v>
      </c>
      <c r="B1559" s="231" t="str">
        <f t="shared" si="24"/>
        <v>FY8</v>
      </c>
      <c r="C1559" s="353">
        <v>0.290152939883145</v>
      </c>
    </row>
    <row r="1560" spans="1:3" x14ac:dyDescent="0.35">
      <c r="A1560" s="231" t="s">
        <v>3434</v>
      </c>
      <c r="B1560" s="231" t="str">
        <f t="shared" si="24"/>
        <v>FY8</v>
      </c>
      <c r="C1560" s="353">
        <v>0.67277050018310502</v>
      </c>
    </row>
    <row r="1561" spans="1:3" x14ac:dyDescent="0.35">
      <c r="A1561" s="231" t="s">
        <v>3435</v>
      </c>
      <c r="B1561" s="231" t="str">
        <f t="shared" si="24"/>
        <v>FY8</v>
      </c>
      <c r="C1561" s="353">
        <v>0.260090351104736</v>
      </c>
    </row>
    <row r="1562" spans="1:3" x14ac:dyDescent="0.35">
      <c r="A1562" s="231" t="s">
        <v>3436</v>
      </c>
      <c r="B1562" s="231" t="str">
        <f t="shared" si="24"/>
        <v>FY8</v>
      </c>
      <c r="C1562" s="353">
        <v>0.26748611927032401</v>
      </c>
    </row>
    <row r="1563" spans="1:3" x14ac:dyDescent="0.35">
      <c r="A1563" s="231" t="s">
        <v>3437</v>
      </c>
      <c r="B1563" s="231" t="str">
        <f t="shared" si="24"/>
        <v>FY8</v>
      </c>
      <c r="C1563" s="353">
        <v>0.38739907741546598</v>
      </c>
    </row>
    <row r="1564" spans="1:3" x14ac:dyDescent="0.35">
      <c r="A1564" s="231" t="s">
        <v>3438</v>
      </c>
      <c r="B1564" s="231" t="str">
        <f t="shared" si="24"/>
        <v>FY8</v>
      </c>
      <c r="C1564" s="353">
        <v>0.330706444653597</v>
      </c>
    </row>
    <row r="1565" spans="1:3" x14ac:dyDescent="0.35">
      <c r="A1565" s="231" t="s">
        <v>3439</v>
      </c>
      <c r="B1565" s="231" t="str">
        <f t="shared" si="24"/>
        <v>FY8</v>
      </c>
      <c r="C1565" s="353">
        <v>0.216251850128173</v>
      </c>
    </row>
    <row r="1566" spans="1:3" x14ac:dyDescent="0.35">
      <c r="A1566" s="231" t="s">
        <v>3440</v>
      </c>
      <c r="B1566" s="231" t="str">
        <f t="shared" si="24"/>
        <v>FY8</v>
      </c>
      <c r="C1566" s="353">
        <v>0.42300911744435599</v>
      </c>
    </row>
    <row r="1567" spans="1:3" x14ac:dyDescent="0.35">
      <c r="A1567" s="231" t="s">
        <v>3441</v>
      </c>
      <c r="B1567" s="231" t="str">
        <f t="shared" si="24"/>
        <v>FY8</v>
      </c>
      <c r="C1567" s="353">
        <v>0.22933447360992401</v>
      </c>
    </row>
    <row r="1568" spans="1:3" x14ac:dyDescent="0.35">
      <c r="A1568" s="231" t="s">
        <v>3442</v>
      </c>
      <c r="B1568" s="231" t="str">
        <f t="shared" si="24"/>
        <v>FY8</v>
      </c>
      <c r="C1568" s="353">
        <v>0.21101387341817199</v>
      </c>
    </row>
    <row r="1569" spans="1:3" x14ac:dyDescent="0.35">
      <c r="A1569" s="231" t="s">
        <v>3443</v>
      </c>
      <c r="B1569" s="231" t="str">
        <f t="shared" si="24"/>
        <v>FY8</v>
      </c>
      <c r="C1569" s="353">
        <v>0.27703523635864202</v>
      </c>
    </row>
    <row r="1570" spans="1:3" x14ac:dyDescent="0.35">
      <c r="A1570" s="231" t="s">
        <v>3444</v>
      </c>
      <c r="B1570" s="231" t="str">
        <f t="shared" si="24"/>
        <v>FY8</v>
      </c>
      <c r="C1570" s="353">
        <v>0.32300816882740302</v>
      </c>
    </row>
    <row r="1571" spans="1:3" x14ac:dyDescent="0.35">
      <c r="A1571" s="231" t="s">
        <v>3445</v>
      </c>
      <c r="B1571" s="231" t="str">
        <f t="shared" si="24"/>
        <v>FY8</v>
      </c>
      <c r="C1571" s="353">
        <v>0.410287027773649</v>
      </c>
    </row>
    <row r="1572" spans="1:3" x14ac:dyDescent="0.35">
      <c r="A1572" s="231" t="s">
        <v>3446</v>
      </c>
      <c r="B1572" s="231" t="str">
        <f t="shared" si="24"/>
        <v>FY8</v>
      </c>
      <c r="C1572" s="353">
        <v>0.417595958709716</v>
      </c>
    </row>
    <row r="1573" spans="1:3" x14ac:dyDescent="0.35">
      <c r="A1573" s="231" t="s">
        <v>3447</v>
      </c>
      <c r="B1573" s="231" t="str">
        <f t="shared" si="24"/>
        <v>FY8</v>
      </c>
      <c r="C1573" s="353">
        <v>0.31319829225540102</v>
      </c>
    </row>
    <row r="1574" spans="1:3" x14ac:dyDescent="0.35">
      <c r="A1574" s="231" t="s">
        <v>3448</v>
      </c>
      <c r="B1574" s="231" t="str">
        <f t="shared" si="24"/>
        <v>FY8</v>
      </c>
      <c r="C1574" s="353">
        <v>0.27970860799153602</v>
      </c>
    </row>
    <row r="1575" spans="1:3" x14ac:dyDescent="0.35">
      <c r="A1575" s="231" t="s">
        <v>3449</v>
      </c>
      <c r="B1575" s="231" t="str">
        <f t="shared" si="24"/>
        <v>FY8</v>
      </c>
      <c r="C1575" s="353">
        <v>0.53786551952362005</v>
      </c>
    </row>
    <row r="1576" spans="1:3" x14ac:dyDescent="0.35">
      <c r="A1576" s="231" t="s">
        <v>3450</v>
      </c>
      <c r="B1576" s="231" t="str">
        <f t="shared" si="24"/>
        <v>FY8</v>
      </c>
      <c r="C1576" s="353">
        <v>0.23643445968627899</v>
      </c>
    </row>
    <row r="1577" spans="1:3" x14ac:dyDescent="0.35">
      <c r="A1577" s="231" t="s">
        <v>3451</v>
      </c>
      <c r="B1577" s="231" t="str">
        <f t="shared" si="24"/>
        <v>FY8</v>
      </c>
      <c r="C1577" s="353">
        <v>0.273247420787811</v>
      </c>
    </row>
    <row r="1578" spans="1:3" x14ac:dyDescent="0.35">
      <c r="A1578" s="231" t="s">
        <v>3452</v>
      </c>
      <c r="B1578" s="231" t="str">
        <f t="shared" si="24"/>
        <v>FY8</v>
      </c>
      <c r="C1578" s="353">
        <v>0.57572340965270996</v>
      </c>
    </row>
    <row r="1579" spans="1:3" x14ac:dyDescent="0.35">
      <c r="A1579" s="231" t="s">
        <v>3453</v>
      </c>
      <c r="B1579" s="231" t="str">
        <f t="shared" si="24"/>
        <v>FY8</v>
      </c>
      <c r="C1579" s="353">
        <v>0.211403608322143</v>
      </c>
    </row>
    <row r="1580" spans="1:3" x14ac:dyDescent="0.35">
      <c r="A1580" s="231" t="s">
        <v>3454</v>
      </c>
      <c r="B1580" s="231" t="str">
        <f t="shared" si="24"/>
        <v>FY8</v>
      </c>
      <c r="C1580" s="353">
        <v>0.37244875090462798</v>
      </c>
    </row>
    <row r="1581" spans="1:3" x14ac:dyDescent="0.35">
      <c r="A1581" s="231" t="s">
        <v>3455</v>
      </c>
      <c r="B1581" s="231" t="str">
        <f t="shared" si="24"/>
        <v>FY8</v>
      </c>
      <c r="C1581" s="353">
        <v>0.21614646911620999</v>
      </c>
    </row>
    <row r="1582" spans="1:3" x14ac:dyDescent="0.35">
      <c r="A1582" s="231" t="s">
        <v>3456</v>
      </c>
      <c r="B1582" s="231" t="str">
        <f t="shared" si="24"/>
        <v>FY8</v>
      </c>
      <c r="C1582" s="353">
        <v>0.201034545898437</v>
      </c>
    </row>
    <row r="1583" spans="1:3" x14ac:dyDescent="0.35">
      <c r="A1583" s="231" t="s">
        <v>3457</v>
      </c>
      <c r="B1583" s="231" t="str">
        <f t="shared" si="24"/>
        <v>FY8</v>
      </c>
      <c r="C1583" s="353">
        <v>0.338942050933837</v>
      </c>
    </row>
    <row r="1584" spans="1:3" x14ac:dyDescent="0.35">
      <c r="A1584" s="231" t="s">
        <v>3458</v>
      </c>
      <c r="B1584" s="231" t="str">
        <f t="shared" si="24"/>
        <v>FY8</v>
      </c>
      <c r="C1584" s="353">
        <v>0.34617370367050099</v>
      </c>
    </row>
    <row r="1585" spans="1:3" x14ac:dyDescent="0.35">
      <c r="A1585" s="231" t="s">
        <v>3459</v>
      </c>
      <c r="B1585" s="231" t="str">
        <f t="shared" si="24"/>
        <v>FY8</v>
      </c>
      <c r="C1585" s="353">
        <v>0.26684896151224702</v>
      </c>
    </row>
    <row r="1586" spans="1:3" x14ac:dyDescent="0.35">
      <c r="A1586" s="231" t="s">
        <v>3460</v>
      </c>
      <c r="B1586" s="231" t="str">
        <f t="shared" si="24"/>
        <v>FY8</v>
      </c>
      <c r="C1586" s="353">
        <v>0.34028935432433999</v>
      </c>
    </row>
    <row r="1587" spans="1:3" x14ac:dyDescent="0.35">
      <c r="A1587" s="231" t="s">
        <v>3461</v>
      </c>
      <c r="B1587" s="231" t="str">
        <f t="shared" si="24"/>
        <v>FY8</v>
      </c>
      <c r="C1587" s="353">
        <v>0.25879442691802901</v>
      </c>
    </row>
    <row r="1588" spans="1:3" x14ac:dyDescent="0.35">
      <c r="A1588" s="231" t="s">
        <v>3462</v>
      </c>
      <c r="B1588" s="231" t="str">
        <f t="shared" si="24"/>
        <v>FY8</v>
      </c>
      <c r="C1588" s="353">
        <v>0.20243263244628901</v>
      </c>
    </row>
    <row r="1589" spans="1:3" x14ac:dyDescent="0.35">
      <c r="A1589" s="231" t="s">
        <v>3463</v>
      </c>
      <c r="B1589" s="231" t="str">
        <f t="shared" si="24"/>
        <v>FY8</v>
      </c>
      <c r="C1589" s="353">
        <v>0.33224932352701803</v>
      </c>
    </row>
    <row r="1590" spans="1:3" x14ac:dyDescent="0.35">
      <c r="A1590" s="231" t="s">
        <v>3464</v>
      </c>
      <c r="B1590" s="231" t="str">
        <f t="shared" si="24"/>
        <v>FY8</v>
      </c>
      <c r="C1590" s="353">
        <v>0.20116901397705</v>
      </c>
    </row>
    <row r="1591" spans="1:3" x14ac:dyDescent="0.35">
      <c r="A1591" s="231" t="s">
        <v>3465</v>
      </c>
      <c r="B1591" s="231" t="str">
        <f t="shared" si="24"/>
        <v>FY8</v>
      </c>
      <c r="C1591" s="353">
        <v>0.239184697469075</v>
      </c>
    </row>
    <row r="1592" spans="1:3" x14ac:dyDescent="0.35">
      <c r="A1592" s="231" t="s">
        <v>3466</v>
      </c>
      <c r="B1592" s="231" t="str">
        <f t="shared" si="24"/>
        <v>FY8</v>
      </c>
      <c r="C1592" s="353">
        <v>0.207095146179199</v>
      </c>
    </row>
    <row r="1593" spans="1:3" x14ac:dyDescent="0.35">
      <c r="A1593" s="231" t="s">
        <v>3467</v>
      </c>
      <c r="B1593" s="231" t="str">
        <f t="shared" si="24"/>
        <v>FY8</v>
      </c>
      <c r="C1593" s="353">
        <v>0.245698451995849</v>
      </c>
    </row>
    <row r="1594" spans="1:3" x14ac:dyDescent="0.35">
      <c r="A1594" s="231" t="s">
        <v>3468</v>
      </c>
      <c r="B1594" s="231" t="str">
        <f t="shared" si="24"/>
        <v>FY8</v>
      </c>
      <c r="C1594" s="353">
        <v>0.23869132995605399</v>
      </c>
    </row>
    <row r="1595" spans="1:3" x14ac:dyDescent="0.35">
      <c r="A1595" s="231" t="s">
        <v>3469</v>
      </c>
      <c r="B1595" s="231" t="str">
        <f t="shared" si="24"/>
        <v>FY8</v>
      </c>
      <c r="C1595" s="353">
        <v>0.42683196067809998</v>
      </c>
    </row>
    <row r="1596" spans="1:3" x14ac:dyDescent="0.35">
      <c r="A1596" s="231" t="s">
        <v>3470</v>
      </c>
      <c r="B1596" s="231" t="str">
        <f t="shared" si="24"/>
        <v>FY8</v>
      </c>
      <c r="C1596" s="353">
        <v>0.27020359039306602</v>
      </c>
    </row>
    <row r="1597" spans="1:3" x14ac:dyDescent="0.35">
      <c r="A1597" s="231" t="s">
        <v>3471</v>
      </c>
      <c r="B1597" s="231" t="str">
        <f t="shared" si="24"/>
        <v>FY8</v>
      </c>
      <c r="C1597" s="353">
        <v>0.22668290138244601</v>
      </c>
    </row>
    <row r="1598" spans="1:3" x14ac:dyDescent="0.35">
      <c r="A1598" s="231" t="s">
        <v>3472</v>
      </c>
      <c r="B1598" s="231" t="str">
        <f t="shared" si="24"/>
        <v>FY8</v>
      </c>
      <c r="C1598" s="353">
        <v>0.278547445933024</v>
      </c>
    </row>
    <row r="1599" spans="1:3" x14ac:dyDescent="0.35">
      <c r="A1599" s="231" t="s">
        <v>3473</v>
      </c>
      <c r="B1599" s="231" t="str">
        <f t="shared" si="24"/>
        <v>FY8</v>
      </c>
      <c r="C1599" s="353">
        <v>0.31759953498840299</v>
      </c>
    </row>
    <row r="1600" spans="1:3" x14ac:dyDescent="0.35">
      <c r="A1600" s="231" t="s">
        <v>3474</v>
      </c>
      <c r="B1600" s="231" t="str">
        <f t="shared" si="24"/>
        <v>FY8</v>
      </c>
      <c r="C1600" s="353">
        <v>0.96454279763357897</v>
      </c>
    </row>
    <row r="1601" spans="1:3" x14ac:dyDescent="0.35">
      <c r="A1601" s="231" t="s">
        <v>3475</v>
      </c>
      <c r="B1601" s="231" t="str">
        <f t="shared" si="24"/>
        <v>FY8</v>
      </c>
      <c r="C1601" s="353">
        <v>0.48098622049604101</v>
      </c>
    </row>
    <row r="1602" spans="1:3" x14ac:dyDescent="0.35">
      <c r="A1602" s="231" t="s">
        <v>3476</v>
      </c>
      <c r="B1602" s="231" t="str">
        <f t="shared" si="24"/>
        <v>FY8</v>
      </c>
      <c r="C1602" s="353">
        <v>0.25983834266662598</v>
      </c>
    </row>
    <row r="1603" spans="1:3" x14ac:dyDescent="0.35">
      <c r="A1603" s="231" t="s">
        <v>3477</v>
      </c>
      <c r="B1603" s="231" t="str">
        <f t="shared" si="24"/>
        <v>FY8</v>
      </c>
      <c r="C1603" s="353">
        <v>0.338210391998291</v>
      </c>
    </row>
    <row r="1604" spans="1:3" x14ac:dyDescent="0.35">
      <c r="A1604" s="231" t="s">
        <v>3478</v>
      </c>
      <c r="B1604" s="231" t="str">
        <f t="shared" si="24"/>
        <v>FY8</v>
      </c>
      <c r="C1604" s="353">
        <v>0.22415113449096599</v>
      </c>
    </row>
    <row r="1605" spans="1:3" x14ac:dyDescent="0.35">
      <c r="A1605" s="231" t="s">
        <v>3479</v>
      </c>
      <c r="B1605" s="231" t="str">
        <f t="shared" si="24"/>
        <v>FY8</v>
      </c>
      <c r="C1605" s="353">
        <v>0.32075691223144498</v>
      </c>
    </row>
    <row r="1606" spans="1:3" x14ac:dyDescent="0.35">
      <c r="A1606" s="231" t="s">
        <v>3480</v>
      </c>
      <c r="B1606" s="231" t="str">
        <f t="shared" si="24"/>
        <v>FY8</v>
      </c>
      <c r="C1606" s="353">
        <v>0.24048233032226499</v>
      </c>
    </row>
    <row r="1607" spans="1:3" x14ac:dyDescent="0.35">
      <c r="A1607" s="231" t="s">
        <v>3481</v>
      </c>
      <c r="B1607" s="231" t="str">
        <f t="shared" si="24"/>
        <v>FY8</v>
      </c>
      <c r="C1607" s="353">
        <v>0.796985864639282</v>
      </c>
    </row>
    <row r="1608" spans="1:3" x14ac:dyDescent="0.35">
      <c r="A1608" s="231" t="s">
        <v>3482</v>
      </c>
      <c r="B1608" s="231" t="str">
        <f t="shared" si="24"/>
        <v>FY8</v>
      </c>
      <c r="C1608" s="353">
        <v>0.211042881011962</v>
      </c>
    </row>
    <row r="1609" spans="1:3" x14ac:dyDescent="0.35">
      <c r="A1609" s="231" t="s">
        <v>3483</v>
      </c>
      <c r="B1609" s="231" t="str">
        <f t="shared" si="24"/>
        <v>FY8</v>
      </c>
      <c r="C1609" s="353">
        <v>0.24974632263183499</v>
      </c>
    </row>
    <row r="1610" spans="1:3" x14ac:dyDescent="0.35">
      <c r="A1610" s="231" t="s">
        <v>3484</v>
      </c>
      <c r="B1610" s="231" t="str">
        <f t="shared" si="24"/>
        <v>FY8</v>
      </c>
      <c r="C1610" s="353">
        <v>0.26584196090698198</v>
      </c>
    </row>
    <row r="1611" spans="1:3" x14ac:dyDescent="0.35">
      <c r="A1611" s="231" t="s">
        <v>3485</v>
      </c>
      <c r="B1611" s="231" t="str">
        <f t="shared" si="24"/>
        <v>FY8</v>
      </c>
      <c r="C1611" s="353">
        <v>0.64444246888160694</v>
      </c>
    </row>
    <row r="1612" spans="1:3" x14ac:dyDescent="0.35">
      <c r="A1612" s="231" t="s">
        <v>3486</v>
      </c>
      <c r="B1612" s="231" t="str">
        <f t="shared" ref="B1612:B1675" si="25">IFERROR(LEFT(A1612,(FIND(" ",A1612,1)-1)),"")</f>
        <v>FY8</v>
      </c>
      <c r="C1612" s="353">
        <v>0.28925371170043901</v>
      </c>
    </row>
    <row r="1613" spans="1:3" x14ac:dyDescent="0.35">
      <c r="A1613" s="231" t="s">
        <v>3487</v>
      </c>
      <c r="B1613" s="231" t="str">
        <f t="shared" si="25"/>
        <v>FY8</v>
      </c>
      <c r="C1613" s="353">
        <v>0.36670452005722898</v>
      </c>
    </row>
    <row r="1614" spans="1:3" x14ac:dyDescent="0.35">
      <c r="A1614" s="231" t="s">
        <v>3488</v>
      </c>
      <c r="B1614" s="231" t="str">
        <f t="shared" si="25"/>
        <v>FY8</v>
      </c>
      <c r="C1614" s="353">
        <v>0.43079479535420701</v>
      </c>
    </row>
    <row r="1615" spans="1:3" x14ac:dyDescent="0.35">
      <c r="A1615" s="231" t="s">
        <v>3489</v>
      </c>
      <c r="B1615" s="231" t="str">
        <f t="shared" si="25"/>
        <v>FY8</v>
      </c>
      <c r="C1615" s="353">
        <v>0.67406249046325595</v>
      </c>
    </row>
    <row r="1616" spans="1:3" x14ac:dyDescent="0.35">
      <c r="A1616" s="231" t="s">
        <v>3490</v>
      </c>
      <c r="B1616" s="231" t="str">
        <f t="shared" si="25"/>
        <v>FY8</v>
      </c>
      <c r="C1616" s="353">
        <v>0.77049623216901497</v>
      </c>
    </row>
    <row r="1617" spans="1:3" x14ac:dyDescent="0.35">
      <c r="A1617" s="231" t="s">
        <v>3491</v>
      </c>
      <c r="B1617" s="231" t="str">
        <f t="shared" si="25"/>
        <v>FY8</v>
      </c>
      <c r="C1617" s="353">
        <v>0.47490262985229398</v>
      </c>
    </row>
    <row r="1618" spans="1:3" x14ac:dyDescent="0.35">
      <c r="A1618" s="231" t="s">
        <v>3492</v>
      </c>
      <c r="B1618" s="231" t="str">
        <f t="shared" si="25"/>
        <v>FY8</v>
      </c>
      <c r="C1618" s="353">
        <v>0.74942938486735</v>
      </c>
    </row>
    <row r="1619" spans="1:3" x14ac:dyDescent="0.35">
      <c r="A1619" s="231" t="s">
        <v>3493</v>
      </c>
      <c r="B1619" s="231" t="str">
        <f t="shared" si="25"/>
        <v>FY8</v>
      </c>
      <c r="C1619" s="353">
        <v>0.47961296354021299</v>
      </c>
    </row>
    <row r="1620" spans="1:3" x14ac:dyDescent="0.35">
      <c r="A1620" s="231" t="s">
        <v>3494</v>
      </c>
      <c r="B1620" s="231" t="str">
        <f t="shared" si="25"/>
        <v>FY8</v>
      </c>
      <c r="C1620" s="353">
        <v>0.24350643157958901</v>
      </c>
    </row>
    <row r="1621" spans="1:3" x14ac:dyDescent="0.35">
      <c r="A1621" s="231" t="s">
        <v>3495</v>
      </c>
      <c r="B1621" s="231" t="str">
        <f t="shared" si="25"/>
        <v>FY8</v>
      </c>
      <c r="C1621" s="353">
        <v>0.59360628128051696</v>
      </c>
    </row>
    <row r="1622" spans="1:3" x14ac:dyDescent="0.35">
      <c r="A1622" s="231" t="s">
        <v>3496</v>
      </c>
      <c r="B1622" s="231" t="str">
        <f t="shared" si="25"/>
        <v>FY8</v>
      </c>
      <c r="C1622" s="353">
        <v>0.64303767681121804</v>
      </c>
    </row>
    <row r="1623" spans="1:3" x14ac:dyDescent="0.35">
      <c r="A1623" s="231" t="s">
        <v>3497</v>
      </c>
      <c r="B1623" s="231" t="str">
        <f t="shared" si="25"/>
        <v>FY8</v>
      </c>
      <c r="C1623" s="353">
        <v>0.50138305028279595</v>
      </c>
    </row>
    <row r="1624" spans="1:3" x14ac:dyDescent="0.35">
      <c r="A1624" s="231" t="s">
        <v>3498</v>
      </c>
      <c r="B1624" s="231" t="str">
        <f t="shared" si="25"/>
        <v>FY8</v>
      </c>
      <c r="C1624" s="353">
        <v>1.47409915924072</v>
      </c>
    </row>
    <row r="1625" spans="1:3" x14ac:dyDescent="0.35">
      <c r="A1625" s="231" t="s">
        <v>3499</v>
      </c>
      <c r="B1625" s="231" t="str">
        <f t="shared" si="25"/>
        <v>FY8</v>
      </c>
      <c r="C1625" s="353">
        <v>0.53475987911224299</v>
      </c>
    </row>
    <row r="1626" spans="1:3" x14ac:dyDescent="0.35">
      <c r="A1626" s="231" t="s">
        <v>3500</v>
      </c>
      <c r="B1626" s="231" t="str">
        <f t="shared" si="25"/>
        <v>G11</v>
      </c>
      <c r="C1626" s="353">
        <v>2.03616932633643</v>
      </c>
    </row>
    <row r="1627" spans="1:3" x14ac:dyDescent="0.35">
      <c r="A1627" s="231" t="s">
        <v>3501</v>
      </c>
      <c r="B1627" s="231" t="str">
        <f t="shared" si="25"/>
        <v>G11</v>
      </c>
      <c r="C1627" s="353">
        <v>1.3670602453396801</v>
      </c>
    </row>
    <row r="1628" spans="1:3" x14ac:dyDescent="0.35">
      <c r="A1628" s="231" t="s">
        <v>3502</v>
      </c>
      <c r="B1628" s="231" t="str">
        <f t="shared" si="25"/>
        <v>G11</v>
      </c>
      <c r="C1628" s="353">
        <v>1.9365690479583699</v>
      </c>
    </row>
    <row r="1629" spans="1:3" x14ac:dyDescent="0.35">
      <c r="A1629" s="231" t="s">
        <v>3503</v>
      </c>
      <c r="B1629" s="231" t="str">
        <f t="shared" si="25"/>
        <v>G11</v>
      </c>
      <c r="C1629" s="353">
        <v>1.95029649013136</v>
      </c>
    </row>
    <row r="1630" spans="1:3" x14ac:dyDescent="0.35">
      <c r="A1630" s="231" t="s">
        <v>3504</v>
      </c>
      <c r="B1630" s="231" t="str">
        <f t="shared" si="25"/>
        <v>G11</v>
      </c>
      <c r="C1630" s="353">
        <v>1.57570706796203</v>
      </c>
    </row>
    <row r="1631" spans="1:3" x14ac:dyDescent="0.35">
      <c r="A1631" s="231" t="s">
        <v>3505</v>
      </c>
      <c r="B1631" s="231" t="str">
        <f t="shared" si="25"/>
        <v>G11</v>
      </c>
      <c r="C1631" s="353">
        <v>2.15734586575224</v>
      </c>
    </row>
    <row r="1632" spans="1:3" x14ac:dyDescent="0.35">
      <c r="A1632" s="231" t="s">
        <v>3506</v>
      </c>
      <c r="B1632" s="231" t="str">
        <f t="shared" si="25"/>
        <v>G14</v>
      </c>
      <c r="C1632" s="353">
        <v>5.4401545609702104</v>
      </c>
    </row>
    <row r="1633" spans="1:3" x14ac:dyDescent="0.35">
      <c r="A1633" s="231" t="s">
        <v>3507</v>
      </c>
      <c r="B1633" s="231" t="str">
        <f t="shared" si="25"/>
        <v>G51</v>
      </c>
      <c r="C1633" s="353">
        <v>1.92286314354906</v>
      </c>
    </row>
    <row r="1634" spans="1:3" x14ac:dyDescent="0.35">
      <c r="A1634" s="231" t="s">
        <v>3508</v>
      </c>
      <c r="B1634" s="231" t="str">
        <f t="shared" si="25"/>
        <v>G51</v>
      </c>
      <c r="C1634" s="353">
        <v>3.3279457713774598</v>
      </c>
    </row>
    <row r="1635" spans="1:3" x14ac:dyDescent="0.35">
      <c r="A1635" s="231" t="s">
        <v>3509</v>
      </c>
      <c r="B1635" s="231" t="str">
        <f t="shared" si="25"/>
        <v>G81</v>
      </c>
      <c r="C1635" s="353">
        <v>0.45357611454785202</v>
      </c>
    </row>
    <row r="1636" spans="1:3" x14ac:dyDescent="0.35">
      <c r="A1636" s="231" t="s">
        <v>3510</v>
      </c>
      <c r="B1636" s="231" t="str">
        <f t="shared" si="25"/>
        <v>G82</v>
      </c>
      <c r="C1636" s="353">
        <v>0.59838576079922001</v>
      </c>
    </row>
    <row r="1637" spans="1:3" x14ac:dyDescent="0.35">
      <c r="A1637" s="231" t="s">
        <v>3511</v>
      </c>
      <c r="B1637" s="231" t="str">
        <f t="shared" si="25"/>
        <v>G82</v>
      </c>
      <c r="C1637" s="353">
        <v>1.0822393438468401</v>
      </c>
    </row>
    <row r="1638" spans="1:3" x14ac:dyDescent="0.35">
      <c r="A1638" s="231" t="s">
        <v>3512</v>
      </c>
      <c r="B1638" s="231" t="str">
        <f t="shared" si="25"/>
        <v>G82</v>
      </c>
      <c r="C1638" s="353">
        <v>0.599566930327461</v>
      </c>
    </row>
    <row r="1639" spans="1:3" x14ac:dyDescent="0.35">
      <c r="A1639" s="231" t="s">
        <v>3513</v>
      </c>
      <c r="B1639" s="231" t="str">
        <f t="shared" si="25"/>
        <v>G82</v>
      </c>
      <c r="C1639" s="353">
        <v>0.47083976958899099</v>
      </c>
    </row>
    <row r="1640" spans="1:3" x14ac:dyDescent="0.35">
      <c r="A1640" s="231" t="s">
        <v>3514</v>
      </c>
      <c r="B1640" s="231" t="str">
        <f t="shared" si="25"/>
        <v>G82</v>
      </c>
      <c r="C1640" s="353">
        <v>0.29111221900731798</v>
      </c>
    </row>
    <row r="1641" spans="1:3" x14ac:dyDescent="0.35">
      <c r="A1641" s="231" t="s">
        <v>3515</v>
      </c>
      <c r="B1641" s="231" t="str">
        <f t="shared" si="25"/>
        <v>G82</v>
      </c>
      <c r="C1641" s="353">
        <v>1.3550925697262799</v>
      </c>
    </row>
    <row r="1642" spans="1:3" x14ac:dyDescent="0.35">
      <c r="A1642" s="231" t="s">
        <v>3516</v>
      </c>
      <c r="B1642" s="231" t="str">
        <f t="shared" si="25"/>
        <v>G82</v>
      </c>
      <c r="C1642" s="353">
        <v>0.57874878906005101</v>
      </c>
    </row>
    <row r="1643" spans="1:3" x14ac:dyDescent="0.35">
      <c r="A1643" s="231" t="s">
        <v>3517</v>
      </c>
      <c r="B1643" s="231" t="str">
        <f t="shared" si="25"/>
        <v>G82</v>
      </c>
      <c r="C1643" s="353">
        <v>0.42999060456452098</v>
      </c>
    </row>
    <row r="1644" spans="1:3" x14ac:dyDescent="0.35">
      <c r="A1644" s="231" t="s">
        <v>3518</v>
      </c>
      <c r="B1644" s="231" t="str">
        <f t="shared" si="25"/>
        <v>G82</v>
      </c>
      <c r="C1644" s="353">
        <v>0.489255410292181</v>
      </c>
    </row>
    <row r="1645" spans="1:3" x14ac:dyDescent="0.35">
      <c r="A1645" s="231" t="s">
        <v>3519</v>
      </c>
      <c r="B1645" s="231" t="str">
        <f t="shared" si="25"/>
        <v>G82</v>
      </c>
      <c r="C1645" s="353">
        <v>0.36871331997229101</v>
      </c>
    </row>
    <row r="1646" spans="1:3" x14ac:dyDescent="0.35">
      <c r="A1646" s="231" t="s">
        <v>3520</v>
      </c>
      <c r="B1646" s="231" t="str">
        <f t="shared" si="25"/>
        <v>G82</v>
      </c>
      <c r="C1646" s="353">
        <v>0.216533514737484</v>
      </c>
    </row>
    <row r="1647" spans="1:3" x14ac:dyDescent="0.35">
      <c r="A1647" s="231" t="s">
        <v>3521</v>
      </c>
      <c r="B1647" s="231" t="str">
        <f t="shared" si="25"/>
        <v>G82</v>
      </c>
      <c r="C1647" s="353">
        <v>0.51833399005575498</v>
      </c>
    </row>
    <row r="1648" spans="1:3" x14ac:dyDescent="0.35">
      <c r="A1648" s="231" t="s">
        <v>3522</v>
      </c>
      <c r="B1648" s="231" t="str">
        <f t="shared" si="25"/>
        <v>G82</v>
      </c>
      <c r="C1648" s="353">
        <v>0.33989324701526202</v>
      </c>
    </row>
    <row r="1649" spans="1:3" x14ac:dyDescent="0.35">
      <c r="A1649" s="231" t="s">
        <v>3523</v>
      </c>
      <c r="B1649" s="231" t="str">
        <f t="shared" si="25"/>
        <v>G82</v>
      </c>
      <c r="C1649" s="353">
        <v>0.75914843433549895</v>
      </c>
    </row>
    <row r="1650" spans="1:3" x14ac:dyDescent="0.35">
      <c r="A1650" s="231" t="s">
        <v>3524</v>
      </c>
      <c r="B1650" s="231" t="str">
        <f t="shared" si="25"/>
        <v>G82</v>
      </c>
      <c r="C1650" s="353">
        <v>0.75955608050191603</v>
      </c>
    </row>
    <row r="1651" spans="1:3" x14ac:dyDescent="0.35">
      <c r="A1651" s="231" t="s">
        <v>3525</v>
      </c>
      <c r="B1651" s="231" t="str">
        <f t="shared" si="25"/>
        <v>G82</v>
      </c>
      <c r="C1651" s="353">
        <v>0.77234930421896397</v>
      </c>
    </row>
    <row r="1652" spans="1:3" x14ac:dyDescent="0.35">
      <c r="A1652" s="231" t="s">
        <v>3526</v>
      </c>
      <c r="B1652" s="231" t="str">
        <f t="shared" si="25"/>
        <v>G82</v>
      </c>
      <c r="C1652" s="353">
        <v>0.38525013570986399</v>
      </c>
    </row>
    <row r="1653" spans="1:3" x14ac:dyDescent="0.35">
      <c r="A1653" s="231" t="s">
        <v>3527</v>
      </c>
      <c r="B1653" s="231" t="str">
        <f t="shared" si="25"/>
        <v>G82</v>
      </c>
      <c r="C1653" s="353">
        <v>0.57010007819457498</v>
      </c>
    </row>
    <row r="1654" spans="1:3" x14ac:dyDescent="0.35">
      <c r="A1654" s="231" t="s">
        <v>3528</v>
      </c>
      <c r="B1654" s="231" t="str">
        <f t="shared" si="25"/>
        <v>G82</v>
      </c>
      <c r="C1654" s="353">
        <v>0.93001350624698198</v>
      </c>
    </row>
    <row r="1655" spans="1:3" x14ac:dyDescent="0.35">
      <c r="A1655" s="231" t="s">
        <v>3529</v>
      </c>
      <c r="B1655" s="231" t="str">
        <f t="shared" si="25"/>
        <v>G82</v>
      </c>
      <c r="C1655" s="353">
        <v>0.82677738877294304</v>
      </c>
    </row>
    <row r="1656" spans="1:3" x14ac:dyDescent="0.35">
      <c r="A1656" s="231" t="s">
        <v>3530</v>
      </c>
      <c r="B1656" s="231" t="str">
        <f t="shared" si="25"/>
        <v>G82</v>
      </c>
      <c r="C1656" s="353">
        <v>0.36102388876672498</v>
      </c>
    </row>
    <row r="1657" spans="1:3" x14ac:dyDescent="0.35">
      <c r="A1657" s="231" t="s">
        <v>3531</v>
      </c>
      <c r="B1657" s="231" t="str">
        <f t="shared" si="25"/>
        <v>G82</v>
      </c>
      <c r="C1657" s="353">
        <v>0.227553885712167</v>
      </c>
    </row>
    <row r="1658" spans="1:3" x14ac:dyDescent="0.35">
      <c r="A1658" s="231" t="s">
        <v>3532</v>
      </c>
      <c r="B1658" s="231" t="str">
        <f t="shared" si="25"/>
        <v>G82</v>
      </c>
      <c r="C1658" s="353">
        <v>0.46666498651122401</v>
      </c>
    </row>
    <row r="1659" spans="1:3" x14ac:dyDescent="0.35">
      <c r="A1659" s="231" t="s">
        <v>3533</v>
      </c>
      <c r="B1659" s="231" t="str">
        <f t="shared" si="25"/>
        <v>G82</v>
      </c>
      <c r="C1659" s="353">
        <v>0.49263929929730199</v>
      </c>
    </row>
    <row r="1660" spans="1:3" x14ac:dyDescent="0.35">
      <c r="A1660" s="231" t="s">
        <v>3534</v>
      </c>
      <c r="B1660" s="231" t="str">
        <f t="shared" si="25"/>
        <v>G82</v>
      </c>
      <c r="C1660" s="353">
        <v>0.331275633876702</v>
      </c>
    </row>
    <row r="1661" spans="1:3" x14ac:dyDescent="0.35">
      <c r="A1661" s="231" t="s">
        <v>3535</v>
      </c>
      <c r="B1661" s="231" t="str">
        <f t="shared" si="25"/>
        <v>G82</v>
      </c>
      <c r="C1661" s="353">
        <v>0.42648854217809701</v>
      </c>
    </row>
    <row r="1662" spans="1:3" x14ac:dyDescent="0.35">
      <c r="A1662" s="231" t="s">
        <v>3536</v>
      </c>
      <c r="B1662" s="231" t="str">
        <f t="shared" si="25"/>
        <v>G82</v>
      </c>
      <c r="C1662" s="353">
        <v>0.39576574954016103</v>
      </c>
    </row>
    <row r="1663" spans="1:3" x14ac:dyDescent="0.35">
      <c r="A1663" s="231" t="s">
        <v>3537</v>
      </c>
      <c r="B1663" s="231" t="str">
        <f t="shared" si="25"/>
        <v>G82</v>
      </c>
      <c r="C1663" s="353">
        <v>0.49926443051145297</v>
      </c>
    </row>
    <row r="1664" spans="1:3" x14ac:dyDescent="0.35">
      <c r="A1664" s="231" t="s">
        <v>3538</v>
      </c>
      <c r="B1664" s="231" t="str">
        <f t="shared" si="25"/>
        <v>G82</v>
      </c>
      <c r="C1664" s="353">
        <v>0.43346949290273101</v>
      </c>
    </row>
    <row r="1665" spans="1:3" x14ac:dyDescent="0.35">
      <c r="A1665" s="231" t="s">
        <v>3539</v>
      </c>
      <c r="B1665" s="231" t="str">
        <f t="shared" si="25"/>
        <v>G82</v>
      </c>
      <c r="C1665" s="353">
        <v>0.43422989503223802</v>
      </c>
    </row>
    <row r="1666" spans="1:3" x14ac:dyDescent="0.35">
      <c r="A1666" s="231" t="s">
        <v>3540</v>
      </c>
      <c r="B1666" s="231" t="str">
        <f t="shared" si="25"/>
        <v>G82</v>
      </c>
      <c r="C1666" s="353">
        <v>0.404336824150898</v>
      </c>
    </row>
    <row r="1667" spans="1:3" x14ac:dyDescent="0.35">
      <c r="A1667" s="231" t="s">
        <v>3541</v>
      </c>
      <c r="B1667" s="231" t="str">
        <f t="shared" si="25"/>
        <v>G82</v>
      </c>
      <c r="C1667" s="353">
        <v>0.76453118123109698</v>
      </c>
    </row>
    <row r="1668" spans="1:3" x14ac:dyDescent="0.35">
      <c r="A1668" s="231" t="s">
        <v>3542</v>
      </c>
      <c r="B1668" s="231" t="str">
        <f t="shared" si="25"/>
        <v>G82</v>
      </c>
      <c r="C1668" s="353">
        <v>0.28613392083906802</v>
      </c>
    </row>
    <row r="1669" spans="1:3" x14ac:dyDescent="0.35">
      <c r="A1669" s="231" t="s">
        <v>3543</v>
      </c>
      <c r="B1669" s="231" t="str">
        <f t="shared" si="25"/>
        <v>G82</v>
      </c>
      <c r="C1669" s="353">
        <v>0.58515067033571999</v>
      </c>
    </row>
    <row r="1670" spans="1:3" x14ac:dyDescent="0.35">
      <c r="A1670" s="231" t="s">
        <v>3544</v>
      </c>
      <c r="B1670" s="231" t="str">
        <f t="shared" si="25"/>
        <v>G82</v>
      </c>
      <c r="C1670" s="353">
        <v>1.45799751191631</v>
      </c>
    </row>
    <row r="1671" spans="1:3" x14ac:dyDescent="0.35">
      <c r="A1671" s="231" t="s">
        <v>3545</v>
      </c>
      <c r="B1671" s="231" t="str">
        <f t="shared" si="25"/>
        <v>G82</v>
      </c>
      <c r="C1671" s="353">
        <v>0.68276150464946905</v>
      </c>
    </row>
    <row r="1672" spans="1:3" x14ac:dyDescent="0.35">
      <c r="A1672" s="231" t="s">
        <v>3546</v>
      </c>
      <c r="B1672" s="231" t="str">
        <f t="shared" si="25"/>
        <v>G82</v>
      </c>
      <c r="C1672" s="353">
        <v>0.47955641878768002</v>
      </c>
    </row>
    <row r="1673" spans="1:3" x14ac:dyDescent="0.35">
      <c r="A1673" s="231" t="s">
        <v>3547</v>
      </c>
      <c r="B1673" s="231" t="str">
        <f t="shared" si="25"/>
        <v>G82</v>
      </c>
      <c r="C1673" s="353">
        <v>0.44921837603996201</v>
      </c>
    </row>
    <row r="1674" spans="1:3" x14ac:dyDescent="0.35">
      <c r="A1674" s="231" t="s">
        <v>3548</v>
      </c>
      <c r="B1674" s="231" t="str">
        <f t="shared" si="25"/>
        <v>G82</v>
      </c>
      <c r="C1674" s="353">
        <v>0.44092550565752198</v>
      </c>
    </row>
    <row r="1675" spans="1:3" x14ac:dyDescent="0.35">
      <c r="A1675" s="231" t="s">
        <v>3549</v>
      </c>
      <c r="B1675" s="231" t="str">
        <f t="shared" si="25"/>
        <v>G82</v>
      </c>
      <c r="C1675" s="353">
        <v>0.76076754150863601</v>
      </c>
    </row>
    <row r="1676" spans="1:3" x14ac:dyDescent="0.35">
      <c r="A1676" s="231" t="s">
        <v>3550</v>
      </c>
      <c r="B1676" s="231" t="str">
        <f t="shared" ref="B1676:B1739" si="26">IFERROR(LEFT(A1676,(FIND(" ",A1676,1)-1)),"")</f>
        <v>G82</v>
      </c>
      <c r="C1676" s="353">
        <v>2.51250565659578</v>
      </c>
    </row>
    <row r="1677" spans="1:3" x14ac:dyDescent="0.35">
      <c r="A1677" s="231" t="s">
        <v>3551</v>
      </c>
      <c r="B1677" s="231" t="str">
        <f t="shared" si="26"/>
        <v>G82</v>
      </c>
      <c r="C1677" s="353">
        <v>0.48931335985326602</v>
      </c>
    </row>
    <row r="1678" spans="1:3" x14ac:dyDescent="0.35">
      <c r="A1678" s="231" t="s">
        <v>3552</v>
      </c>
      <c r="B1678" s="231" t="str">
        <f t="shared" si="26"/>
        <v>G83</v>
      </c>
      <c r="C1678" s="353">
        <v>0.58838642754489201</v>
      </c>
    </row>
    <row r="1679" spans="1:3" x14ac:dyDescent="0.35">
      <c r="A1679" s="231" t="s">
        <v>3553</v>
      </c>
      <c r="B1679" s="231" t="str">
        <f t="shared" si="26"/>
        <v>G83</v>
      </c>
      <c r="C1679" s="353">
        <v>2.3733864534948901</v>
      </c>
    </row>
    <row r="1680" spans="1:3" x14ac:dyDescent="0.35">
      <c r="A1680" s="231" t="s">
        <v>3554</v>
      </c>
      <c r="B1680" s="231" t="str">
        <f t="shared" si="26"/>
        <v>G84</v>
      </c>
      <c r="C1680" s="353">
        <v>1.71338644469309</v>
      </c>
    </row>
    <row r="1681" spans="1:3" x14ac:dyDescent="0.35">
      <c r="A1681" s="231" t="s">
        <v>3555</v>
      </c>
      <c r="B1681" s="231" t="str">
        <f t="shared" si="26"/>
        <v>G84</v>
      </c>
      <c r="C1681" s="353">
        <v>0.33338641525707502</v>
      </c>
    </row>
    <row r="1682" spans="1:3" x14ac:dyDescent="0.35">
      <c r="A1682" s="231" t="s">
        <v>3556</v>
      </c>
      <c r="B1682" s="231" t="str">
        <f t="shared" si="26"/>
        <v>G84</v>
      </c>
      <c r="C1682" s="353">
        <v>2.8533864899926198</v>
      </c>
    </row>
    <row r="1683" spans="1:3" x14ac:dyDescent="0.35">
      <c r="A1683" s="231" t="s">
        <v>3557</v>
      </c>
      <c r="B1683" s="231" t="str">
        <f t="shared" si="26"/>
        <v>G84</v>
      </c>
      <c r="C1683" s="353">
        <v>0.70875076370853196</v>
      </c>
    </row>
    <row r="1684" spans="1:3" x14ac:dyDescent="0.35">
      <c r="A1684" s="231" t="s">
        <v>3558</v>
      </c>
      <c r="B1684" s="231" t="str">
        <f t="shared" si="26"/>
        <v>G84</v>
      </c>
      <c r="C1684" s="353">
        <v>0.23024396366003699</v>
      </c>
    </row>
    <row r="1685" spans="1:3" x14ac:dyDescent="0.35">
      <c r="A1685" s="231" t="s">
        <v>3559</v>
      </c>
      <c r="B1685" s="231" t="str">
        <f t="shared" si="26"/>
        <v>G84</v>
      </c>
      <c r="C1685" s="353">
        <v>0.35785957061993201</v>
      </c>
    </row>
    <row r="1686" spans="1:3" x14ac:dyDescent="0.35">
      <c r="A1686" s="231" t="s">
        <v>3560</v>
      </c>
      <c r="B1686" s="231" t="str">
        <f t="shared" si="26"/>
        <v>G84</v>
      </c>
      <c r="C1686" s="353">
        <v>0.21850951612407599</v>
      </c>
    </row>
    <row r="1687" spans="1:3" x14ac:dyDescent="0.35">
      <c r="A1687" s="231" t="s">
        <v>3561</v>
      </c>
      <c r="B1687" s="231" t="str">
        <f t="shared" si="26"/>
        <v>G84</v>
      </c>
      <c r="C1687" s="353">
        <v>0.229492747065003</v>
      </c>
    </row>
    <row r="1688" spans="1:3" x14ac:dyDescent="0.35">
      <c r="A1688" s="231" t="s">
        <v>3562</v>
      </c>
      <c r="B1688" s="231" t="str">
        <f t="shared" si="26"/>
        <v>G84</v>
      </c>
      <c r="C1688" s="353">
        <v>0.31854615172362599</v>
      </c>
    </row>
    <row r="1689" spans="1:3" x14ac:dyDescent="0.35">
      <c r="A1689" s="231" t="s">
        <v>3563</v>
      </c>
      <c r="B1689" s="231" t="str">
        <f t="shared" si="26"/>
        <v>G84</v>
      </c>
      <c r="C1689" s="353">
        <v>0.209565787588188</v>
      </c>
    </row>
    <row r="1690" spans="1:3" x14ac:dyDescent="0.35">
      <c r="A1690" s="231" t="s">
        <v>3564</v>
      </c>
      <c r="B1690" s="231" t="str">
        <f t="shared" si="26"/>
        <v>G84</v>
      </c>
      <c r="C1690" s="353">
        <v>0.98644086393447505</v>
      </c>
    </row>
    <row r="1691" spans="1:3" x14ac:dyDescent="0.35">
      <c r="A1691" s="231" t="s">
        <v>3565</v>
      </c>
      <c r="B1691" s="231" t="str">
        <f t="shared" si="26"/>
        <v>G84</v>
      </c>
      <c r="C1691" s="353">
        <v>0.87476634747825099</v>
      </c>
    </row>
    <row r="1692" spans="1:3" x14ac:dyDescent="0.35">
      <c r="A1692" s="231" t="s">
        <v>3566</v>
      </c>
      <c r="B1692" s="231" t="str">
        <f t="shared" si="26"/>
        <v>G84</v>
      </c>
      <c r="C1692" s="353">
        <v>3.0526681283004899</v>
      </c>
    </row>
    <row r="1693" spans="1:3" x14ac:dyDescent="0.35">
      <c r="A1693" s="231" t="s">
        <v>3567</v>
      </c>
      <c r="B1693" s="231" t="str">
        <f t="shared" si="26"/>
        <v>G84</v>
      </c>
      <c r="C1693" s="353">
        <v>1.3343864365868601</v>
      </c>
    </row>
    <row r="1694" spans="1:3" x14ac:dyDescent="0.35">
      <c r="A1694" s="231" t="s">
        <v>3568</v>
      </c>
      <c r="B1694" s="231" t="str">
        <f t="shared" si="26"/>
        <v>G84</v>
      </c>
      <c r="C1694" s="353">
        <v>0.409980862637564</v>
      </c>
    </row>
    <row r="1695" spans="1:3" x14ac:dyDescent="0.35">
      <c r="A1695" s="231" t="s">
        <v>3569</v>
      </c>
      <c r="B1695" s="231" t="str">
        <f t="shared" si="26"/>
        <v>G84</v>
      </c>
      <c r="C1695" s="353">
        <v>0.60813019670829604</v>
      </c>
    </row>
    <row r="1696" spans="1:3" x14ac:dyDescent="0.35">
      <c r="A1696" s="231" t="s">
        <v>3570</v>
      </c>
      <c r="B1696" s="231" t="str">
        <f t="shared" si="26"/>
        <v>HS1</v>
      </c>
      <c r="C1696" s="353">
        <v>0.23747000098228399</v>
      </c>
    </row>
    <row r="1697" spans="1:3" x14ac:dyDescent="0.35">
      <c r="A1697" s="231" t="s">
        <v>3571</v>
      </c>
      <c r="B1697" s="231" t="str">
        <f t="shared" si="26"/>
        <v>HS1</v>
      </c>
      <c r="C1697" s="353">
        <v>0.228750005364418</v>
      </c>
    </row>
    <row r="1698" spans="1:3" x14ac:dyDescent="0.35">
      <c r="A1698" s="231" t="s">
        <v>3572</v>
      </c>
      <c r="B1698" s="231" t="str">
        <f t="shared" si="26"/>
        <v>HS1</v>
      </c>
      <c r="C1698" s="353">
        <v>0.22938999533653201</v>
      </c>
    </row>
    <row r="1699" spans="1:3" x14ac:dyDescent="0.35">
      <c r="A1699" s="231" t="s">
        <v>3573</v>
      </c>
      <c r="B1699" s="231" t="str">
        <f t="shared" si="26"/>
        <v>HS1</v>
      </c>
      <c r="C1699" s="353">
        <v>0.37465199828147799</v>
      </c>
    </row>
    <row r="1700" spans="1:3" x14ac:dyDescent="0.35">
      <c r="A1700" s="231" t="s">
        <v>3574</v>
      </c>
      <c r="B1700" s="231" t="str">
        <f t="shared" si="26"/>
        <v>HS1</v>
      </c>
      <c r="C1700" s="353">
        <v>0.34845000505447299</v>
      </c>
    </row>
    <row r="1701" spans="1:3" x14ac:dyDescent="0.35">
      <c r="A1701" s="231" t="s">
        <v>3575</v>
      </c>
      <c r="B1701" s="231" t="str">
        <f t="shared" si="26"/>
        <v>HS1</v>
      </c>
      <c r="C1701" s="353">
        <v>0.286439999938011</v>
      </c>
    </row>
    <row r="1702" spans="1:3" x14ac:dyDescent="0.35">
      <c r="A1702" s="231" t="s">
        <v>3576</v>
      </c>
      <c r="B1702" s="231" t="str">
        <f t="shared" si="26"/>
        <v>HS1</v>
      </c>
      <c r="C1702" s="353">
        <v>0.50335687212645996</v>
      </c>
    </row>
    <row r="1703" spans="1:3" x14ac:dyDescent="0.35">
      <c r="A1703" s="231" t="s">
        <v>3577</v>
      </c>
      <c r="B1703" s="231" t="str">
        <f t="shared" si="26"/>
        <v>HS1</v>
      </c>
      <c r="C1703" s="353">
        <v>0.34706999903375402</v>
      </c>
    </row>
    <row r="1704" spans="1:3" x14ac:dyDescent="0.35">
      <c r="A1704" s="231" t="s">
        <v>3578</v>
      </c>
      <c r="B1704" s="231" t="str">
        <f t="shared" si="26"/>
        <v>HS1</v>
      </c>
      <c r="C1704" s="353">
        <v>0.40502999226252201</v>
      </c>
    </row>
    <row r="1705" spans="1:3" x14ac:dyDescent="0.35">
      <c r="A1705" s="231" t="s">
        <v>3579</v>
      </c>
      <c r="B1705" s="231" t="str">
        <f t="shared" si="26"/>
        <v>HS1</v>
      </c>
      <c r="C1705" s="353">
        <v>0.24908000417053699</v>
      </c>
    </row>
    <row r="1706" spans="1:3" x14ac:dyDescent="0.35">
      <c r="A1706" s="231" t="s">
        <v>3580</v>
      </c>
      <c r="B1706" s="231" t="str">
        <f t="shared" si="26"/>
        <v>HS1</v>
      </c>
      <c r="C1706" s="353">
        <v>0.57294770158254105</v>
      </c>
    </row>
    <row r="1707" spans="1:3" x14ac:dyDescent="0.35">
      <c r="A1707" s="231" t="s">
        <v>3581</v>
      </c>
      <c r="B1707" s="231" t="str">
        <f t="shared" si="26"/>
        <v>HS1</v>
      </c>
      <c r="C1707" s="353">
        <v>3.28286467100444</v>
      </c>
    </row>
    <row r="1708" spans="1:3" x14ac:dyDescent="0.35">
      <c r="A1708" s="231" t="s">
        <v>3582</v>
      </c>
      <c r="B1708" s="231" t="str">
        <f t="shared" si="26"/>
        <v>HS1</v>
      </c>
      <c r="C1708" s="353">
        <v>2.79625662167867</v>
      </c>
    </row>
    <row r="1709" spans="1:3" x14ac:dyDescent="0.35">
      <c r="A1709" s="231" t="s">
        <v>3583</v>
      </c>
      <c r="B1709" s="231" t="str">
        <f t="shared" si="26"/>
        <v>HS1</v>
      </c>
      <c r="C1709" s="353">
        <v>0.258610010147094</v>
      </c>
    </row>
    <row r="1710" spans="1:3" x14ac:dyDescent="0.35">
      <c r="A1710" s="231" t="s">
        <v>3584</v>
      </c>
      <c r="B1710" s="231" t="str">
        <f t="shared" si="26"/>
        <v>HS1</v>
      </c>
      <c r="C1710" s="353">
        <v>0.49265285687787103</v>
      </c>
    </row>
    <row r="1711" spans="1:3" x14ac:dyDescent="0.35">
      <c r="A1711" s="231" t="s">
        <v>3585</v>
      </c>
      <c r="B1711" s="231" t="str">
        <f t="shared" si="26"/>
        <v>HS1</v>
      </c>
      <c r="C1711" s="353">
        <v>2.0015966693560201</v>
      </c>
    </row>
    <row r="1712" spans="1:3" x14ac:dyDescent="0.35">
      <c r="A1712" s="231" t="s">
        <v>3586</v>
      </c>
      <c r="B1712" s="231" t="str">
        <f t="shared" si="26"/>
        <v>HS1</v>
      </c>
      <c r="C1712" s="353">
        <v>0.247760005295276</v>
      </c>
    </row>
    <row r="1713" spans="1:3" x14ac:dyDescent="0.35">
      <c r="A1713" s="231" t="s">
        <v>3587</v>
      </c>
      <c r="B1713" s="231" t="str">
        <f t="shared" si="26"/>
        <v>HS1</v>
      </c>
      <c r="C1713" s="353">
        <v>2.4721508125464098</v>
      </c>
    </row>
    <row r="1714" spans="1:3" x14ac:dyDescent="0.35">
      <c r="A1714" s="231" t="s">
        <v>3588</v>
      </c>
      <c r="B1714" s="231" t="str">
        <f t="shared" si="26"/>
        <v>HS1</v>
      </c>
      <c r="C1714" s="353">
        <v>2.2849666674931801</v>
      </c>
    </row>
    <row r="1715" spans="1:3" x14ac:dyDescent="0.35">
      <c r="A1715" s="231" t="s">
        <v>3589</v>
      </c>
      <c r="B1715" s="231" t="str">
        <f t="shared" si="26"/>
        <v>HS2</v>
      </c>
      <c r="C1715" s="353">
        <v>2.43407011032104</v>
      </c>
    </row>
    <row r="1716" spans="1:3" x14ac:dyDescent="0.35">
      <c r="A1716" s="231" t="s">
        <v>3590</v>
      </c>
      <c r="B1716" s="231" t="str">
        <f t="shared" si="26"/>
        <v>HS2</v>
      </c>
      <c r="C1716" s="353">
        <v>0.58214642746107903</v>
      </c>
    </row>
    <row r="1717" spans="1:3" x14ac:dyDescent="0.35">
      <c r="A1717" s="231" t="s">
        <v>3591</v>
      </c>
      <c r="B1717" s="231" t="str">
        <f t="shared" si="26"/>
        <v>HS2</v>
      </c>
      <c r="C1717" s="353">
        <v>1.1429268285268599</v>
      </c>
    </row>
    <row r="1718" spans="1:3" x14ac:dyDescent="0.35">
      <c r="A1718" s="231" t="s">
        <v>3592</v>
      </c>
      <c r="B1718" s="231" t="str">
        <f t="shared" si="26"/>
        <v>HS2</v>
      </c>
      <c r="C1718" s="353">
        <v>0.716144979000091</v>
      </c>
    </row>
    <row r="1719" spans="1:3" x14ac:dyDescent="0.35">
      <c r="A1719" s="231" t="s">
        <v>3593</v>
      </c>
      <c r="B1719" s="231" t="str">
        <f t="shared" si="26"/>
        <v>HS2</v>
      </c>
      <c r="C1719" s="353">
        <v>0.75818182482863905</v>
      </c>
    </row>
    <row r="1720" spans="1:3" x14ac:dyDescent="0.35">
      <c r="A1720" s="231" t="s">
        <v>3594</v>
      </c>
      <c r="B1720" s="231" t="str">
        <f t="shared" si="26"/>
        <v>HS2</v>
      </c>
      <c r="C1720" s="353">
        <v>1.4194375276565501</v>
      </c>
    </row>
    <row r="1721" spans="1:3" x14ac:dyDescent="0.35">
      <c r="A1721" s="231" t="s">
        <v>3595</v>
      </c>
      <c r="B1721" s="231" t="str">
        <f t="shared" si="26"/>
        <v>HS2</v>
      </c>
      <c r="C1721" s="353">
        <v>2.2936933040618799</v>
      </c>
    </row>
    <row r="1722" spans="1:3" x14ac:dyDescent="0.35">
      <c r="A1722" s="231" t="s">
        <v>3596</v>
      </c>
      <c r="B1722" s="231" t="str">
        <f t="shared" si="26"/>
        <v>HS2</v>
      </c>
      <c r="C1722" s="353">
        <v>1.5650900214910499</v>
      </c>
    </row>
    <row r="1723" spans="1:3" x14ac:dyDescent="0.35">
      <c r="A1723" s="231" t="s">
        <v>3597</v>
      </c>
      <c r="B1723" s="231" t="str">
        <f t="shared" si="26"/>
        <v>HS2</v>
      </c>
      <c r="C1723" s="353">
        <v>0.78023999929428001</v>
      </c>
    </row>
    <row r="1724" spans="1:3" x14ac:dyDescent="0.35">
      <c r="A1724" s="231" t="s">
        <v>3598</v>
      </c>
      <c r="B1724" s="231" t="str">
        <f t="shared" si="26"/>
        <v>HS2</v>
      </c>
      <c r="C1724" s="353">
        <v>1.2874000072479199</v>
      </c>
    </row>
    <row r="1725" spans="1:3" x14ac:dyDescent="0.35">
      <c r="A1725" s="231" t="s">
        <v>3599</v>
      </c>
      <c r="B1725" s="231" t="str">
        <f t="shared" si="26"/>
        <v>HS2</v>
      </c>
      <c r="C1725" s="353">
        <v>2.3567673007647199</v>
      </c>
    </row>
    <row r="1726" spans="1:3" x14ac:dyDescent="0.35">
      <c r="A1726" s="231" t="s">
        <v>3600</v>
      </c>
      <c r="B1726" s="231" t="str">
        <f t="shared" si="26"/>
        <v>HS2</v>
      </c>
      <c r="C1726" s="353">
        <v>2.1173501014709402</v>
      </c>
    </row>
    <row r="1727" spans="1:3" x14ac:dyDescent="0.35">
      <c r="A1727" s="231" t="s">
        <v>3601</v>
      </c>
      <c r="B1727" s="231" t="str">
        <f t="shared" si="26"/>
        <v>HS2</v>
      </c>
      <c r="C1727" s="353">
        <v>2.2558718079870399</v>
      </c>
    </row>
    <row r="1728" spans="1:3" x14ac:dyDescent="0.35">
      <c r="A1728" s="231" t="s">
        <v>3602</v>
      </c>
      <c r="B1728" s="231" t="str">
        <f t="shared" si="26"/>
        <v>HS2</v>
      </c>
      <c r="C1728" s="353">
        <v>0.67723000049590998</v>
      </c>
    </row>
    <row r="1729" spans="1:3" x14ac:dyDescent="0.35">
      <c r="A1729" s="231" t="s">
        <v>3603</v>
      </c>
      <c r="B1729" s="231" t="str">
        <f t="shared" si="26"/>
        <v>HS2</v>
      </c>
      <c r="C1729" s="353">
        <v>1.05911330382029</v>
      </c>
    </row>
    <row r="1730" spans="1:3" x14ac:dyDescent="0.35">
      <c r="A1730" s="231" t="s">
        <v>3604</v>
      </c>
      <c r="B1730" s="231" t="str">
        <f t="shared" si="26"/>
        <v>HS2</v>
      </c>
      <c r="C1730" s="353">
        <v>0.65399334828058797</v>
      </c>
    </row>
    <row r="1731" spans="1:3" x14ac:dyDescent="0.35">
      <c r="A1731" s="231" t="s">
        <v>3605</v>
      </c>
      <c r="B1731" s="231" t="str">
        <f t="shared" si="26"/>
        <v>HS2</v>
      </c>
      <c r="C1731" s="353">
        <v>1.61371502280235</v>
      </c>
    </row>
    <row r="1732" spans="1:3" x14ac:dyDescent="0.35">
      <c r="A1732" s="231" t="s">
        <v>3606</v>
      </c>
      <c r="B1732" s="231" t="str">
        <f t="shared" si="26"/>
        <v>HS2</v>
      </c>
      <c r="C1732" s="353">
        <v>1.20369220111105</v>
      </c>
    </row>
    <row r="1733" spans="1:3" x14ac:dyDescent="0.35">
      <c r="A1733" s="231" t="s">
        <v>3607</v>
      </c>
      <c r="B1733" s="231" t="str">
        <f t="shared" si="26"/>
        <v>HS3</v>
      </c>
      <c r="C1733" s="353">
        <v>2.1720933516820198</v>
      </c>
    </row>
    <row r="1734" spans="1:3" x14ac:dyDescent="0.35">
      <c r="A1734" s="231" t="s">
        <v>3608</v>
      </c>
      <c r="B1734" s="231" t="str">
        <f t="shared" si="26"/>
        <v>HS3</v>
      </c>
      <c r="C1734" s="353">
        <v>0.44745667775471998</v>
      </c>
    </row>
    <row r="1735" spans="1:3" x14ac:dyDescent="0.35">
      <c r="A1735" s="231" t="s">
        <v>3609</v>
      </c>
      <c r="B1735" s="231" t="str">
        <f t="shared" si="26"/>
        <v>HS3</v>
      </c>
      <c r="C1735" s="353">
        <v>2.37192994356155</v>
      </c>
    </row>
    <row r="1736" spans="1:3" x14ac:dyDescent="0.35">
      <c r="A1736" s="231" t="s">
        <v>3610</v>
      </c>
      <c r="B1736" s="231" t="str">
        <f t="shared" si="26"/>
        <v>HS3</v>
      </c>
      <c r="C1736" s="353">
        <v>2.00708166261514</v>
      </c>
    </row>
    <row r="1737" spans="1:3" x14ac:dyDescent="0.35">
      <c r="A1737" s="231" t="s">
        <v>3611</v>
      </c>
      <c r="B1737" s="231" t="str">
        <f t="shared" si="26"/>
        <v>HS3</v>
      </c>
      <c r="C1737" s="353">
        <v>2.6420837491750699</v>
      </c>
    </row>
    <row r="1738" spans="1:3" x14ac:dyDescent="0.35">
      <c r="A1738" s="231" t="s">
        <v>3612</v>
      </c>
      <c r="B1738" s="231" t="str">
        <f t="shared" si="26"/>
        <v>HS3</v>
      </c>
      <c r="C1738" s="353">
        <v>0.50844001770019498</v>
      </c>
    </row>
    <row r="1739" spans="1:3" x14ac:dyDescent="0.35">
      <c r="A1739" s="231" t="s">
        <v>3613</v>
      </c>
      <c r="B1739" s="231" t="str">
        <f t="shared" si="26"/>
        <v>HS3</v>
      </c>
      <c r="C1739" s="353">
        <v>0.46688000857829998</v>
      </c>
    </row>
    <row r="1740" spans="1:3" x14ac:dyDescent="0.35">
      <c r="A1740" s="231" t="s">
        <v>3614</v>
      </c>
      <c r="B1740" s="231" t="str">
        <f t="shared" ref="B1740:B1803" si="27">IFERROR(LEFT(A1740,(FIND(" ",A1740,1)-1)),"")</f>
        <v>HS3</v>
      </c>
      <c r="C1740" s="353">
        <v>0.66390001773834195</v>
      </c>
    </row>
    <row r="1741" spans="1:3" x14ac:dyDescent="0.35">
      <c r="A1741" s="231" t="s">
        <v>3615</v>
      </c>
      <c r="B1741" s="231" t="str">
        <f t="shared" si="27"/>
        <v>HS3</v>
      </c>
      <c r="C1741" s="353">
        <v>0.53294998407363803</v>
      </c>
    </row>
    <row r="1742" spans="1:3" x14ac:dyDescent="0.35">
      <c r="A1742" s="231" t="s">
        <v>3616</v>
      </c>
      <c r="B1742" s="231" t="str">
        <f t="shared" si="27"/>
        <v>HS3</v>
      </c>
      <c r="C1742" s="353">
        <v>1.29575599431991</v>
      </c>
    </row>
    <row r="1743" spans="1:3" x14ac:dyDescent="0.35">
      <c r="A1743" s="231" t="s">
        <v>3617</v>
      </c>
      <c r="B1743" s="231" t="str">
        <f t="shared" si="27"/>
        <v>HS3</v>
      </c>
      <c r="C1743" s="353">
        <v>2.02924830714861</v>
      </c>
    </row>
    <row r="1744" spans="1:3" x14ac:dyDescent="0.35">
      <c r="A1744" s="231" t="s">
        <v>3618</v>
      </c>
      <c r="B1744" s="231" t="str">
        <f t="shared" si="27"/>
        <v>HS3</v>
      </c>
      <c r="C1744" s="353">
        <v>2.9337079274026898</v>
      </c>
    </row>
    <row r="1745" spans="1:3" x14ac:dyDescent="0.35">
      <c r="A1745" s="231" t="s">
        <v>3619</v>
      </c>
      <c r="B1745" s="231" t="str">
        <f t="shared" si="27"/>
        <v>HS3</v>
      </c>
      <c r="C1745" s="353">
        <v>0.78070998191833496</v>
      </c>
    </row>
    <row r="1746" spans="1:3" x14ac:dyDescent="0.35">
      <c r="A1746" s="231" t="s">
        <v>3620</v>
      </c>
      <c r="B1746" s="231" t="str">
        <f t="shared" si="27"/>
        <v>HS3</v>
      </c>
      <c r="C1746" s="353">
        <v>1.06775999069213</v>
      </c>
    </row>
    <row r="1747" spans="1:3" x14ac:dyDescent="0.35">
      <c r="A1747" s="231" t="s">
        <v>3621</v>
      </c>
      <c r="B1747" s="231" t="str">
        <f t="shared" si="27"/>
        <v>HS3</v>
      </c>
      <c r="C1747" s="353">
        <v>1.1666100025177</v>
      </c>
    </row>
    <row r="1748" spans="1:3" x14ac:dyDescent="0.35">
      <c r="A1748" s="231" t="s">
        <v>3622</v>
      </c>
      <c r="B1748" s="231" t="str">
        <f t="shared" si="27"/>
        <v>HS4</v>
      </c>
      <c r="C1748" s="353">
        <v>2.0966699868440601</v>
      </c>
    </row>
    <row r="1749" spans="1:3" x14ac:dyDescent="0.35">
      <c r="A1749" s="231" t="s">
        <v>3623</v>
      </c>
      <c r="B1749" s="231" t="str">
        <f t="shared" si="27"/>
        <v>HS4</v>
      </c>
      <c r="C1749" s="353">
        <v>0.35925000905990601</v>
      </c>
    </row>
    <row r="1750" spans="1:3" x14ac:dyDescent="0.35">
      <c r="A1750" s="231" t="s">
        <v>3624</v>
      </c>
      <c r="B1750" s="231" t="str">
        <f t="shared" si="27"/>
        <v>HS4</v>
      </c>
      <c r="C1750" s="353">
        <v>1.28574502468109</v>
      </c>
    </row>
    <row r="1751" spans="1:3" x14ac:dyDescent="0.35">
      <c r="A1751" s="231" t="s">
        <v>3625</v>
      </c>
      <c r="B1751" s="231" t="str">
        <f t="shared" si="27"/>
        <v>HS4</v>
      </c>
      <c r="C1751" s="353">
        <v>0.36520001292228699</v>
      </c>
    </row>
    <row r="1752" spans="1:3" x14ac:dyDescent="0.35">
      <c r="A1752" s="231" t="s">
        <v>3626</v>
      </c>
      <c r="B1752" s="231" t="str">
        <f t="shared" si="27"/>
        <v>HS4</v>
      </c>
      <c r="C1752" s="353">
        <v>1.3456130057573299</v>
      </c>
    </row>
    <row r="1753" spans="1:3" x14ac:dyDescent="0.35">
      <c r="A1753" s="231" t="s">
        <v>3627</v>
      </c>
      <c r="B1753" s="231" t="str">
        <f t="shared" si="27"/>
        <v>HS4</v>
      </c>
      <c r="C1753" s="353">
        <v>2.71725287607737</v>
      </c>
    </row>
    <row r="1754" spans="1:3" x14ac:dyDescent="0.35">
      <c r="A1754" s="231" t="s">
        <v>3628</v>
      </c>
      <c r="B1754" s="231" t="str">
        <f t="shared" si="27"/>
        <v>HS4</v>
      </c>
      <c r="C1754" s="353">
        <v>1.32481998205184</v>
      </c>
    </row>
    <row r="1755" spans="1:3" x14ac:dyDescent="0.35">
      <c r="A1755" s="231" t="s">
        <v>3629</v>
      </c>
      <c r="B1755" s="231" t="str">
        <f t="shared" si="27"/>
        <v>HS5</v>
      </c>
      <c r="C1755" s="353">
        <v>0.67154002189636197</v>
      </c>
    </row>
    <row r="1756" spans="1:3" x14ac:dyDescent="0.35">
      <c r="A1756" s="231" t="s">
        <v>3630</v>
      </c>
      <c r="B1756" s="231" t="str">
        <f t="shared" si="27"/>
        <v>HS5</v>
      </c>
      <c r="C1756" s="353">
        <v>1.62595570938927</v>
      </c>
    </row>
    <row r="1757" spans="1:3" x14ac:dyDescent="0.35">
      <c r="A1757" s="231" t="s">
        <v>3631</v>
      </c>
      <c r="B1757" s="231" t="str">
        <f t="shared" si="27"/>
        <v>HS5</v>
      </c>
      <c r="C1757" s="353">
        <v>0.86286454850977101</v>
      </c>
    </row>
    <row r="1758" spans="1:3" x14ac:dyDescent="0.35">
      <c r="A1758" s="231" t="s">
        <v>3632</v>
      </c>
      <c r="B1758" s="231" t="str">
        <f t="shared" si="27"/>
        <v>HS5</v>
      </c>
      <c r="C1758" s="353">
        <v>1.0021000206470401</v>
      </c>
    </row>
    <row r="1759" spans="1:3" x14ac:dyDescent="0.35">
      <c r="A1759" s="231" t="s">
        <v>3633</v>
      </c>
      <c r="B1759" s="231" t="str">
        <f t="shared" si="27"/>
        <v>HS5</v>
      </c>
      <c r="C1759" s="353">
        <v>3.67302989959716</v>
      </c>
    </row>
    <row r="1760" spans="1:3" x14ac:dyDescent="0.35">
      <c r="A1760" s="231" t="s">
        <v>3634</v>
      </c>
      <c r="B1760" s="231" t="str">
        <f t="shared" si="27"/>
        <v>HS5</v>
      </c>
      <c r="C1760" s="353">
        <v>0.87769997119903498</v>
      </c>
    </row>
    <row r="1761" spans="1:3" x14ac:dyDescent="0.35">
      <c r="A1761" s="231" t="s">
        <v>3635</v>
      </c>
      <c r="B1761" s="231" t="str">
        <f t="shared" si="27"/>
        <v>HS5</v>
      </c>
      <c r="C1761" s="353">
        <v>2.0271300375461498</v>
      </c>
    </row>
    <row r="1762" spans="1:3" x14ac:dyDescent="0.35">
      <c r="A1762" s="231" t="s">
        <v>3636</v>
      </c>
      <c r="B1762" s="231" t="str">
        <f t="shared" si="27"/>
        <v>HS6</v>
      </c>
      <c r="C1762" s="353">
        <v>1.4820633331934601</v>
      </c>
    </row>
    <row r="1763" spans="1:3" x14ac:dyDescent="0.35">
      <c r="A1763" s="231" t="s">
        <v>3637</v>
      </c>
      <c r="B1763" s="231" t="str">
        <f t="shared" si="27"/>
        <v>HS6</v>
      </c>
      <c r="C1763" s="353">
        <v>1.53702998658021</v>
      </c>
    </row>
    <row r="1764" spans="1:3" x14ac:dyDescent="0.35">
      <c r="A1764" s="231" t="s">
        <v>3638</v>
      </c>
      <c r="B1764" s="231" t="str">
        <f t="shared" si="27"/>
        <v>HS6</v>
      </c>
      <c r="C1764" s="353">
        <v>2.2652599811553902</v>
      </c>
    </row>
    <row r="1765" spans="1:3" x14ac:dyDescent="0.35">
      <c r="A1765" s="231" t="s">
        <v>3639</v>
      </c>
      <c r="B1765" s="231" t="str">
        <f t="shared" si="27"/>
        <v>HS6</v>
      </c>
      <c r="C1765" s="353">
        <v>1.6288614187921699</v>
      </c>
    </row>
    <row r="1766" spans="1:3" x14ac:dyDescent="0.35">
      <c r="A1766" s="231" t="s">
        <v>3640</v>
      </c>
      <c r="B1766" s="231" t="str">
        <f t="shared" si="27"/>
        <v>HS6</v>
      </c>
      <c r="C1766" s="353">
        <v>2.5294766426086399</v>
      </c>
    </row>
    <row r="1767" spans="1:3" x14ac:dyDescent="0.35">
      <c r="A1767" s="231" t="s">
        <v>3641</v>
      </c>
      <c r="B1767" s="231" t="str">
        <f t="shared" si="27"/>
        <v>HS6</v>
      </c>
      <c r="C1767" s="353">
        <v>0.375239998102188</v>
      </c>
    </row>
    <row r="1768" spans="1:3" x14ac:dyDescent="0.35">
      <c r="A1768" s="231" t="s">
        <v>3642</v>
      </c>
      <c r="B1768" s="231" t="str">
        <f t="shared" si="27"/>
        <v>HS6</v>
      </c>
      <c r="C1768" s="353">
        <v>0.82445152791646803</v>
      </c>
    </row>
    <row r="1769" spans="1:3" x14ac:dyDescent="0.35">
      <c r="A1769" s="231" t="s">
        <v>3643</v>
      </c>
      <c r="B1769" s="231" t="str">
        <f t="shared" si="27"/>
        <v>HS6</v>
      </c>
      <c r="C1769" s="353">
        <v>1.22410000860691</v>
      </c>
    </row>
    <row r="1770" spans="1:3" x14ac:dyDescent="0.35">
      <c r="A1770" s="231" t="s">
        <v>3644</v>
      </c>
      <c r="B1770" s="231" t="str">
        <f t="shared" si="27"/>
        <v>HS6</v>
      </c>
      <c r="C1770" s="353">
        <v>1.2231299877166699</v>
      </c>
    </row>
    <row r="1771" spans="1:3" x14ac:dyDescent="0.35">
      <c r="A1771" s="231" t="s">
        <v>3645</v>
      </c>
      <c r="B1771" s="231" t="str">
        <f t="shared" si="27"/>
        <v>HS6</v>
      </c>
      <c r="C1771" s="353">
        <v>0.40219000354409201</v>
      </c>
    </row>
    <row r="1772" spans="1:3" x14ac:dyDescent="0.35">
      <c r="A1772" s="231" t="s">
        <v>3646</v>
      </c>
      <c r="B1772" s="231" t="str">
        <f t="shared" si="27"/>
        <v>HS6</v>
      </c>
      <c r="C1772" s="353">
        <v>0.91708250716328599</v>
      </c>
    </row>
    <row r="1773" spans="1:3" x14ac:dyDescent="0.35">
      <c r="A1773" s="231" t="s">
        <v>3647</v>
      </c>
      <c r="B1773" s="231" t="str">
        <f t="shared" si="27"/>
        <v>HS6</v>
      </c>
      <c r="C1773" s="353">
        <v>0.48960000276565502</v>
      </c>
    </row>
    <row r="1774" spans="1:3" x14ac:dyDescent="0.35">
      <c r="A1774" s="231" t="s">
        <v>3648</v>
      </c>
      <c r="B1774" s="231" t="str">
        <f t="shared" si="27"/>
        <v>HS6</v>
      </c>
      <c r="C1774" s="353">
        <v>1.5203100442886299</v>
      </c>
    </row>
    <row r="1775" spans="1:3" x14ac:dyDescent="0.35">
      <c r="A1775" s="231" t="s">
        <v>3649</v>
      </c>
      <c r="B1775" s="231" t="str">
        <f t="shared" si="27"/>
        <v>HS6</v>
      </c>
      <c r="C1775" s="353">
        <v>0.50722998380661</v>
      </c>
    </row>
    <row r="1776" spans="1:3" x14ac:dyDescent="0.35">
      <c r="A1776" s="231" t="s">
        <v>3650</v>
      </c>
      <c r="B1776" s="231" t="str">
        <f t="shared" si="27"/>
        <v>HS6</v>
      </c>
      <c r="C1776" s="353">
        <v>1.29126499891281</v>
      </c>
    </row>
    <row r="1777" spans="1:3" x14ac:dyDescent="0.35">
      <c r="A1777" s="231" t="s">
        <v>3651</v>
      </c>
      <c r="B1777" s="231" t="str">
        <f t="shared" si="27"/>
        <v>HS6</v>
      </c>
      <c r="C1777" s="353">
        <v>0.60943001508712702</v>
      </c>
    </row>
    <row r="1778" spans="1:3" x14ac:dyDescent="0.35">
      <c r="A1778" s="231" t="s">
        <v>3652</v>
      </c>
      <c r="B1778" s="231" t="str">
        <f t="shared" si="27"/>
        <v>HS6</v>
      </c>
      <c r="C1778" s="353">
        <v>0.64528501033782903</v>
      </c>
    </row>
    <row r="1779" spans="1:3" x14ac:dyDescent="0.35">
      <c r="A1779" s="231" t="s">
        <v>3653</v>
      </c>
      <c r="B1779" s="231" t="str">
        <f t="shared" si="27"/>
        <v>HS6</v>
      </c>
      <c r="C1779" s="353">
        <v>1.0708766529957401</v>
      </c>
    </row>
    <row r="1780" spans="1:3" x14ac:dyDescent="0.35">
      <c r="A1780" s="231" t="s">
        <v>3654</v>
      </c>
      <c r="B1780" s="231" t="str">
        <f t="shared" si="27"/>
        <v>HS6</v>
      </c>
      <c r="C1780" s="353">
        <v>1.03558835883935</v>
      </c>
    </row>
    <row r="1781" spans="1:3" x14ac:dyDescent="0.35">
      <c r="A1781" s="231" t="s">
        <v>3655</v>
      </c>
      <c r="B1781" s="231" t="str">
        <f t="shared" si="27"/>
        <v>HS6</v>
      </c>
      <c r="C1781" s="353">
        <v>0.94887498021125805</v>
      </c>
    </row>
    <row r="1782" spans="1:3" x14ac:dyDescent="0.35">
      <c r="A1782" s="231" t="s">
        <v>3656</v>
      </c>
      <c r="B1782" s="231" t="str">
        <f t="shared" si="27"/>
        <v>HS6</v>
      </c>
      <c r="C1782" s="353">
        <v>3.4351274371147098</v>
      </c>
    </row>
    <row r="1783" spans="1:3" x14ac:dyDescent="0.35">
      <c r="A1783" s="231" t="s">
        <v>3657</v>
      </c>
      <c r="B1783" s="231" t="str">
        <f t="shared" si="27"/>
        <v>HS6</v>
      </c>
      <c r="C1783" s="353">
        <v>0.29392500221729201</v>
      </c>
    </row>
    <row r="1784" spans="1:3" x14ac:dyDescent="0.35">
      <c r="A1784" s="231" t="s">
        <v>3658</v>
      </c>
      <c r="B1784" s="231" t="str">
        <f t="shared" si="27"/>
        <v>HS6</v>
      </c>
      <c r="C1784" s="353">
        <v>0.76346141525677202</v>
      </c>
    </row>
    <row r="1785" spans="1:3" x14ac:dyDescent="0.35">
      <c r="A1785" s="231" t="s">
        <v>3659</v>
      </c>
      <c r="B1785" s="231" t="str">
        <f t="shared" si="27"/>
        <v>HS6</v>
      </c>
      <c r="C1785" s="353">
        <v>0.39886599779129001</v>
      </c>
    </row>
    <row r="1786" spans="1:3" x14ac:dyDescent="0.35">
      <c r="A1786" s="231" t="s">
        <v>3660</v>
      </c>
      <c r="B1786" s="231" t="str">
        <f t="shared" si="27"/>
        <v>HS6</v>
      </c>
      <c r="C1786" s="353">
        <v>1.8079857059887401</v>
      </c>
    </row>
    <row r="1787" spans="1:3" x14ac:dyDescent="0.35">
      <c r="A1787" s="231" t="s">
        <v>3661</v>
      </c>
      <c r="B1787" s="231" t="str">
        <f t="shared" si="27"/>
        <v>HS6</v>
      </c>
      <c r="C1787" s="353">
        <v>1.0561041451733599</v>
      </c>
    </row>
    <row r="1788" spans="1:3" x14ac:dyDescent="0.35">
      <c r="A1788" s="231" t="s">
        <v>3662</v>
      </c>
      <c r="B1788" s="231" t="str">
        <f t="shared" si="27"/>
        <v>HS6</v>
      </c>
      <c r="C1788" s="353">
        <v>0.30191499739885302</v>
      </c>
    </row>
    <row r="1789" spans="1:3" x14ac:dyDescent="0.35">
      <c r="A1789" s="231" t="s">
        <v>3663</v>
      </c>
      <c r="B1789" s="231" t="str">
        <f t="shared" si="27"/>
        <v>HS6</v>
      </c>
      <c r="C1789" s="353">
        <v>1.8377344580712101</v>
      </c>
    </row>
    <row r="1790" spans="1:3" x14ac:dyDescent="0.35">
      <c r="A1790" s="231" t="s">
        <v>3664</v>
      </c>
      <c r="B1790" s="231" t="str">
        <f t="shared" si="27"/>
        <v>HS6</v>
      </c>
      <c r="C1790" s="353">
        <v>1.41102834542592</v>
      </c>
    </row>
    <row r="1791" spans="1:3" x14ac:dyDescent="0.35">
      <c r="A1791" s="231" t="s">
        <v>3665</v>
      </c>
      <c r="B1791" s="231" t="str">
        <f t="shared" si="27"/>
        <v>HS6</v>
      </c>
      <c r="C1791" s="353">
        <v>1.8878699988126699</v>
      </c>
    </row>
    <row r="1792" spans="1:3" x14ac:dyDescent="0.35">
      <c r="A1792" s="231" t="s">
        <v>3666</v>
      </c>
      <c r="B1792" s="231" t="str">
        <f t="shared" si="27"/>
        <v>HS7</v>
      </c>
      <c r="C1792" s="353">
        <v>0.81547217462399901</v>
      </c>
    </row>
    <row r="1793" spans="1:3" x14ac:dyDescent="0.35">
      <c r="A1793" s="231" t="s">
        <v>3667</v>
      </c>
      <c r="B1793" s="231" t="str">
        <f t="shared" si="27"/>
        <v>HS7</v>
      </c>
      <c r="C1793" s="353">
        <v>1.6204761845224001</v>
      </c>
    </row>
    <row r="1794" spans="1:3" x14ac:dyDescent="0.35">
      <c r="A1794" s="231" t="s">
        <v>3668</v>
      </c>
      <c r="B1794" s="231" t="str">
        <f t="shared" si="27"/>
        <v>HS7</v>
      </c>
      <c r="C1794" s="353">
        <v>1.33971647850491</v>
      </c>
    </row>
    <row r="1795" spans="1:3" x14ac:dyDescent="0.35">
      <c r="A1795" s="231" t="s">
        <v>3669</v>
      </c>
      <c r="B1795" s="231" t="str">
        <f t="shared" si="27"/>
        <v>HS7</v>
      </c>
      <c r="C1795" s="353">
        <v>0.39852205926881101</v>
      </c>
    </row>
    <row r="1796" spans="1:3" x14ac:dyDescent="0.35">
      <c r="A1796" s="231" t="s">
        <v>3670</v>
      </c>
      <c r="B1796" s="231" t="str">
        <f t="shared" si="27"/>
        <v>HS7</v>
      </c>
      <c r="C1796" s="353">
        <v>1.3126711025833999</v>
      </c>
    </row>
    <row r="1797" spans="1:3" x14ac:dyDescent="0.35">
      <c r="A1797" s="231" t="s">
        <v>3671</v>
      </c>
      <c r="B1797" s="231" t="str">
        <f t="shared" si="27"/>
        <v>HS7</v>
      </c>
      <c r="C1797" s="353">
        <v>0.376879999041557</v>
      </c>
    </row>
    <row r="1798" spans="1:3" x14ac:dyDescent="0.35">
      <c r="A1798" s="231" t="s">
        <v>3672</v>
      </c>
      <c r="B1798" s="231" t="str">
        <f t="shared" si="27"/>
        <v>HS7</v>
      </c>
      <c r="C1798" s="353">
        <v>1.0932808443903901</v>
      </c>
    </row>
    <row r="1799" spans="1:3" x14ac:dyDescent="0.35">
      <c r="A1799" s="231" t="s">
        <v>3673</v>
      </c>
      <c r="B1799" s="231" t="str">
        <f t="shared" si="27"/>
        <v>HS7</v>
      </c>
      <c r="C1799" s="353">
        <v>1.01471201181411</v>
      </c>
    </row>
    <row r="1800" spans="1:3" x14ac:dyDescent="0.35">
      <c r="A1800" s="231" t="s">
        <v>3674</v>
      </c>
      <c r="B1800" s="231" t="str">
        <f t="shared" si="27"/>
        <v>HS7</v>
      </c>
      <c r="C1800" s="353">
        <v>1.0665813267230899</v>
      </c>
    </row>
    <row r="1801" spans="1:3" x14ac:dyDescent="0.35">
      <c r="A1801" s="231" t="s">
        <v>3675</v>
      </c>
      <c r="B1801" s="231" t="str">
        <f t="shared" si="27"/>
        <v>HS7</v>
      </c>
      <c r="C1801" s="353">
        <v>0.43467300385236701</v>
      </c>
    </row>
    <row r="1802" spans="1:3" x14ac:dyDescent="0.35">
      <c r="A1802" s="231" t="s">
        <v>3676</v>
      </c>
      <c r="B1802" s="231" t="str">
        <f t="shared" si="27"/>
        <v>HS7</v>
      </c>
      <c r="C1802" s="353">
        <v>0.64718741178512496</v>
      </c>
    </row>
    <row r="1803" spans="1:3" x14ac:dyDescent="0.35">
      <c r="A1803" s="231" t="s">
        <v>3677</v>
      </c>
      <c r="B1803" s="231" t="str">
        <f t="shared" si="27"/>
        <v>HS7</v>
      </c>
      <c r="C1803" s="353">
        <v>2.2076433648665699</v>
      </c>
    </row>
    <row r="1804" spans="1:3" x14ac:dyDescent="0.35">
      <c r="A1804" s="231" t="s">
        <v>3678</v>
      </c>
      <c r="B1804" s="231" t="str">
        <f t="shared" ref="B1804:B1867" si="28">IFERROR(LEFT(A1804,(FIND(" ",A1804,1)-1)),"")</f>
        <v>HS7</v>
      </c>
      <c r="C1804" s="353">
        <v>0.830893005430698</v>
      </c>
    </row>
    <row r="1805" spans="1:3" x14ac:dyDescent="0.35">
      <c r="A1805" s="231" t="s">
        <v>3679</v>
      </c>
      <c r="B1805" s="231" t="str">
        <f t="shared" si="28"/>
        <v>HS7</v>
      </c>
      <c r="C1805" s="353">
        <v>1.00451697443806</v>
      </c>
    </row>
    <row r="1806" spans="1:3" x14ac:dyDescent="0.35">
      <c r="A1806" s="231" t="s">
        <v>3680</v>
      </c>
      <c r="B1806" s="231" t="str">
        <f t="shared" si="28"/>
        <v>HS7</v>
      </c>
      <c r="C1806" s="353">
        <v>0.67035799622535697</v>
      </c>
    </row>
    <row r="1807" spans="1:3" x14ac:dyDescent="0.35">
      <c r="A1807" s="231" t="s">
        <v>3681</v>
      </c>
      <c r="B1807" s="231" t="str">
        <f t="shared" si="28"/>
        <v>HS7</v>
      </c>
      <c r="C1807" s="353">
        <v>1.0667889202418499</v>
      </c>
    </row>
    <row r="1808" spans="1:3" x14ac:dyDescent="0.35">
      <c r="A1808" s="231" t="s">
        <v>3682</v>
      </c>
      <c r="B1808" s="231" t="str">
        <f t="shared" si="28"/>
        <v>HS7</v>
      </c>
      <c r="C1808" s="353">
        <v>0.47152332464853902</v>
      </c>
    </row>
    <row r="1809" spans="1:3" x14ac:dyDescent="0.35">
      <c r="A1809" s="231" t="s">
        <v>3683</v>
      </c>
      <c r="B1809" s="231" t="str">
        <f t="shared" si="28"/>
        <v>HS7</v>
      </c>
      <c r="C1809" s="353">
        <v>1.1680949926376301</v>
      </c>
    </row>
    <row r="1810" spans="1:3" x14ac:dyDescent="0.35">
      <c r="A1810" s="231" t="s">
        <v>3684</v>
      </c>
      <c r="B1810" s="231" t="str">
        <f t="shared" si="28"/>
        <v>HS8</v>
      </c>
      <c r="C1810" s="353">
        <v>1.7780704901548601</v>
      </c>
    </row>
    <row r="1811" spans="1:3" x14ac:dyDescent="0.35">
      <c r="A1811" s="231" t="s">
        <v>3685</v>
      </c>
      <c r="B1811" s="231" t="str">
        <f t="shared" si="28"/>
        <v>HS8</v>
      </c>
      <c r="C1811" s="353">
        <v>0.81757812140041297</v>
      </c>
    </row>
    <row r="1812" spans="1:3" x14ac:dyDescent="0.35">
      <c r="A1812" s="231" t="s">
        <v>3686</v>
      </c>
      <c r="B1812" s="231" t="str">
        <f t="shared" si="28"/>
        <v>HS8</v>
      </c>
      <c r="C1812" s="353">
        <v>1.14738249778747</v>
      </c>
    </row>
    <row r="1813" spans="1:3" x14ac:dyDescent="0.35">
      <c r="A1813" s="231" t="s">
        <v>3687</v>
      </c>
      <c r="B1813" s="231" t="str">
        <f t="shared" si="28"/>
        <v>HS8</v>
      </c>
      <c r="C1813" s="353">
        <v>3.3877528735569502</v>
      </c>
    </row>
    <row r="1814" spans="1:3" x14ac:dyDescent="0.35">
      <c r="A1814" s="231" t="s">
        <v>3688</v>
      </c>
      <c r="B1814" s="231" t="str">
        <f t="shared" si="28"/>
        <v>HS8</v>
      </c>
      <c r="C1814" s="353">
        <v>1.3704478177759301</v>
      </c>
    </row>
    <row r="1815" spans="1:3" x14ac:dyDescent="0.35">
      <c r="A1815" s="231" t="s">
        <v>3689</v>
      </c>
      <c r="B1815" s="231" t="str">
        <f t="shared" si="28"/>
        <v>HS8</v>
      </c>
      <c r="C1815" s="353">
        <v>0.80859592639737599</v>
      </c>
    </row>
    <row r="1816" spans="1:3" x14ac:dyDescent="0.35">
      <c r="A1816" s="231" t="s">
        <v>3690</v>
      </c>
      <c r="B1816" s="231" t="str">
        <f t="shared" si="28"/>
        <v>HS8</v>
      </c>
      <c r="C1816" s="353">
        <v>0.81178362532095405</v>
      </c>
    </row>
    <row r="1817" spans="1:3" x14ac:dyDescent="0.35">
      <c r="A1817" s="231" t="s">
        <v>3691</v>
      </c>
      <c r="B1817" s="231" t="str">
        <f t="shared" si="28"/>
        <v>HS8</v>
      </c>
      <c r="C1817" s="353">
        <v>1.1051991650213699</v>
      </c>
    </row>
    <row r="1818" spans="1:3" x14ac:dyDescent="0.35">
      <c r="A1818" s="231" t="s">
        <v>3692</v>
      </c>
      <c r="B1818" s="231" t="str">
        <f t="shared" si="28"/>
        <v>HS8</v>
      </c>
      <c r="C1818" s="353">
        <v>0.49734498560428603</v>
      </c>
    </row>
    <row r="1819" spans="1:3" x14ac:dyDescent="0.35">
      <c r="A1819" s="231" t="s">
        <v>3693</v>
      </c>
      <c r="B1819" s="231" t="str">
        <f t="shared" si="28"/>
        <v>HS8</v>
      </c>
      <c r="C1819" s="353">
        <v>0.69620890418688397</v>
      </c>
    </row>
    <row r="1820" spans="1:3" x14ac:dyDescent="0.35">
      <c r="A1820" s="231" t="s">
        <v>3694</v>
      </c>
      <c r="B1820" s="231" t="str">
        <f t="shared" si="28"/>
        <v>HS8</v>
      </c>
      <c r="C1820" s="353">
        <v>0.69201999902725198</v>
      </c>
    </row>
    <row r="1821" spans="1:3" x14ac:dyDescent="0.35">
      <c r="A1821" s="231" t="s">
        <v>3695</v>
      </c>
      <c r="B1821" s="231" t="str">
        <f t="shared" si="28"/>
        <v>HS8</v>
      </c>
      <c r="C1821" s="353">
        <v>1.11859105135265</v>
      </c>
    </row>
    <row r="1822" spans="1:3" x14ac:dyDescent="0.35">
      <c r="A1822" s="231" t="s">
        <v>3696</v>
      </c>
      <c r="B1822" s="231" t="str">
        <f t="shared" si="28"/>
        <v>HS8</v>
      </c>
      <c r="C1822" s="353">
        <v>0.427955001592636</v>
      </c>
    </row>
    <row r="1823" spans="1:3" x14ac:dyDescent="0.35">
      <c r="A1823" s="231" t="s">
        <v>3697</v>
      </c>
      <c r="B1823" s="231" t="str">
        <f t="shared" si="28"/>
        <v>HS8</v>
      </c>
      <c r="C1823" s="353">
        <v>0.41209461597295899</v>
      </c>
    </row>
    <row r="1824" spans="1:3" x14ac:dyDescent="0.35">
      <c r="A1824" s="231" t="s">
        <v>3698</v>
      </c>
      <c r="B1824" s="231" t="str">
        <f t="shared" si="28"/>
        <v>HS8</v>
      </c>
      <c r="C1824" s="353">
        <v>0.36689667155345201</v>
      </c>
    </row>
    <row r="1825" spans="1:3" x14ac:dyDescent="0.35">
      <c r="A1825" s="231" t="s">
        <v>3699</v>
      </c>
      <c r="B1825" s="231" t="str">
        <f t="shared" si="28"/>
        <v>HS8</v>
      </c>
      <c r="C1825" s="353">
        <v>1.1821916600068401</v>
      </c>
    </row>
    <row r="1826" spans="1:3" x14ac:dyDescent="0.35">
      <c r="A1826" s="231" t="s">
        <v>3700</v>
      </c>
      <c r="B1826" s="231" t="str">
        <f t="shared" si="28"/>
        <v>HS8</v>
      </c>
      <c r="C1826" s="353">
        <v>0.34623503350481599</v>
      </c>
    </row>
    <row r="1827" spans="1:3" x14ac:dyDescent="0.35">
      <c r="A1827" s="231" t="s">
        <v>3701</v>
      </c>
      <c r="B1827" s="231" t="str">
        <f t="shared" si="28"/>
        <v>HS8</v>
      </c>
      <c r="C1827" s="353">
        <v>0.97180667320887204</v>
      </c>
    </row>
    <row r="1828" spans="1:3" x14ac:dyDescent="0.35">
      <c r="A1828" s="231" t="s">
        <v>3702</v>
      </c>
      <c r="B1828" s="231" t="str">
        <f t="shared" si="28"/>
        <v>HS8</v>
      </c>
      <c r="C1828" s="353">
        <v>0.73513832191626205</v>
      </c>
    </row>
    <row r="1829" spans="1:3" x14ac:dyDescent="0.35">
      <c r="A1829" s="231" t="s">
        <v>3703</v>
      </c>
      <c r="B1829" s="231" t="str">
        <f t="shared" si="28"/>
        <v>HS8</v>
      </c>
      <c r="C1829" s="353">
        <v>0.26172000169754001</v>
      </c>
    </row>
    <row r="1830" spans="1:3" x14ac:dyDescent="0.35">
      <c r="A1830" s="231" t="s">
        <v>3704</v>
      </c>
      <c r="B1830" s="231" t="str">
        <f t="shared" si="28"/>
        <v>HS8</v>
      </c>
      <c r="C1830" s="353">
        <v>0.77584999054670301</v>
      </c>
    </row>
    <row r="1831" spans="1:3" x14ac:dyDescent="0.35">
      <c r="A1831" s="231" t="s">
        <v>3705</v>
      </c>
      <c r="B1831" s="231" t="str">
        <f t="shared" si="28"/>
        <v>HS8</v>
      </c>
      <c r="C1831" s="353">
        <v>0.62435601055622103</v>
      </c>
    </row>
    <row r="1832" spans="1:3" x14ac:dyDescent="0.35">
      <c r="A1832" s="231" t="s">
        <v>3706</v>
      </c>
      <c r="B1832" s="231" t="str">
        <f t="shared" si="28"/>
        <v>HS8</v>
      </c>
      <c r="C1832" s="353">
        <v>0.582650005817413</v>
      </c>
    </row>
    <row r="1833" spans="1:3" x14ac:dyDescent="0.35">
      <c r="A1833" s="231" t="s">
        <v>3707</v>
      </c>
      <c r="B1833" s="231" t="str">
        <f t="shared" si="28"/>
        <v>HS8</v>
      </c>
      <c r="C1833" s="353">
        <v>0.50918425735569395</v>
      </c>
    </row>
    <row r="1834" spans="1:3" x14ac:dyDescent="0.35">
      <c r="A1834" s="231" t="s">
        <v>3708</v>
      </c>
      <c r="B1834" s="231" t="str">
        <f t="shared" si="28"/>
        <v>HS8</v>
      </c>
      <c r="C1834" s="353">
        <v>0.40892982365262298</v>
      </c>
    </row>
    <row r="1835" spans="1:3" x14ac:dyDescent="0.35">
      <c r="A1835" s="231" t="s">
        <v>3709</v>
      </c>
      <c r="B1835" s="231" t="str">
        <f t="shared" si="28"/>
        <v>HS8</v>
      </c>
      <c r="C1835" s="353">
        <v>0.55855529973739004</v>
      </c>
    </row>
    <row r="1836" spans="1:3" x14ac:dyDescent="0.35">
      <c r="A1836" s="231" t="s">
        <v>3710</v>
      </c>
      <c r="B1836" s="231" t="str">
        <f t="shared" si="28"/>
        <v>HS8</v>
      </c>
      <c r="C1836" s="353">
        <v>1.5191280031741901</v>
      </c>
    </row>
    <row r="1837" spans="1:3" x14ac:dyDescent="0.35">
      <c r="A1837" s="231" t="s">
        <v>3711</v>
      </c>
      <c r="B1837" s="231" t="str">
        <f t="shared" si="28"/>
        <v>HS8</v>
      </c>
      <c r="C1837" s="353">
        <v>0.63338064398813199</v>
      </c>
    </row>
    <row r="1838" spans="1:3" x14ac:dyDescent="0.35">
      <c r="A1838" s="231" t="s">
        <v>3712</v>
      </c>
      <c r="B1838" s="231" t="str">
        <f t="shared" si="28"/>
        <v>HS8</v>
      </c>
      <c r="C1838" s="353">
        <v>0.82969951574810996</v>
      </c>
    </row>
    <row r="1839" spans="1:3" x14ac:dyDescent="0.35">
      <c r="A1839" s="231" t="s">
        <v>3713</v>
      </c>
      <c r="B1839" s="231" t="str">
        <f t="shared" si="28"/>
        <v>HS8</v>
      </c>
      <c r="C1839" s="353">
        <v>0.73646467085510103</v>
      </c>
    </row>
    <row r="1840" spans="1:3" x14ac:dyDescent="0.35">
      <c r="A1840" s="231" t="s">
        <v>3714</v>
      </c>
      <c r="B1840" s="231" t="str">
        <f t="shared" si="28"/>
        <v>HS9</v>
      </c>
      <c r="C1840" s="353">
        <v>3.1256075228569</v>
      </c>
    </row>
    <row r="1841" spans="1:3" x14ac:dyDescent="0.35">
      <c r="A1841" s="231" t="s">
        <v>3715</v>
      </c>
      <c r="B1841" s="231" t="str">
        <f t="shared" si="28"/>
        <v>HS9</v>
      </c>
      <c r="C1841" s="353">
        <v>0.27871219309801398</v>
      </c>
    </row>
    <row r="1842" spans="1:3" x14ac:dyDescent="0.35">
      <c r="A1842" s="231" t="s">
        <v>3716</v>
      </c>
      <c r="B1842" s="231" t="str">
        <f t="shared" si="28"/>
        <v>HS9</v>
      </c>
      <c r="C1842" s="353">
        <v>0.77297556426347402</v>
      </c>
    </row>
    <row r="1843" spans="1:3" x14ac:dyDescent="0.35">
      <c r="A1843" s="231" t="s">
        <v>3717</v>
      </c>
      <c r="B1843" s="231" t="str">
        <f t="shared" si="28"/>
        <v>HS9</v>
      </c>
      <c r="C1843" s="353">
        <v>0.78694349326736901</v>
      </c>
    </row>
    <row r="1844" spans="1:3" x14ac:dyDescent="0.35">
      <c r="A1844" s="231" t="s">
        <v>3718</v>
      </c>
      <c r="B1844" s="231" t="str">
        <f t="shared" si="28"/>
        <v>IV21</v>
      </c>
      <c r="C1844" s="353">
        <v>0.92983970778479597</v>
      </c>
    </row>
    <row r="1845" spans="1:3" x14ac:dyDescent="0.35">
      <c r="A1845" s="231" t="s">
        <v>3719</v>
      </c>
      <c r="B1845" s="231" t="str">
        <f t="shared" si="28"/>
        <v>IV21</v>
      </c>
      <c r="C1845" s="353">
        <v>3.9673390046094399</v>
      </c>
    </row>
    <row r="1846" spans="1:3" x14ac:dyDescent="0.35">
      <c r="A1846" s="231" t="s">
        <v>3720</v>
      </c>
      <c r="B1846" s="231" t="str">
        <f t="shared" si="28"/>
        <v>IV21</v>
      </c>
      <c r="C1846" s="353">
        <v>0.98273932096230698</v>
      </c>
    </row>
    <row r="1847" spans="1:3" x14ac:dyDescent="0.35">
      <c r="A1847" s="231" t="s">
        <v>3721</v>
      </c>
      <c r="B1847" s="231" t="str">
        <f t="shared" si="28"/>
        <v>IV22</v>
      </c>
      <c r="C1847" s="353">
        <v>0.78371648734690302</v>
      </c>
    </row>
    <row r="1848" spans="1:3" x14ac:dyDescent="0.35">
      <c r="A1848" s="231" t="s">
        <v>3722</v>
      </c>
      <c r="B1848" s="231" t="str">
        <f t="shared" si="28"/>
        <v>IV22</v>
      </c>
      <c r="C1848" s="353">
        <v>0.411955925084108</v>
      </c>
    </row>
    <row r="1849" spans="1:3" x14ac:dyDescent="0.35">
      <c r="A1849" s="231" t="s">
        <v>3723</v>
      </c>
      <c r="B1849" s="231" t="str">
        <f t="shared" si="28"/>
        <v>IV22</v>
      </c>
      <c r="C1849" s="353">
        <v>1.6883474088899799</v>
      </c>
    </row>
    <row r="1850" spans="1:3" x14ac:dyDescent="0.35">
      <c r="A1850" s="231" t="s">
        <v>3724</v>
      </c>
      <c r="B1850" s="231" t="str">
        <f t="shared" si="28"/>
        <v>IV22</v>
      </c>
      <c r="C1850" s="353">
        <v>0.74394492994021</v>
      </c>
    </row>
    <row r="1851" spans="1:3" x14ac:dyDescent="0.35">
      <c r="A1851" s="231" t="s">
        <v>3725</v>
      </c>
      <c r="B1851" s="231" t="str">
        <f t="shared" si="28"/>
        <v>IV22</v>
      </c>
      <c r="C1851" s="353">
        <v>2.26317802525198</v>
      </c>
    </row>
    <row r="1852" spans="1:3" x14ac:dyDescent="0.35">
      <c r="A1852" s="231" t="s">
        <v>3726</v>
      </c>
      <c r="B1852" s="231" t="str">
        <f t="shared" si="28"/>
        <v>IV22</v>
      </c>
      <c r="C1852" s="353">
        <v>1.2867181793973601</v>
      </c>
    </row>
    <row r="1853" spans="1:3" x14ac:dyDescent="0.35">
      <c r="A1853" s="231" t="s">
        <v>3727</v>
      </c>
      <c r="B1853" s="231" t="str">
        <f t="shared" si="28"/>
        <v>IV23</v>
      </c>
      <c r="C1853" s="353">
        <v>1.14524884094043</v>
      </c>
    </row>
    <row r="1854" spans="1:3" x14ac:dyDescent="0.35">
      <c r="A1854" s="231" t="s">
        <v>3728</v>
      </c>
      <c r="B1854" s="231" t="str">
        <f t="shared" si="28"/>
        <v>IV23</v>
      </c>
      <c r="C1854" s="353">
        <v>0.46281980847986098</v>
      </c>
    </row>
    <row r="1855" spans="1:3" x14ac:dyDescent="0.35">
      <c r="A1855" s="231" t="s">
        <v>3729</v>
      </c>
      <c r="B1855" s="231" t="str">
        <f t="shared" si="28"/>
        <v>IV23</v>
      </c>
      <c r="C1855" s="353">
        <v>0.40948781974919501</v>
      </c>
    </row>
    <row r="1856" spans="1:3" x14ac:dyDescent="0.35">
      <c r="A1856" s="231" t="s">
        <v>3730</v>
      </c>
      <c r="B1856" s="231" t="str">
        <f t="shared" si="28"/>
        <v>IV26</v>
      </c>
      <c r="C1856" s="353">
        <v>0.36698771017286402</v>
      </c>
    </row>
    <row r="1857" spans="1:3" x14ac:dyDescent="0.35">
      <c r="A1857" s="231" t="s">
        <v>3731</v>
      </c>
      <c r="B1857" s="231" t="str">
        <f t="shared" si="28"/>
        <v>IV26</v>
      </c>
      <c r="C1857" s="353">
        <v>0.25985090166643499</v>
      </c>
    </row>
    <row r="1858" spans="1:3" x14ac:dyDescent="0.35">
      <c r="A1858" s="231" t="s">
        <v>3732</v>
      </c>
      <c r="B1858" s="231" t="str">
        <f t="shared" si="28"/>
        <v>IV26</v>
      </c>
      <c r="C1858" s="353">
        <v>1.78838511327848</v>
      </c>
    </row>
    <row r="1859" spans="1:3" x14ac:dyDescent="0.35">
      <c r="A1859" s="231" t="s">
        <v>3733</v>
      </c>
      <c r="B1859" s="231" t="str">
        <f t="shared" si="28"/>
        <v>IV26</v>
      </c>
      <c r="C1859" s="353">
        <v>0.50504273386688303</v>
      </c>
    </row>
    <row r="1860" spans="1:3" x14ac:dyDescent="0.35">
      <c r="A1860" s="231" t="s">
        <v>3734</v>
      </c>
      <c r="B1860" s="231" t="str">
        <f t="shared" si="28"/>
        <v>IV27</v>
      </c>
      <c r="C1860" s="353">
        <v>0.51365348759774099</v>
      </c>
    </row>
    <row r="1861" spans="1:3" x14ac:dyDescent="0.35">
      <c r="A1861" s="231" t="s">
        <v>3735</v>
      </c>
      <c r="B1861" s="231" t="str">
        <f t="shared" si="28"/>
        <v>IV27</v>
      </c>
      <c r="C1861" s="353">
        <v>0.55943549805162296</v>
      </c>
    </row>
    <row r="1862" spans="1:3" x14ac:dyDescent="0.35">
      <c r="A1862" s="231" t="s">
        <v>3736</v>
      </c>
      <c r="B1862" s="231" t="str">
        <f t="shared" si="28"/>
        <v>IV27</v>
      </c>
      <c r="C1862" s="353">
        <v>3.8496698390715101</v>
      </c>
    </row>
    <row r="1863" spans="1:3" x14ac:dyDescent="0.35">
      <c r="A1863" s="231" t="s">
        <v>3737</v>
      </c>
      <c r="B1863" s="231" t="str">
        <f t="shared" si="28"/>
        <v>IV27</v>
      </c>
      <c r="C1863" s="353">
        <v>0.79726701359649899</v>
      </c>
    </row>
    <row r="1864" spans="1:3" x14ac:dyDescent="0.35">
      <c r="A1864" s="231" t="s">
        <v>3738</v>
      </c>
      <c r="B1864" s="231" t="str">
        <f t="shared" si="28"/>
        <v>IV27</v>
      </c>
      <c r="C1864" s="353">
        <v>0.60191731674836502</v>
      </c>
    </row>
    <row r="1865" spans="1:3" x14ac:dyDescent="0.35">
      <c r="A1865" s="231" t="s">
        <v>3739</v>
      </c>
      <c r="B1865" s="231" t="str">
        <f t="shared" si="28"/>
        <v>IV27</v>
      </c>
      <c r="C1865" s="353">
        <v>3.9568758165392</v>
      </c>
    </row>
    <row r="1866" spans="1:3" x14ac:dyDescent="0.35">
      <c r="A1866" s="231" t="s">
        <v>3740</v>
      </c>
      <c r="B1866" s="231" t="str">
        <f t="shared" si="28"/>
        <v>IV27</v>
      </c>
      <c r="C1866" s="353">
        <v>0.27641670364114901</v>
      </c>
    </row>
    <row r="1867" spans="1:3" x14ac:dyDescent="0.35">
      <c r="A1867" s="231" t="s">
        <v>3741</v>
      </c>
      <c r="B1867" s="231" t="str">
        <f t="shared" si="28"/>
        <v>IV27</v>
      </c>
      <c r="C1867" s="353">
        <v>3.9451858314819099</v>
      </c>
    </row>
    <row r="1868" spans="1:3" x14ac:dyDescent="0.35">
      <c r="A1868" s="231" t="s">
        <v>3742</v>
      </c>
      <c r="B1868" s="231" t="str">
        <f t="shared" ref="B1868:B1931" si="29">IFERROR(LEFT(A1868,(FIND(" ",A1868,1)-1)),"")</f>
        <v>IV27</v>
      </c>
      <c r="C1868" s="353">
        <v>1.80506538544726</v>
      </c>
    </row>
    <row r="1869" spans="1:3" x14ac:dyDescent="0.35">
      <c r="A1869" s="231" t="s">
        <v>3743</v>
      </c>
      <c r="B1869" s="231" t="str">
        <f t="shared" si="29"/>
        <v>IV27</v>
      </c>
      <c r="C1869" s="353">
        <v>1.05258579490937</v>
      </c>
    </row>
    <row r="1870" spans="1:3" x14ac:dyDescent="0.35">
      <c r="A1870" s="231" t="s">
        <v>3744</v>
      </c>
      <c r="B1870" s="231" t="str">
        <f t="shared" si="29"/>
        <v>IV27</v>
      </c>
      <c r="C1870" s="353">
        <v>0.64127554749156401</v>
      </c>
    </row>
    <row r="1871" spans="1:3" x14ac:dyDescent="0.35">
      <c r="A1871" s="231" t="s">
        <v>3745</v>
      </c>
      <c r="B1871" s="231" t="str">
        <f t="shared" si="29"/>
        <v>IV31</v>
      </c>
      <c r="C1871" s="353">
        <v>0.55400002002715998</v>
      </c>
    </row>
    <row r="1872" spans="1:3" x14ac:dyDescent="0.35">
      <c r="A1872" s="231" t="s">
        <v>3746</v>
      </c>
      <c r="B1872" s="231" t="str">
        <f t="shared" si="29"/>
        <v>IV32</v>
      </c>
      <c r="C1872" s="353">
        <v>0.712556680043538</v>
      </c>
    </row>
    <row r="1873" spans="1:3" x14ac:dyDescent="0.35">
      <c r="A1873" s="231" t="s">
        <v>3747</v>
      </c>
      <c r="B1873" s="231" t="str">
        <f t="shared" si="29"/>
        <v>IV32</v>
      </c>
      <c r="C1873" s="353">
        <v>0.68274668852488196</v>
      </c>
    </row>
    <row r="1874" spans="1:3" x14ac:dyDescent="0.35">
      <c r="A1874" s="231" t="s">
        <v>3748</v>
      </c>
      <c r="B1874" s="231" t="str">
        <f t="shared" si="29"/>
        <v>IV32</v>
      </c>
      <c r="C1874" s="353">
        <v>0.86463001370429904</v>
      </c>
    </row>
    <row r="1875" spans="1:3" x14ac:dyDescent="0.35">
      <c r="A1875" s="231" t="s">
        <v>3749</v>
      </c>
      <c r="B1875" s="231" t="str">
        <f t="shared" si="29"/>
        <v>IV32</v>
      </c>
      <c r="C1875" s="353">
        <v>0.42122334241866999</v>
      </c>
    </row>
    <row r="1876" spans="1:3" x14ac:dyDescent="0.35">
      <c r="A1876" s="231" t="s">
        <v>3750</v>
      </c>
      <c r="B1876" s="231" t="str">
        <f t="shared" si="29"/>
        <v>IV40</v>
      </c>
      <c r="C1876" s="353">
        <v>0.40995334396086502</v>
      </c>
    </row>
    <row r="1877" spans="1:3" x14ac:dyDescent="0.35">
      <c r="A1877" s="231" t="s">
        <v>3751</v>
      </c>
      <c r="B1877" s="231" t="str">
        <f t="shared" si="29"/>
        <v>IV40</v>
      </c>
      <c r="C1877" s="353">
        <v>0.31362367652721301</v>
      </c>
    </row>
    <row r="1878" spans="1:3" x14ac:dyDescent="0.35">
      <c r="A1878" s="231" t="s">
        <v>3752</v>
      </c>
      <c r="B1878" s="231" t="str">
        <f t="shared" si="29"/>
        <v>IV40</v>
      </c>
      <c r="C1878" s="353">
        <v>0.204783560832175</v>
      </c>
    </row>
    <row r="1879" spans="1:3" x14ac:dyDescent="0.35">
      <c r="A1879" s="231" t="s">
        <v>3753</v>
      </c>
      <c r="B1879" s="231" t="str">
        <f t="shared" si="29"/>
        <v>IV40</v>
      </c>
      <c r="C1879" s="353">
        <v>0.23412737803570199</v>
      </c>
    </row>
    <row r="1880" spans="1:3" x14ac:dyDescent="0.35">
      <c r="A1880" s="231" t="s">
        <v>3754</v>
      </c>
      <c r="B1880" s="231" t="str">
        <f t="shared" si="29"/>
        <v>IV40</v>
      </c>
      <c r="C1880" s="353">
        <v>0.96252553777430006</v>
      </c>
    </row>
    <row r="1881" spans="1:3" x14ac:dyDescent="0.35">
      <c r="A1881" s="231" t="s">
        <v>3755</v>
      </c>
      <c r="B1881" s="231" t="str">
        <f t="shared" si="29"/>
        <v>IV40</v>
      </c>
      <c r="C1881" s="353">
        <v>1.0340449409610799</v>
      </c>
    </row>
    <row r="1882" spans="1:3" x14ac:dyDescent="0.35">
      <c r="A1882" s="231" t="s">
        <v>3756</v>
      </c>
      <c r="B1882" s="231" t="str">
        <f t="shared" si="29"/>
        <v>IV40</v>
      </c>
      <c r="C1882" s="353">
        <v>1.4591841669144701</v>
      </c>
    </row>
    <row r="1883" spans="1:3" x14ac:dyDescent="0.35">
      <c r="A1883" s="231" t="s">
        <v>3757</v>
      </c>
      <c r="B1883" s="231" t="str">
        <f t="shared" si="29"/>
        <v>IV40</v>
      </c>
      <c r="C1883" s="353">
        <v>1.27665494339737</v>
      </c>
    </row>
    <row r="1884" spans="1:3" x14ac:dyDescent="0.35">
      <c r="A1884" s="231" t="s">
        <v>3758</v>
      </c>
      <c r="B1884" s="231" t="str">
        <f t="shared" si="29"/>
        <v>IV40</v>
      </c>
      <c r="C1884" s="353">
        <v>0.96993895212468795</v>
      </c>
    </row>
    <row r="1885" spans="1:3" x14ac:dyDescent="0.35">
      <c r="A1885" s="231" t="s">
        <v>3759</v>
      </c>
      <c r="B1885" s="231" t="str">
        <f t="shared" si="29"/>
        <v>IV40</v>
      </c>
      <c r="C1885" s="353">
        <v>0.71702051735863104</v>
      </c>
    </row>
    <row r="1886" spans="1:3" x14ac:dyDescent="0.35">
      <c r="A1886" s="231" t="s">
        <v>3760</v>
      </c>
      <c r="B1886" s="231" t="str">
        <f t="shared" si="29"/>
        <v>IV40</v>
      </c>
      <c r="C1886" s="353">
        <v>0.69047895324069297</v>
      </c>
    </row>
    <row r="1887" spans="1:3" x14ac:dyDescent="0.35">
      <c r="A1887" s="231" t="s">
        <v>3761</v>
      </c>
      <c r="B1887" s="231" t="str">
        <f t="shared" si="29"/>
        <v>IV40</v>
      </c>
      <c r="C1887" s="353">
        <v>0.267097710488162</v>
      </c>
    </row>
    <row r="1888" spans="1:3" x14ac:dyDescent="0.35">
      <c r="A1888" s="231" t="s">
        <v>3762</v>
      </c>
      <c r="B1888" s="231" t="str">
        <f t="shared" si="29"/>
        <v>IV40</v>
      </c>
      <c r="C1888" s="353">
        <v>0.51523160732586604</v>
      </c>
    </row>
    <row r="1889" spans="1:3" x14ac:dyDescent="0.35">
      <c r="A1889" s="231" t="s">
        <v>3763</v>
      </c>
      <c r="B1889" s="231" t="str">
        <f t="shared" si="29"/>
        <v>IV40</v>
      </c>
      <c r="C1889" s="353">
        <v>0.88511414877786998</v>
      </c>
    </row>
    <row r="1890" spans="1:3" x14ac:dyDescent="0.35">
      <c r="A1890" s="231" t="s">
        <v>3764</v>
      </c>
      <c r="B1890" s="231" t="str">
        <f t="shared" si="29"/>
        <v>IV40</v>
      </c>
      <c r="C1890" s="353">
        <v>1.1216400125299699</v>
      </c>
    </row>
    <row r="1891" spans="1:3" x14ac:dyDescent="0.35">
      <c r="A1891" s="231" t="s">
        <v>3765</v>
      </c>
      <c r="B1891" s="231" t="str">
        <f t="shared" si="29"/>
        <v>IV40</v>
      </c>
      <c r="C1891" s="353">
        <v>2.56237940680793</v>
      </c>
    </row>
    <row r="1892" spans="1:3" x14ac:dyDescent="0.35">
      <c r="A1892" s="231" t="s">
        <v>3766</v>
      </c>
      <c r="B1892" s="231" t="str">
        <f t="shared" si="29"/>
        <v>IV40</v>
      </c>
      <c r="C1892" s="353">
        <v>0.49878805782584101</v>
      </c>
    </row>
    <row r="1893" spans="1:3" x14ac:dyDescent="0.35">
      <c r="A1893" s="231" t="s">
        <v>3767</v>
      </c>
      <c r="B1893" s="231" t="str">
        <f t="shared" si="29"/>
        <v>IV40</v>
      </c>
      <c r="C1893" s="353">
        <v>2.1234021396739702</v>
      </c>
    </row>
    <row r="1894" spans="1:3" x14ac:dyDescent="0.35">
      <c r="A1894" s="231" t="s">
        <v>3768</v>
      </c>
      <c r="B1894" s="231" t="str">
        <f t="shared" si="29"/>
        <v>IV40</v>
      </c>
      <c r="C1894" s="353">
        <v>0.31369578871765302</v>
      </c>
    </row>
    <row r="1895" spans="1:3" x14ac:dyDescent="0.35">
      <c r="A1895" s="231" t="s">
        <v>3769</v>
      </c>
      <c r="B1895" s="231" t="str">
        <f t="shared" si="29"/>
        <v>IV40</v>
      </c>
      <c r="C1895" s="353">
        <v>0.43588161948361698</v>
      </c>
    </row>
    <row r="1896" spans="1:3" x14ac:dyDescent="0.35">
      <c r="A1896" s="231" t="s">
        <v>3770</v>
      </c>
      <c r="B1896" s="231" t="str">
        <f t="shared" si="29"/>
        <v>IV40</v>
      </c>
      <c r="C1896" s="353">
        <v>1.046800424325</v>
      </c>
    </row>
    <row r="1897" spans="1:3" x14ac:dyDescent="0.35">
      <c r="A1897" s="231" t="s">
        <v>3771</v>
      </c>
      <c r="B1897" s="231" t="str">
        <f t="shared" si="29"/>
        <v>IV40</v>
      </c>
      <c r="C1897" s="353">
        <v>0.70820031699875396</v>
      </c>
    </row>
    <row r="1898" spans="1:3" x14ac:dyDescent="0.35">
      <c r="A1898" s="231" t="s">
        <v>3772</v>
      </c>
      <c r="B1898" s="231" t="str">
        <f t="shared" si="29"/>
        <v>IV40</v>
      </c>
      <c r="C1898" s="353">
        <v>0.91279167760768298</v>
      </c>
    </row>
    <row r="1899" spans="1:3" x14ac:dyDescent="0.35">
      <c r="A1899" s="231" t="s">
        <v>3773</v>
      </c>
      <c r="B1899" s="231" t="str">
        <f t="shared" si="29"/>
        <v>IV40</v>
      </c>
      <c r="C1899" s="353">
        <v>1.47306900164321</v>
      </c>
    </row>
    <row r="1900" spans="1:3" x14ac:dyDescent="0.35">
      <c r="A1900" s="231" t="s">
        <v>3774</v>
      </c>
      <c r="B1900" s="231" t="str">
        <f t="shared" si="29"/>
        <v>IV40</v>
      </c>
      <c r="C1900" s="353">
        <v>1.53390745134248</v>
      </c>
    </row>
    <row r="1901" spans="1:3" x14ac:dyDescent="0.35">
      <c r="A1901" s="231" t="s">
        <v>3775</v>
      </c>
      <c r="B1901" s="231" t="str">
        <f t="shared" si="29"/>
        <v>IV41</v>
      </c>
      <c r="C1901" s="353">
        <v>2.2229269988687701</v>
      </c>
    </row>
    <row r="1902" spans="1:3" x14ac:dyDescent="0.35">
      <c r="A1902" s="231" t="s">
        <v>3776</v>
      </c>
      <c r="B1902" s="231" t="str">
        <f t="shared" si="29"/>
        <v>IV42</v>
      </c>
      <c r="C1902" s="353">
        <v>0.65809883799655899</v>
      </c>
    </row>
    <row r="1903" spans="1:3" x14ac:dyDescent="0.35">
      <c r="A1903" s="231" t="s">
        <v>3777</v>
      </c>
      <c r="B1903" s="231" t="str">
        <f t="shared" si="29"/>
        <v>IV43</v>
      </c>
      <c r="C1903" s="353">
        <v>0.51984767894001105</v>
      </c>
    </row>
    <row r="1904" spans="1:3" x14ac:dyDescent="0.35">
      <c r="A1904" s="231" t="s">
        <v>3778</v>
      </c>
      <c r="B1904" s="231" t="str">
        <f t="shared" si="29"/>
        <v>IV43</v>
      </c>
      <c r="C1904" s="353">
        <v>0.45546639521334398</v>
      </c>
    </row>
    <row r="1905" spans="1:3" x14ac:dyDescent="0.35">
      <c r="A1905" s="231" t="s">
        <v>3779</v>
      </c>
      <c r="B1905" s="231" t="str">
        <f t="shared" si="29"/>
        <v>IV44</v>
      </c>
      <c r="C1905" s="353">
        <v>3.1927298157671</v>
      </c>
    </row>
    <row r="1906" spans="1:3" x14ac:dyDescent="0.35">
      <c r="A1906" s="231" t="s">
        <v>3780</v>
      </c>
      <c r="B1906" s="231" t="str">
        <f t="shared" si="29"/>
        <v>IV45</v>
      </c>
      <c r="C1906" s="353">
        <v>3.6858733058262301</v>
      </c>
    </row>
    <row r="1907" spans="1:3" x14ac:dyDescent="0.35">
      <c r="A1907" s="231" t="s">
        <v>3781</v>
      </c>
      <c r="B1907" s="231" t="str">
        <f t="shared" si="29"/>
        <v>IV45</v>
      </c>
      <c r="C1907" s="353">
        <v>1.5102367133630501</v>
      </c>
    </row>
    <row r="1908" spans="1:3" x14ac:dyDescent="0.35">
      <c r="A1908" s="231" t="s">
        <v>3782</v>
      </c>
      <c r="B1908" s="231" t="str">
        <f t="shared" si="29"/>
        <v>IV47</v>
      </c>
      <c r="C1908" s="353">
        <v>3.4705338486153998</v>
      </c>
    </row>
    <row r="1909" spans="1:3" x14ac:dyDescent="0.35">
      <c r="A1909" s="231" t="s">
        <v>3783</v>
      </c>
      <c r="B1909" s="231" t="str">
        <f t="shared" si="29"/>
        <v>IV49</v>
      </c>
      <c r="C1909" s="353">
        <v>2.5024051723643002</v>
      </c>
    </row>
    <row r="1910" spans="1:3" x14ac:dyDescent="0.35">
      <c r="A1910" s="231" t="s">
        <v>3784</v>
      </c>
      <c r="B1910" s="231" t="str">
        <f t="shared" si="29"/>
        <v>IV49</v>
      </c>
      <c r="C1910" s="353">
        <v>0.65239097476209695</v>
      </c>
    </row>
    <row r="1911" spans="1:3" x14ac:dyDescent="0.35">
      <c r="A1911" s="231" t="s">
        <v>3785</v>
      </c>
      <c r="B1911" s="231" t="str">
        <f t="shared" si="29"/>
        <v>IV51</v>
      </c>
      <c r="C1911" s="353">
        <v>0.73565517484429699</v>
      </c>
    </row>
    <row r="1912" spans="1:3" x14ac:dyDescent="0.35">
      <c r="A1912" s="231" t="s">
        <v>3786</v>
      </c>
      <c r="B1912" s="231" t="str">
        <f t="shared" si="29"/>
        <v>IV51</v>
      </c>
      <c r="C1912" s="353">
        <v>0.97263728938166405</v>
      </c>
    </row>
    <row r="1913" spans="1:3" x14ac:dyDescent="0.35">
      <c r="A1913" s="231" t="s">
        <v>3787</v>
      </c>
      <c r="B1913" s="231" t="str">
        <f t="shared" si="29"/>
        <v>IV51</v>
      </c>
      <c r="C1913" s="353">
        <v>2.0749099254608101</v>
      </c>
    </row>
    <row r="1914" spans="1:3" x14ac:dyDescent="0.35">
      <c r="A1914" s="231" t="s">
        <v>3788</v>
      </c>
      <c r="B1914" s="231" t="str">
        <f t="shared" si="29"/>
        <v>IV51</v>
      </c>
      <c r="C1914" s="353">
        <v>1.0967550277709901</v>
      </c>
    </row>
    <row r="1915" spans="1:3" x14ac:dyDescent="0.35">
      <c r="A1915" s="231" t="s">
        <v>3789</v>
      </c>
      <c r="B1915" s="231" t="str">
        <f t="shared" si="29"/>
        <v>IV51</v>
      </c>
      <c r="C1915" s="353">
        <v>1.7469400167465201</v>
      </c>
    </row>
    <row r="1916" spans="1:3" x14ac:dyDescent="0.35">
      <c r="A1916" s="231" t="s">
        <v>3790</v>
      </c>
      <c r="B1916" s="231" t="str">
        <f t="shared" si="29"/>
        <v>IV51</v>
      </c>
      <c r="C1916" s="353">
        <v>1.1514099836349401</v>
      </c>
    </row>
    <row r="1917" spans="1:3" x14ac:dyDescent="0.35">
      <c r="A1917" s="231" t="s">
        <v>3791</v>
      </c>
      <c r="B1917" s="231" t="str">
        <f t="shared" si="29"/>
        <v>IV51</v>
      </c>
      <c r="C1917" s="353">
        <v>0.39353001117706299</v>
      </c>
    </row>
    <row r="1918" spans="1:3" x14ac:dyDescent="0.35">
      <c r="A1918" s="231" t="s">
        <v>3792</v>
      </c>
      <c r="B1918" s="231" t="str">
        <f t="shared" si="29"/>
        <v>IV51</v>
      </c>
      <c r="C1918" s="353">
        <v>1.0499366422494201</v>
      </c>
    </row>
    <row r="1919" spans="1:3" x14ac:dyDescent="0.35">
      <c r="A1919" s="231" t="s">
        <v>3793</v>
      </c>
      <c r="B1919" s="231" t="str">
        <f t="shared" si="29"/>
        <v>IV52</v>
      </c>
      <c r="C1919" s="353">
        <v>0.20294026040955301</v>
      </c>
    </row>
    <row r="1920" spans="1:3" x14ac:dyDescent="0.35">
      <c r="A1920" s="231" t="s">
        <v>3794</v>
      </c>
      <c r="B1920" s="231" t="str">
        <f t="shared" si="29"/>
        <v>IV52</v>
      </c>
      <c r="C1920" s="353">
        <v>1.6191769552697099</v>
      </c>
    </row>
    <row r="1921" spans="1:3" x14ac:dyDescent="0.35">
      <c r="A1921" s="231" t="s">
        <v>3795</v>
      </c>
      <c r="B1921" s="231" t="str">
        <f t="shared" si="29"/>
        <v>IV52</v>
      </c>
      <c r="C1921" s="353">
        <v>1.46656475499341</v>
      </c>
    </row>
    <row r="1922" spans="1:3" x14ac:dyDescent="0.35">
      <c r="A1922" s="231" t="s">
        <v>3796</v>
      </c>
      <c r="B1922" s="231" t="str">
        <f t="shared" si="29"/>
        <v>IV52</v>
      </c>
      <c r="C1922" s="353">
        <v>0.740264101423457</v>
      </c>
    </row>
    <row r="1923" spans="1:3" x14ac:dyDescent="0.35">
      <c r="A1923" s="231" t="s">
        <v>3797</v>
      </c>
      <c r="B1923" s="231" t="str">
        <f t="shared" si="29"/>
        <v>IV53</v>
      </c>
      <c r="C1923" s="353">
        <v>1.29721339213026</v>
      </c>
    </row>
    <row r="1924" spans="1:3" x14ac:dyDescent="0.35">
      <c r="A1924" s="231" t="s">
        <v>3798</v>
      </c>
      <c r="B1924" s="231" t="str">
        <f t="shared" si="29"/>
        <v>IV53</v>
      </c>
      <c r="C1924" s="353">
        <v>0.207967178197383</v>
      </c>
    </row>
    <row r="1925" spans="1:3" x14ac:dyDescent="0.35">
      <c r="A1925" s="231" t="s">
        <v>3799</v>
      </c>
      <c r="B1925" s="231" t="str">
        <f t="shared" si="29"/>
        <v>IV54</v>
      </c>
      <c r="C1925" s="353">
        <v>0.28660321721661602</v>
      </c>
    </row>
    <row r="1926" spans="1:3" x14ac:dyDescent="0.35">
      <c r="A1926" s="231" t="s">
        <v>3800</v>
      </c>
      <c r="B1926" s="231" t="str">
        <f t="shared" si="29"/>
        <v>IV54</v>
      </c>
      <c r="C1926" s="353">
        <v>0.97122753634499104</v>
      </c>
    </row>
    <row r="1927" spans="1:3" x14ac:dyDescent="0.35">
      <c r="A1927" s="231" t="s">
        <v>3801</v>
      </c>
      <c r="B1927" s="231" t="str">
        <f t="shared" si="29"/>
        <v>IV54</v>
      </c>
      <c r="C1927" s="353">
        <v>0.21315035159436099</v>
      </c>
    </row>
    <row r="1928" spans="1:3" x14ac:dyDescent="0.35">
      <c r="A1928" s="231" t="s">
        <v>3802</v>
      </c>
      <c r="B1928" s="231" t="str">
        <f t="shared" si="29"/>
        <v>IV54</v>
      </c>
      <c r="C1928" s="353">
        <v>2.47397947624555</v>
      </c>
    </row>
    <row r="1929" spans="1:3" x14ac:dyDescent="0.35">
      <c r="A1929" s="231" t="s">
        <v>3803</v>
      </c>
      <c r="B1929" s="231" t="str">
        <f t="shared" si="29"/>
        <v>IV54</v>
      </c>
      <c r="C1929" s="353">
        <v>0.51195074919467498</v>
      </c>
    </row>
    <row r="1930" spans="1:3" x14ac:dyDescent="0.35">
      <c r="A1930" s="231" t="s">
        <v>3804</v>
      </c>
      <c r="B1930" s="231" t="str">
        <f t="shared" si="29"/>
        <v>IV54</v>
      </c>
      <c r="C1930" s="353">
        <v>0.62051889133320104</v>
      </c>
    </row>
    <row r="1931" spans="1:3" x14ac:dyDescent="0.35">
      <c r="A1931" s="231" t="s">
        <v>3805</v>
      </c>
      <c r="B1931" s="231" t="str">
        <f t="shared" si="29"/>
        <v>IV54</v>
      </c>
      <c r="C1931" s="353">
        <v>0.71043594161582502</v>
      </c>
    </row>
    <row r="1932" spans="1:3" x14ac:dyDescent="0.35">
      <c r="A1932" s="231" t="s">
        <v>3806</v>
      </c>
      <c r="B1932" s="231" t="str">
        <f t="shared" ref="B1932:B1995" si="30">IFERROR(LEFT(A1932,(FIND(" ",A1932,1)-1)),"")</f>
        <v>IV54</v>
      </c>
      <c r="C1932" s="353">
        <v>0.21605228356075601</v>
      </c>
    </row>
    <row r="1933" spans="1:3" x14ac:dyDescent="0.35">
      <c r="A1933" s="231" t="s">
        <v>3807</v>
      </c>
      <c r="B1933" s="231" t="str">
        <f t="shared" si="30"/>
        <v>IV54</v>
      </c>
      <c r="C1933" s="353">
        <v>0.69972892153528898</v>
      </c>
    </row>
    <row r="1934" spans="1:3" x14ac:dyDescent="0.35">
      <c r="A1934" s="231" t="s">
        <v>3808</v>
      </c>
      <c r="B1934" s="231" t="str">
        <f t="shared" si="30"/>
        <v>IV54</v>
      </c>
      <c r="C1934" s="353">
        <v>0.92555231936370097</v>
      </c>
    </row>
    <row r="1935" spans="1:3" x14ac:dyDescent="0.35">
      <c r="A1935" s="231" t="s">
        <v>3809</v>
      </c>
      <c r="B1935" s="231" t="str">
        <f t="shared" si="30"/>
        <v>IV54</v>
      </c>
      <c r="C1935" s="353">
        <v>0.52631177123745998</v>
      </c>
    </row>
    <row r="1936" spans="1:3" x14ac:dyDescent="0.35">
      <c r="A1936" s="231" t="s">
        <v>3810</v>
      </c>
      <c r="B1936" s="231" t="str">
        <f t="shared" si="30"/>
        <v>IV54</v>
      </c>
      <c r="C1936" s="353">
        <v>0.49976137805481002</v>
      </c>
    </row>
    <row r="1937" spans="1:3" x14ac:dyDescent="0.35">
      <c r="A1937" s="231" t="s">
        <v>3811</v>
      </c>
      <c r="B1937" s="231" t="str">
        <f t="shared" si="30"/>
        <v>IV54</v>
      </c>
      <c r="C1937" s="353">
        <v>0.62647486490602899</v>
      </c>
    </row>
    <row r="1938" spans="1:3" x14ac:dyDescent="0.35">
      <c r="A1938" s="231" t="s">
        <v>3812</v>
      </c>
      <c r="B1938" s="231" t="str">
        <f t="shared" si="30"/>
        <v>IV54</v>
      </c>
      <c r="C1938" s="353">
        <v>1.3770716768264499</v>
      </c>
    </row>
    <row r="1939" spans="1:3" x14ac:dyDescent="0.35">
      <c r="A1939" s="231" t="s">
        <v>3813</v>
      </c>
      <c r="B1939" s="231" t="str">
        <f t="shared" si="30"/>
        <v>IV54</v>
      </c>
      <c r="C1939" s="353">
        <v>1.3891334968916</v>
      </c>
    </row>
    <row r="1940" spans="1:3" x14ac:dyDescent="0.35">
      <c r="A1940" s="231" t="s">
        <v>3814</v>
      </c>
      <c r="B1940" s="231" t="str">
        <f t="shared" si="30"/>
        <v>IV54</v>
      </c>
      <c r="C1940" s="353">
        <v>0.33174742185245898</v>
      </c>
    </row>
    <row r="1941" spans="1:3" x14ac:dyDescent="0.35">
      <c r="A1941" s="231" t="s">
        <v>3815</v>
      </c>
      <c r="B1941" s="231" t="str">
        <f t="shared" si="30"/>
        <v>IV54</v>
      </c>
      <c r="C1941" s="353">
        <v>0.58414127736687504</v>
      </c>
    </row>
    <row r="1942" spans="1:3" x14ac:dyDescent="0.35">
      <c r="A1942" s="231" t="s">
        <v>3816</v>
      </c>
      <c r="B1942" s="231" t="str">
        <f t="shared" si="30"/>
        <v>IV54</v>
      </c>
      <c r="C1942" s="353">
        <v>1.9343030963944201</v>
      </c>
    </row>
    <row r="1943" spans="1:3" x14ac:dyDescent="0.35">
      <c r="A1943" s="231" t="s">
        <v>3817</v>
      </c>
      <c r="B1943" s="231" t="str">
        <f t="shared" si="30"/>
        <v>IV55</v>
      </c>
      <c r="C1943" s="353">
        <v>2.7172598838806099</v>
      </c>
    </row>
    <row r="1944" spans="1:3" x14ac:dyDescent="0.35">
      <c r="A1944" s="231" t="s">
        <v>3818</v>
      </c>
      <c r="B1944" s="231" t="str">
        <f t="shared" si="30"/>
        <v>IV55</v>
      </c>
      <c r="C1944" s="353">
        <v>2.2900900840759202</v>
      </c>
    </row>
    <row r="1945" spans="1:3" x14ac:dyDescent="0.35">
      <c r="A1945" s="231" t="s">
        <v>3819</v>
      </c>
      <c r="B1945" s="231" t="str">
        <f t="shared" si="30"/>
        <v>IV55</v>
      </c>
      <c r="C1945" s="353">
        <v>0.90234500914811999</v>
      </c>
    </row>
    <row r="1946" spans="1:3" x14ac:dyDescent="0.35">
      <c r="A1946" s="231" t="s">
        <v>3820</v>
      </c>
      <c r="B1946" s="231" t="str">
        <f t="shared" si="30"/>
        <v>IV55</v>
      </c>
      <c r="C1946" s="353">
        <v>1.5636500120162899</v>
      </c>
    </row>
    <row r="1947" spans="1:3" x14ac:dyDescent="0.35">
      <c r="A1947" s="231" t="s">
        <v>3821</v>
      </c>
      <c r="B1947" s="231" t="str">
        <f t="shared" si="30"/>
        <v>IV55</v>
      </c>
      <c r="C1947" s="353">
        <v>1.4930550158023801</v>
      </c>
    </row>
    <row r="1948" spans="1:3" x14ac:dyDescent="0.35">
      <c r="A1948" s="231" t="s">
        <v>3822</v>
      </c>
      <c r="B1948" s="231" t="str">
        <f t="shared" si="30"/>
        <v>IV55</v>
      </c>
      <c r="C1948" s="353">
        <v>1.41203504800796</v>
      </c>
    </row>
    <row r="1949" spans="1:3" x14ac:dyDescent="0.35">
      <c r="A1949" s="231" t="s">
        <v>3823</v>
      </c>
      <c r="B1949" s="231" t="str">
        <f t="shared" si="30"/>
        <v>IV56</v>
      </c>
      <c r="C1949" s="353">
        <v>0.59851416110671696</v>
      </c>
    </row>
    <row r="1950" spans="1:3" x14ac:dyDescent="0.35">
      <c r="A1950" s="231" t="s">
        <v>3824</v>
      </c>
      <c r="B1950" s="231" t="str">
        <f t="shared" si="30"/>
        <v>KA10</v>
      </c>
      <c r="C1950" s="353">
        <v>0.49162666547726203</v>
      </c>
    </row>
    <row r="1951" spans="1:3" x14ac:dyDescent="0.35">
      <c r="A1951" s="231" t="s">
        <v>3825</v>
      </c>
      <c r="B1951" s="231" t="str">
        <f t="shared" si="30"/>
        <v>KA10</v>
      </c>
      <c r="C1951" s="353">
        <v>0.39873259811070799</v>
      </c>
    </row>
    <row r="1952" spans="1:3" x14ac:dyDescent="0.35">
      <c r="A1952" s="231" t="s">
        <v>3826</v>
      </c>
      <c r="B1952" s="231" t="str">
        <f t="shared" si="30"/>
        <v>KA10</v>
      </c>
      <c r="C1952" s="353">
        <v>0.29169915394095303</v>
      </c>
    </row>
    <row r="1953" spans="1:3" x14ac:dyDescent="0.35">
      <c r="A1953" s="231" t="s">
        <v>3827</v>
      </c>
      <c r="B1953" s="231" t="str">
        <f t="shared" si="30"/>
        <v>KA10</v>
      </c>
      <c r="C1953" s="353">
        <v>0.78549599232204803</v>
      </c>
    </row>
    <row r="1954" spans="1:3" x14ac:dyDescent="0.35">
      <c r="A1954" s="231" t="s">
        <v>3828</v>
      </c>
      <c r="B1954" s="231" t="str">
        <f t="shared" si="30"/>
        <v>KA10</v>
      </c>
      <c r="C1954" s="353">
        <v>0.26164948250340903</v>
      </c>
    </row>
    <row r="1955" spans="1:3" x14ac:dyDescent="0.35">
      <c r="A1955" s="231" t="s">
        <v>3829</v>
      </c>
      <c r="B1955" s="231" t="str">
        <f t="shared" si="30"/>
        <v>KA10</v>
      </c>
      <c r="C1955" s="353">
        <v>0.34158666480015298</v>
      </c>
    </row>
    <row r="1956" spans="1:3" x14ac:dyDescent="0.35">
      <c r="A1956" s="231" t="s">
        <v>3830</v>
      </c>
      <c r="B1956" s="231" t="str">
        <f t="shared" si="30"/>
        <v>KA10</v>
      </c>
      <c r="C1956" s="353">
        <v>0.40546581161318301</v>
      </c>
    </row>
    <row r="1957" spans="1:3" x14ac:dyDescent="0.35">
      <c r="A1957" s="231" t="s">
        <v>3831</v>
      </c>
      <c r="B1957" s="231" t="str">
        <f t="shared" si="30"/>
        <v>KA10</v>
      </c>
      <c r="C1957" s="353">
        <v>0.43983646409916899</v>
      </c>
    </row>
    <row r="1958" spans="1:3" x14ac:dyDescent="0.35">
      <c r="A1958" s="231" t="s">
        <v>3832</v>
      </c>
      <c r="B1958" s="231" t="str">
        <f t="shared" si="30"/>
        <v>KA10</v>
      </c>
      <c r="C1958" s="353">
        <v>0.35840721605743497</v>
      </c>
    </row>
    <row r="1959" spans="1:3" x14ac:dyDescent="0.35">
      <c r="A1959" s="231" t="s">
        <v>3833</v>
      </c>
      <c r="B1959" s="231" t="str">
        <f t="shared" si="30"/>
        <v>KA10</v>
      </c>
      <c r="C1959" s="353">
        <v>0.289026875209899</v>
      </c>
    </row>
    <row r="1960" spans="1:3" x14ac:dyDescent="0.35">
      <c r="A1960" s="231" t="s">
        <v>3834</v>
      </c>
      <c r="B1960" s="231" t="str">
        <f t="shared" si="30"/>
        <v>KA10</v>
      </c>
      <c r="C1960" s="353">
        <v>0.41675164486302302</v>
      </c>
    </row>
    <row r="1961" spans="1:3" x14ac:dyDescent="0.35">
      <c r="A1961" s="231" t="s">
        <v>3835</v>
      </c>
      <c r="B1961" s="231" t="str">
        <f t="shared" si="30"/>
        <v>KA10</v>
      </c>
      <c r="C1961" s="353">
        <v>0.38578952590674598</v>
      </c>
    </row>
    <row r="1962" spans="1:3" x14ac:dyDescent="0.35">
      <c r="A1962" s="231" t="s">
        <v>3836</v>
      </c>
      <c r="B1962" s="231" t="str">
        <f t="shared" si="30"/>
        <v>KA12</v>
      </c>
      <c r="C1962" s="353">
        <v>1.87948276961702</v>
      </c>
    </row>
    <row r="1963" spans="1:3" x14ac:dyDescent="0.35">
      <c r="A1963" s="231" t="s">
        <v>3837</v>
      </c>
      <c r="B1963" s="231" t="str">
        <f t="shared" si="30"/>
        <v>KA12</v>
      </c>
      <c r="C1963" s="353">
        <v>0.57222425049459902</v>
      </c>
    </row>
    <row r="1964" spans="1:3" x14ac:dyDescent="0.35">
      <c r="A1964" s="231" t="s">
        <v>3838</v>
      </c>
      <c r="B1964" s="231" t="str">
        <f t="shared" si="30"/>
        <v>KA12</v>
      </c>
      <c r="C1964" s="353">
        <v>0.20349041454216299</v>
      </c>
    </row>
    <row r="1965" spans="1:3" x14ac:dyDescent="0.35">
      <c r="A1965" s="231" t="s">
        <v>3839</v>
      </c>
      <c r="B1965" s="231" t="str">
        <f t="shared" si="30"/>
        <v>KA12</v>
      </c>
      <c r="C1965" s="353">
        <v>0.22359400159113599</v>
      </c>
    </row>
    <row r="1966" spans="1:3" x14ac:dyDescent="0.35">
      <c r="A1966" s="231" t="s">
        <v>3840</v>
      </c>
      <c r="B1966" s="231" t="str">
        <f t="shared" si="30"/>
        <v>KA12</v>
      </c>
      <c r="C1966" s="353">
        <v>0.26348040756406699</v>
      </c>
    </row>
    <row r="1967" spans="1:3" x14ac:dyDescent="0.35">
      <c r="A1967" s="231" t="s">
        <v>3841</v>
      </c>
      <c r="B1967" s="231" t="str">
        <f t="shared" si="30"/>
        <v>KA12</v>
      </c>
      <c r="C1967" s="353">
        <v>0.71627973100979803</v>
      </c>
    </row>
    <row r="1968" spans="1:3" x14ac:dyDescent="0.35">
      <c r="A1968" s="231" t="s">
        <v>3842</v>
      </c>
      <c r="B1968" s="231" t="str">
        <f t="shared" si="30"/>
        <v>KA13</v>
      </c>
      <c r="C1968" s="353">
        <v>0.76489012322792005</v>
      </c>
    </row>
    <row r="1969" spans="1:3" x14ac:dyDescent="0.35">
      <c r="A1969" s="231" t="s">
        <v>3843</v>
      </c>
      <c r="B1969" s="231" t="str">
        <f t="shared" si="30"/>
        <v>KA19</v>
      </c>
      <c r="C1969" s="353">
        <v>1.3128893803997299</v>
      </c>
    </row>
    <row r="1970" spans="1:3" x14ac:dyDescent="0.35">
      <c r="A1970" s="231" t="s">
        <v>3844</v>
      </c>
      <c r="B1970" s="231" t="str">
        <f t="shared" si="30"/>
        <v>KA20</v>
      </c>
      <c r="C1970" s="353">
        <v>0.96470406468483805</v>
      </c>
    </row>
    <row r="1971" spans="1:3" x14ac:dyDescent="0.35">
      <c r="A1971" s="231" t="s">
        <v>3845</v>
      </c>
      <c r="B1971" s="231" t="str">
        <f t="shared" si="30"/>
        <v>KA20</v>
      </c>
      <c r="C1971" s="353">
        <v>0.62679450646242596</v>
      </c>
    </row>
    <row r="1972" spans="1:3" x14ac:dyDescent="0.35">
      <c r="A1972" s="231" t="s">
        <v>3846</v>
      </c>
      <c r="B1972" s="231" t="str">
        <f t="shared" si="30"/>
        <v>KA21</v>
      </c>
      <c r="C1972" s="353">
        <v>0.47272141580275001</v>
      </c>
    </row>
    <row r="1973" spans="1:3" x14ac:dyDescent="0.35">
      <c r="A1973" s="231" t="s">
        <v>3847</v>
      </c>
      <c r="B1973" s="231" t="str">
        <f t="shared" si="30"/>
        <v>KA21</v>
      </c>
      <c r="C1973" s="353">
        <v>0.40730683984114202</v>
      </c>
    </row>
    <row r="1974" spans="1:3" x14ac:dyDescent="0.35">
      <c r="A1974" s="231" t="s">
        <v>3848</v>
      </c>
      <c r="B1974" s="231" t="str">
        <f t="shared" si="30"/>
        <v>KA21</v>
      </c>
      <c r="C1974" s="353">
        <v>0.73570773014109703</v>
      </c>
    </row>
    <row r="1975" spans="1:3" x14ac:dyDescent="0.35">
      <c r="A1975" s="231" t="s">
        <v>3849</v>
      </c>
      <c r="B1975" s="231" t="str">
        <f t="shared" si="30"/>
        <v>KA21</v>
      </c>
      <c r="C1975" s="353">
        <v>0.20417398968022399</v>
      </c>
    </row>
    <row r="1976" spans="1:3" x14ac:dyDescent="0.35">
      <c r="A1976" s="231" t="s">
        <v>3850</v>
      </c>
      <c r="B1976" s="231" t="str">
        <f t="shared" si="30"/>
        <v>KA22</v>
      </c>
      <c r="C1976" s="353">
        <v>3.6082941344660999</v>
      </c>
    </row>
    <row r="1977" spans="1:3" x14ac:dyDescent="0.35">
      <c r="A1977" s="231" t="s">
        <v>3851</v>
      </c>
      <c r="B1977" s="231" t="str">
        <f t="shared" si="30"/>
        <v>KA22</v>
      </c>
      <c r="C1977" s="353">
        <v>0.265216533504119</v>
      </c>
    </row>
    <row r="1978" spans="1:3" x14ac:dyDescent="0.35">
      <c r="A1978" s="231" t="s">
        <v>3852</v>
      </c>
      <c r="B1978" s="231" t="str">
        <f t="shared" si="30"/>
        <v>KA22</v>
      </c>
      <c r="C1978" s="353">
        <v>0.28874417411095599</v>
      </c>
    </row>
    <row r="1979" spans="1:3" x14ac:dyDescent="0.35">
      <c r="A1979" s="231" t="s">
        <v>3853</v>
      </c>
      <c r="B1979" s="231" t="str">
        <f t="shared" si="30"/>
        <v>KA22</v>
      </c>
      <c r="C1979" s="353">
        <v>0.31769701018591501</v>
      </c>
    </row>
    <row r="1980" spans="1:3" x14ac:dyDescent="0.35">
      <c r="A1980" s="231" t="s">
        <v>3854</v>
      </c>
      <c r="B1980" s="231" t="str">
        <f t="shared" si="30"/>
        <v>KA22</v>
      </c>
      <c r="C1980" s="353">
        <v>0.217509831062106</v>
      </c>
    </row>
    <row r="1981" spans="1:3" x14ac:dyDescent="0.35">
      <c r="A1981" s="231" t="s">
        <v>3855</v>
      </c>
      <c r="B1981" s="231" t="str">
        <f t="shared" si="30"/>
        <v>KA22</v>
      </c>
      <c r="C1981" s="353">
        <v>0.227539832464008</v>
      </c>
    </row>
    <row r="1982" spans="1:3" x14ac:dyDescent="0.35">
      <c r="A1982" s="231" t="s">
        <v>3856</v>
      </c>
      <c r="B1982" s="231" t="str">
        <f t="shared" si="30"/>
        <v>KA22</v>
      </c>
      <c r="C1982" s="353">
        <v>0.70733623303914195</v>
      </c>
    </row>
    <row r="1983" spans="1:3" x14ac:dyDescent="0.35">
      <c r="A1983" s="231" t="s">
        <v>3857</v>
      </c>
      <c r="B1983" s="231" t="str">
        <f t="shared" si="30"/>
        <v>KA22</v>
      </c>
      <c r="C1983" s="353">
        <v>0.30774983274057299</v>
      </c>
    </row>
    <row r="1984" spans="1:3" x14ac:dyDescent="0.35">
      <c r="A1984" s="231" t="s">
        <v>3858</v>
      </c>
      <c r="B1984" s="231" t="str">
        <f t="shared" si="30"/>
        <v>KA22</v>
      </c>
      <c r="C1984" s="353">
        <v>0.43774982797220102</v>
      </c>
    </row>
    <row r="1985" spans="1:3" x14ac:dyDescent="0.35">
      <c r="A1985" s="231" t="s">
        <v>3859</v>
      </c>
      <c r="B1985" s="231" t="str">
        <f t="shared" si="30"/>
        <v>KA22</v>
      </c>
      <c r="C1985" s="353">
        <v>0.42750983518871599</v>
      </c>
    </row>
    <row r="1986" spans="1:3" x14ac:dyDescent="0.35">
      <c r="A1986" s="231" t="s">
        <v>3860</v>
      </c>
      <c r="B1986" s="231" t="str">
        <f t="shared" si="30"/>
        <v>KA22</v>
      </c>
      <c r="C1986" s="353">
        <v>0.232539828750146</v>
      </c>
    </row>
    <row r="1987" spans="1:3" x14ac:dyDescent="0.35">
      <c r="A1987" s="231" t="s">
        <v>3861</v>
      </c>
      <c r="B1987" s="231" t="str">
        <f t="shared" si="30"/>
        <v>KA22</v>
      </c>
      <c r="C1987" s="353">
        <v>0.24743982659891001</v>
      </c>
    </row>
    <row r="1988" spans="1:3" x14ac:dyDescent="0.35">
      <c r="A1988" s="231" t="s">
        <v>3862</v>
      </c>
      <c r="B1988" s="231" t="str">
        <f t="shared" si="30"/>
        <v>KA22</v>
      </c>
      <c r="C1988" s="353">
        <v>0.22721984071049001</v>
      </c>
    </row>
    <row r="1989" spans="1:3" x14ac:dyDescent="0.35">
      <c r="A1989" s="231" t="s">
        <v>3863</v>
      </c>
      <c r="B1989" s="231" t="str">
        <f t="shared" si="30"/>
        <v>KA22</v>
      </c>
      <c r="C1989" s="353">
        <v>0.287402658060886</v>
      </c>
    </row>
    <row r="1990" spans="1:3" x14ac:dyDescent="0.35">
      <c r="A1990" s="231" t="s">
        <v>3864</v>
      </c>
      <c r="B1990" s="231" t="str">
        <f t="shared" si="30"/>
        <v>KA22</v>
      </c>
      <c r="C1990" s="353">
        <v>0.33190824969100302</v>
      </c>
    </row>
    <row r="1991" spans="1:3" x14ac:dyDescent="0.35">
      <c r="A1991" s="231" t="s">
        <v>3865</v>
      </c>
      <c r="B1991" s="231" t="str">
        <f t="shared" si="30"/>
        <v>KA22</v>
      </c>
      <c r="C1991" s="353">
        <v>0.38901270321648201</v>
      </c>
    </row>
    <row r="1992" spans="1:3" x14ac:dyDescent="0.35">
      <c r="A1992" s="231" t="s">
        <v>3866</v>
      </c>
      <c r="B1992" s="231" t="str">
        <f t="shared" si="30"/>
        <v>KA22</v>
      </c>
      <c r="C1992" s="353">
        <v>0.42777982286330701</v>
      </c>
    </row>
    <row r="1993" spans="1:3" x14ac:dyDescent="0.35">
      <c r="A1993" s="231" t="s">
        <v>3867</v>
      </c>
      <c r="B1993" s="231" t="str">
        <f t="shared" si="30"/>
        <v>KA22</v>
      </c>
      <c r="C1993" s="353">
        <v>0.33295983865672202</v>
      </c>
    </row>
    <row r="1994" spans="1:3" x14ac:dyDescent="0.35">
      <c r="A1994" s="231" t="s">
        <v>3868</v>
      </c>
      <c r="B1994" s="231" t="str">
        <f t="shared" si="30"/>
        <v>KA22</v>
      </c>
      <c r="C1994" s="353">
        <v>0.25491032951172699</v>
      </c>
    </row>
    <row r="1995" spans="1:3" x14ac:dyDescent="0.35">
      <c r="A1995" s="231" t="s">
        <v>3869</v>
      </c>
      <c r="B1995" s="231" t="str">
        <f t="shared" si="30"/>
        <v>KA22</v>
      </c>
      <c r="C1995" s="353">
        <v>0.24270088617741101</v>
      </c>
    </row>
    <row r="1996" spans="1:3" x14ac:dyDescent="0.35">
      <c r="A1996" s="231" t="s">
        <v>3870</v>
      </c>
      <c r="B1996" s="231" t="str">
        <f t="shared" ref="B1996:B2059" si="31">IFERROR(LEFT(A1996,(FIND(" ",A1996,1)-1)),"")</f>
        <v>KA22</v>
      </c>
      <c r="C1996" s="353">
        <v>0.238435590595346</v>
      </c>
    </row>
    <row r="1997" spans="1:3" x14ac:dyDescent="0.35">
      <c r="A1997" s="231" t="s">
        <v>3871</v>
      </c>
      <c r="B1997" s="231" t="str">
        <f t="shared" si="31"/>
        <v>KA22</v>
      </c>
      <c r="C1997" s="353">
        <v>0.2785069944845</v>
      </c>
    </row>
    <row r="1998" spans="1:3" x14ac:dyDescent="0.35">
      <c r="A1998" s="231" t="s">
        <v>3872</v>
      </c>
      <c r="B1998" s="231" t="str">
        <f t="shared" si="31"/>
        <v>KA22</v>
      </c>
      <c r="C1998" s="353">
        <v>0.392829841201633</v>
      </c>
    </row>
    <row r="1999" spans="1:3" x14ac:dyDescent="0.35">
      <c r="A1999" s="231" t="s">
        <v>3873</v>
      </c>
      <c r="B1999" s="231" t="str">
        <f t="shared" si="31"/>
        <v>KA22</v>
      </c>
      <c r="C1999" s="353">
        <v>0.26602238301581299</v>
      </c>
    </row>
    <row r="2000" spans="1:3" x14ac:dyDescent="0.35">
      <c r="A2000" s="231" t="s">
        <v>3874</v>
      </c>
      <c r="B2000" s="231" t="str">
        <f t="shared" si="31"/>
        <v>KA22</v>
      </c>
      <c r="C2000" s="353">
        <v>0.34779162449094098</v>
      </c>
    </row>
    <row r="2001" spans="1:3" x14ac:dyDescent="0.35">
      <c r="A2001" s="231" t="s">
        <v>3875</v>
      </c>
      <c r="B2001" s="231" t="str">
        <f t="shared" si="31"/>
        <v>KA22</v>
      </c>
      <c r="C2001" s="353">
        <v>0.23962133907830099</v>
      </c>
    </row>
    <row r="2002" spans="1:3" x14ac:dyDescent="0.35">
      <c r="A2002" s="231" t="s">
        <v>3876</v>
      </c>
      <c r="B2002" s="231" t="str">
        <f t="shared" si="31"/>
        <v>KA22</v>
      </c>
      <c r="C2002" s="353">
        <v>0.50607134402282505</v>
      </c>
    </row>
    <row r="2003" spans="1:3" x14ac:dyDescent="0.35">
      <c r="A2003" s="231" t="s">
        <v>3877</v>
      </c>
      <c r="B2003" s="231" t="str">
        <f t="shared" si="31"/>
        <v>KA22</v>
      </c>
      <c r="C2003" s="353">
        <v>0.38779982856627998</v>
      </c>
    </row>
    <row r="2004" spans="1:3" x14ac:dyDescent="0.35">
      <c r="A2004" s="231" t="s">
        <v>3878</v>
      </c>
      <c r="B2004" s="231" t="str">
        <f t="shared" si="31"/>
        <v>KA22</v>
      </c>
      <c r="C2004" s="353">
        <v>0.39077673741240099</v>
      </c>
    </row>
    <row r="2005" spans="1:3" x14ac:dyDescent="0.35">
      <c r="A2005" s="231" t="s">
        <v>3879</v>
      </c>
      <c r="B2005" s="231" t="str">
        <f t="shared" si="31"/>
        <v>KA22</v>
      </c>
      <c r="C2005" s="353">
        <v>0.22771341760296299</v>
      </c>
    </row>
    <row r="2006" spans="1:3" x14ac:dyDescent="0.35">
      <c r="A2006" s="231" t="s">
        <v>3880</v>
      </c>
      <c r="B2006" s="231" t="str">
        <f t="shared" si="31"/>
        <v>KA22</v>
      </c>
      <c r="C2006" s="353">
        <v>0.20885133528267799</v>
      </c>
    </row>
    <row r="2007" spans="1:3" x14ac:dyDescent="0.35">
      <c r="A2007" s="231" t="s">
        <v>3881</v>
      </c>
      <c r="B2007" s="231" t="str">
        <f t="shared" si="31"/>
        <v>KA22</v>
      </c>
      <c r="C2007" s="353">
        <v>0.229182760170907</v>
      </c>
    </row>
    <row r="2008" spans="1:3" x14ac:dyDescent="0.35">
      <c r="A2008" s="231" t="s">
        <v>3882</v>
      </c>
      <c r="B2008" s="231" t="str">
        <f t="shared" si="31"/>
        <v>KA22</v>
      </c>
      <c r="C2008" s="353">
        <v>0.52890417095035702</v>
      </c>
    </row>
    <row r="2009" spans="1:3" x14ac:dyDescent="0.35">
      <c r="A2009" s="231" t="s">
        <v>3883</v>
      </c>
      <c r="B2009" s="231" t="str">
        <f t="shared" si="31"/>
        <v>KA22</v>
      </c>
      <c r="C2009" s="353">
        <v>0.62581801199471399</v>
      </c>
    </row>
    <row r="2010" spans="1:3" x14ac:dyDescent="0.35">
      <c r="A2010" s="231" t="s">
        <v>3884</v>
      </c>
      <c r="B2010" s="231" t="str">
        <f t="shared" si="31"/>
        <v>KA22</v>
      </c>
      <c r="C2010" s="353">
        <v>0.232465623805969</v>
      </c>
    </row>
    <row r="2011" spans="1:3" x14ac:dyDescent="0.35">
      <c r="A2011" s="231" t="s">
        <v>3885</v>
      </c>
      <c r="B2011" s="231" t="str">
        <f t="shared" si="31"/>
        <v>KA22</v>
      </c>
      <c r="C2011" s="353">
        <v>0.31383417029289001</v>
      </c>
    </row>
    <row r="2012" spans="1:3" x14ac:dyDescent="0.35">
      <c r="A2012" s="231" t="s">
        <v>3886</v>
      </c>
      <c r="B2012" s="231" t="str">
        <f t="shared" si="31"/>
        <v>KA22</v>
      </c>
      <c r="C2012" s="353">
        <v>0.228964176688677</v>
      </c>
    </row>
    <row r="2013" spans="1:3" x14ac:dyDescent="0.35">
      <c r="A2013" s="231" t="s">
        <v>3887</v>
      </c>
      <c r="B2013" s="231" t="str">
        <f t="shared" si="31"/>
        <v>KA22</v>
      </c>
      <c r="C2013" s="353">
        <v>0.45538844327820299</v>
      </c>
    </row>
    <row r="2014" spans="1:3" x14ac:dyDescent="0.35">
      <c r="A2014" s="231" t="s">
        <v>3888</v>
      </c>
      <c r="B2014" s="231" t="str">
        <f t="shared" si="31"/>
        <v>KA23</v>
      </c>
      <c r="C2014" s="353">
        <v>0.91460443936224101</v>
      </c>
    </row>
    <row r="2015" spans="1:3" x14ac:dyDescent="0.35">
      <c r="A2015" s="231" t="s">
        <v>3889</v>
      </c>
      <c r="B2015" s="231" t="str">
        <f t="shared" si="31"/>
        <v>KA26</v>
      </c>
      <c r="C2015" s="353">
        <v>0.41400100274201701</v>
      </c>
    </row>
    <row r="2016" spans="1:3" x14ac:dyDescent="0.35">
      <c r="A2016" s="231" t="s">
        <v>3890</v>
      </c>
      <c r="B2016" s="231" t="str">
        <f t="shared" si="31"/>
        <v>KA26</v>
      </c>
      <c r="C2016" s="353">
        <v>0.469161647608279</v>
      </c>
    </row>
    <row r="2017" spans="1:3" x14ac:dyDescent="0.35">
      <c r="A2017" s="231" t="s">
        <v>3891</v>
      </c>
      <c r="B2017" s="231" t="str">
        <f t="shared" si="31"/>
        <v>KA26</v>
      </c>
      <c r="C2017" s="353">
        <v>0.29764902433673601</v>
      </c>
    </row>
    <row r="2018" spans="1:3" x14ac:dyDescent="0.35">
      <c r="A2018" s="231" t="s">
        <v>3892</v>
      </c>
      <c r="B2018" s="231" t="str">
        <f t="shared" si="31"/>
        <v>KA26</v>
      </c>
      <c r="C2018" s="353">
        <v>0.88113519754292402</v>
      </c>
    </row>
    <row r="2019" spans="1:3" x14ac:dyDescent="0.35">
      <c r="A2019" s="231" t="s">
        <v>3893</v>
      </c>
      <c r="B2019" s="231" t="str">
        <f t="shared" si="31"/>
        <v>KA27</v>
      </c>
      <c r="C2019" s="353">
        <v>1.1030753760044101</v>
      </c>
    </row>
    <row r="2020" spans="1:3" x14ac:dyDescent="0.35">
      <c r="A2020" s="231" t="s">
        <v>3894</v>
      </c>
      <c r="B2020" s="231" t="str">
        <f t="shared" si="31"/>
        <v>KA27</v>
      </c>
      <c r="C2020" s="353">
        <v>1.0723915797697501</v>
      </c>
    </row>
    <row r="2021" spans="1:3" x14ac:dyDescent="0.35">
      <c r="A2021" s="231" t="s">
        <v>3895</v>
      </c>
      <c r="B2021" s="231" t="str">
        <f t="shared" si="31"/>
        <v>KA27</v>
      </c>
      <c r="C2021" s="353">
        <v>1.0588531581671701</v>
      </c>
    </row>
    <row r="2022" spans="1:3" x14ac:dyDescent="0.35">
      <c r="A2022" s="231" t="s">
        <v>3896</v>
      </c>
      <c r="B2022" s="231" t="str">
        <f t="shared" si="31"/>
        <v>KA27</v>
      </c>
      <c r="C2022" s="353">
        <v>0.25944924108772</v>
      </c>
    </row>
    <row r="2023" spans="1:3" x14ac:dyDescent="0.35">
      <c r="A2023" s="231" t="s">
        <v>3897</v>
      </c>
      <c r="B2023" s="231" t="str">
        <f t="shared" si="31"/>
        <v>KA27</v>
      </c>
      <c r="C2023" s="353">
        <v>0.69178162796600795</v>
      </c>
    </row>
    <row r="2024" spans="1:3" x14ac:dyDescent="0.35">
      <c r="A2024" s="231" t="s">
        <v>3898</v>
      </c>
      <c r="B2024" s="231" t="str">
        <f t="shared" si="31"/>
        <v>KA27</v>
      </c>
      <c r="C2024" s="353">
        <v>0.58848740080377104</v>
      </c>
    </row>
    <row r="2025" spans="1:3" x14ac:dyDescent="0.35">
      <c r="A2025" s="231" t="s">
        <v>3899</v>
      </c>
      <c r="B2025" s="231" t="str">
        <f t="shared" si="31"/>
        <v>KA27</v>
      </c>
      <c r="C2025" s="353">
        <v>0.20046923808841399</v>
      </c>
    </row>
    <row r="2026" spans="1:3" x14ac:dyDescent="0.35">
      <c r="A2026" s="231" t="s">
        <v>3900</v>
      </c>
      <c r="B2026" s="231" t="str">
        <f t="shared" si="31"/>
        <v>KA27</v>
      </c>
      <c r="C2026" s="353">
        <v>0.87193697518414304</v>
      </c>
    </row>
    <row r="2027" spans="1:3" x14ac:dyDescent="0.35">
      <c r="A2027" s="231" t="s">
        <v>3901</v>
      </c>
      <c r="B2027" s="231" t="str">
        <f t="shared" si="31"/>
        <v>KA27</v>
      </c>
      <c r="C2027" s="353">
        <v>1.1394003247009199</v>
      </c>
    </row>
    <row r="2028" spans="1:3" x14ac:dyDescent="0.35">
      <c r="A2028" s="231" t="s">
        <v>3902</v>
      </c>
      <c r="B2028" s="231" t="str">
        <f t="shared" si="31"/>
        <v>KA27</v>
      </c>
      <c r="C2028" s="353">
        <v>0.72500642558071504</v>
      </c>
    </row>
    <row r="2029" spans="1:3" x14ac:dyDescent="0.35">
      <c r="A2029" s="231" t="s">
        <v>3903</v>
      </c>
      <c r="B2029" s="231" t="str">
        <f t="shared" si="31"/>
        <v>KA27</v>
      </c>
      <c r="C2029" s="353">
        <v>0.82582818185507101</v>
      </c>
    </row>
    <row r="2030" spans="1:3" x14ac:dyDescent="0.35">
      <c r="A2030" s="231" t="s">
        <v>3904</v>
      </c>
      <c r="B2030" s="231" t="str">
        <f t="shared" si="31"/>
        <v>KA27</v>
      </c>
      <c r="C2030" s="353">
        <v>0.739348244540732</v>
      </c>
    </row>
    <row r="2031" spans="1:3" x14ac:dyDescent="0.35">
      <c r="A2031" s="231" t="s">
        <v>3905</v>
      </c>
      <c r="B2031" s="231" t="str">
        <f t="shared" si="31"/>
        <v>KA27</v>
      </c>
      <c r="C2031" s="353">
        <v>1.2625574495447101</v>
      </c>
    </row>
    <row r="2032" spans="1:3" x14ac:dyDescent="0.35">
      <c r="A2032" s="231" t="s">
        <v>3906</v>
      </c>
      <c r="B2032" s="231" t="str">
        <f t="shared" si="31"/>
        <v>KA27</v>
      </c>
      <c r="C2032" s="353">
        <v>1.0350576057357199</v>
      </c>
    </row>
    <row r="2033" spans="1:3" x14ac:dyDescent="0.35">
      <c r="A2033" s="231" t="s">
        <v>3907</v>
      </c>
      <c r="B2033" s="231" t="str">
        <f t="shared" si="31"/>
        <v>KA27</v>
      </c>
      <c r="C2033" s="353">
        <v>0.58379655548852105</v>
      </c>
    </row>
    <row r="2034" spans="1:3" x14ac:dyDescent="0.35">
      <c r="A2034" s="231" t="s">
        <v>3908</v>
      </c>
      <c r="B2034" s="231" t="str">
        <f t="shared" si="31"/>
        <v>KA27</v>
      </c>
      <c r="C2034" s="353">
        <v>0.60344008591024201</v>
      </c>
    </row>
    <row r="2035" spans="1:3" x14ac:dyDescent="0.35">
      <c r="A2035" s="231" t="s">
        <v>3909</v>
      </c>
      <c r="B2035" s="231" t="str">
        <f t="shared" si="31"/>
        <v>KA27</v>
      </c>
      <c r="C2035" s="353">
        <v>0.279277250200479</v>
      </c>
    </row>
    <row r="2036" spans="1:3" x14ac:dyDescent="0.35">
      <c r="A2036" s="231" t="s">
        <v>3910</v>
      </c>
      <c r="B2036" s="231" t="str">
        <f t="shared" si="31"/>
        <v>KA28</v>
      </c>
      <c r="C2036" s="353">
        <v>0.53958563549778304</v>
      </c>
    </row>
    <row r="2037" spans="1:3" x14ac:dyDescent="0.35">
      <c r="A2037" s="231" t="s">
        <v>3911</v>
      </c>
      <c r="B2037" s="231" t="str">
        <f t="shared" si="31"/>
        <v>KA28</v>
      </c>
      <c r="C2037" s="353">
        <v>2.57263380082038</v>
      </c>
    </row>
    <row r="2038" spans="1:3" x14ac:dyDescent="0.35">
      <c r="A2038" s="231" t="s">
        <v>3912</v>
      </c>
      <c r="B2038" s="231" t="str">
        <f t="shared" si="31"/>
        <v>KA28</v>
      </c>
      <c r="C2038" s="353">
        <v>1.0702361040434301</v>
      </c>
    </row>
    <row r="2039" spans="1:3" x14ac:dyDescent="0.35">
      <c r="A2039" s="231" t="s">
        <v>3913</v>
      </c>
      <c r="B2039" s="231" t="str">
        <f t="shared" si="31"/>
        <v>KA29</v>
      </c>
      <c r="C2039" s="353">
        <v>1.25644496372345</v>
      </c>
    </row>
    <row r="2040" spans="1:3" x14ac:dyDescent="0.35">
      <c r="A2040" s="231" t="s">
        <v>3914</v>
      </c>
      <c r="B2040" s="231" t="str">
        <f t="shared" si="31"/>
        <v>KA29</v>
      </c>
      <c r="C2040" s="353">
        <v>1.5943957694911699</v>
      </c>
    </row>
    <row r="2041" spans="1:3" x14ac:dyDescent="0.35">
      <c r="A2041" s="231" t="s">
        <v>3915</v>
      </c>
      <c r="B2041" s="231" t="str">
        <f t="shared" si="31"/>
        <v>KA29</v>
      </c>
      <c r="C2041" s="353">
        <v>0.44756700839174102</v>
      </c>
    </row>
    <row r="2042" spans="1:3" x14ac:dyDescent="0.35">
      <c r="A2042" s="231" t="s">
        <v>3916</v>
      </c>
      <c r="B2042" s="231" t="str">
        <f t="shared" si="31"/>
        <v>KA30</v>
      </c>
      <c r="C2042" s="353">
        <v>0.82103805638867999</v>
      </c>
    </row>
    <row r="2043" spans="1:3" x14ac:dyDescent="0.35">
      <c r="A2043" s="231" t="s">
        <v>3917</v>
      </c>
      <c r="B2043" s="231" t="str">
        <f t="shared" si="31"/>
        <v>KA30</v>
      </c>
      <c r="C2043" s="353">
        <v>0.39967146347483701</v>
      </c>
    </row>
    <row r="2044" spans="1:3" x14ac:dyDescent="0.35">
      <c r="A2044" s="231" t="s">
        <v>3918</v>
      </c>
      <c r="B2044" s="231" t="str">
        <f t="shared" si="31"/>
        <v>KA7</v>
      </c>
      <c r="C2044" s="353">
        <v>0.353925835116364</v>
      </c>
    </row>
    <row r="2045" spans="1:3" x14ac:dyDescent="0.35">
      <c r="A2045" s="231" t="s">
        <v>3919</v>
      </c>
      <c r="B2045" s="231" t="str">
        <f t="shared" si="31"/>
        <v>KA7</v>
      </c>
      <c r="C2045" s="353">
        <v>0.512165452878793</v>
      </c>
    </row>
    <row r="2046" spans="1:3" x14ac:dyDescent="0.35">
      <c r="A2046" s="231" t="s">
        <v>3920</v>
      </c>
      <c r="B2046" s="231" t="str">
        <f t="shared" si="31"/>
        <v>KA7</v>
      </c>
      <c r="C2046" s="353">
        <v>0.62577519910660895</v>
      </c>
    </row>
    <row r="2047" spans="1:3" x14ac:dyDescent="0.35">
      <c r="A2047" s="231" t="s">
        <v>3921</v>
      </c>
      <c r="B2047" s="231" t="str">
        <f t="shared" si="31"/>
        <v>KA7</v>
      </c>
      <c r="C2047" s="353">
        <v>0.33064445315705898</v>
      </c>
    </row>
    <row r="2048" spans="1:3" x14ac:dyDescent="0.35">
      <c r="A2048" s="231" t="s">
        <v>3922</v>
      </c>
      <c r="B2048" s="231" t="str">
        <f t="shared" si="31"/>
        <v>KA7</v>
      </c>
      <c r="C2048" s="353">
        <v>0.33561134522333702</v>
      </c>
    </row>
    <row r="2049" spans="1:3" x14ac:dyDescent="0.35">
      <c r="A2049" s="231" t="s">
        <v>3923</v>
      </c>
      <c r="B2049" s="231" t="str">
        <f t="shared" si="31"/>
        <v>KA7</v>
      </c>
      <c r="C2049" s="353">
        <v>0.34752790953002699</v>
      </c>
    </row>
    <row r="2050" spans="1:3" x14ac:dyDescent="0.35">
      <c r="A2050" s="231" t="s">
        <v>3924</v>
      </c>
      <c r="B2050" s="231" t="str">
        <f t="shared" si="31"/>
        <v>KA7</v>
      </c>
      <c r="C2050" s="353">
        <v>0.33814038986137401</v>
      </c>
    </row>
    <row r="2051" spans="1:3" x14ac:dyDescent="0.35">
      <c r="A2051" s="231" t="s">
        <v>3925</v>
      </c>
      <c r="B2051" s="231" t="str">
        <f t="shared" si="31"/>
        <v>KA7</v>
      </c>
      <c r="C2051" s="353">
        <v>0.25106599066709001</v>
      </c>
    </row>
    <row r="2052" spans="1:3" x14ac:dyDescent="0.35">
      <c r="A2052" s="231" t="s">
        <v>3926</v>
      </c>
      <c r="B2052" s="231" t="str">
        <f t="shared" si="31"/>
        <v>KA7</v>
      </c>
      <c r="C2052" s="353">
        <v>0.26700278955011197</v>
      </c>
    </row>
    <row r="2053" spans="1:3" x14ac:dyDescent="0.35">
      <c r="A2053" s="231" t="s">
        <v>3927</v>
      </c>
      <c r="B2053" s="231" t="str">
        <f t="shared" si="31"/>
        <v>KA7</v>
      </c>
      <c r="C2053" s="353">
        <v>0.34562707161794698</v>
      </c>
    </row>
    <row r="2054" spans="1:3" x14ac:dyDescent="0.35">
      <c r="A2054" s="231" t="s">
        <v>3928</v>
      </c>
      <c r="B2054" s="231" t="str">
        <f t="shared" si="31"/>
        <v>KA7</v>
      </c>
      <c r="C2054" s="353">
        <v>0.57909697295279405</v>
      </c>
    </row>
    <row r="2055" spans="1:3" x14ac:dyDescent="0.35">
      <c r="A2055" s="231" t="s">
        <v>3929</v>
      </c>
      <c r="B2055" s="231" t="str">
        <f t="shared" si="31"/>
        <v>KA7</v>
      </c>
      <c r="C2055" s="353">
        <v>0.33822588509886198</v>
      </c>
    </row>
    <row r="2056" spans="1:3" x14ac:dyDescent="0.35">
      <c r="A2056" s="231" t="s">
        <v>3930</v>
      </c>
      <c r="B2056" s="231" t="str">
        <f t="shared" si="31"/>
        <v>KA7</v>
      </c>
      <c r="C2056" s="353">
        <v>0.2113500208021</v>
      </c>
    </row>
    <row r="2057" spans="1:3" x14ac:dyDescent="0.35">
      <c r="A2057" s="231" t="s">
        <v>3931</v>
      </c>
      <c r="B2057" s="231" t="str">
        <f t="shared" si="31"/>
        <v>KA7</v>
      </c>
      <c r="C2057" s="353">
        <v>0.21497492831832399</v>
      </c>
    </row>
    <row r="2058" spans="1:3" x14ac:dyDescent="0.35">
      <c r="A2058" s="231" t="s">
        <v>3932</v>
      </c>
      <c r="B2058" s="231" t="str">
        <f t="shared" si="31"/>
        <v>KA7</v>
      </c>
      <c r="C2058" s="353">
        <v>0.25554512577961502</v>
      </c>
    </row>
    <row r="2059" spans="1:3" x14ac:dyDescent="0.35">
      <c r="A2059" s="231" t="s">
        <v>3933</v>
      </c>
      <c r="B2059" s="231" t="str">
        <f t="shared" si="31"/>
        <v>KA7</v>
      </c>
      <c r="C2059" s="353">
        <v>0.27858360676904298</v>
      </c>
    </row>
    <row r="2060" spans="1:3" x14ac:dyDescent="0.35">
      <c r="A2060" s="231" t="s">
        <v>3934</v>
      </c>
      <c r="B2060" s="231" t="str">
        <f t="shared" ref="B2060:B2123" si="32">IFERROR(LEFT(A2060,(FIND(" ",A2060,1)-1)),"")</f>
        <v>KA7</v>
      </c>
      <c r="C2060" s="353">
        <v>0.67407068724742503</v>
      </c>
    </row>
    <row r="2061" spans="1:3" x14ac:dyDescent="0.35">
      <c r="A2061" s="231" t="s">
        <v>3935</v>
      </c>
      <c r="B2061" s="231" t="str">
        <f t="shared" si="32"/>
        <v>KA7</v>
      </c>
      <c r="C2061" s="353">
        <v>0.234880587281728</v>
      </c>
    </row>
    <row r="2062" spans="1:3" x14ac:dyDescent="0.35">
      <c r="A2062" s="231" t="s">
        <v>3936</v>
      </c>
      <c r="B2062" s="231" t="str">
        <f t="shared" si="32"/>
        <v>KA7</v>
      </c>
      <c r="C2062" s="353">
        <v>0.29370305637509903</v>
      </c>
    </row>
    <row r="2063" spans="1:3" x14ac:dyDescent="0.35">
      <c r="A2063" s="231" t="s">
        <v>3937</v>
      </c>
      <c r="B2063" s="231" t="str">
        <f t="shared" si="32"/>
        <v>KA7</v>
      </c>
      <c r="C2063" s="353">
        <v>0.29368305901677699</v>
      </c>
    </row>
    <row r="2064" spans="1:3" x14ac:dyDescent="0.35">
      <c r="A2064" s="231" t="s">
        <v>3938</v>
      </c>
      <c r="B2064" s="231" t="str">
        <f t="shared" si="32"/>
        <v>KA7</v>
      </c>
      <c r="C2064" s="353">
        <v>0.33362088422124903</v>
      </c>
    </row>
    <row r="2065" spans="1:3" x14ac:dyDescent="0.35">
      <c r="A2065" s="231" t="s">
        <v>3939</v>
      </c>
      <c r="B2065" s="231" t="str">
        <f t="shared" si="32"/>
        <v>KA7</v>
      </c>
      <c r="C2065" s="353">
        <v>0.43399352814222403</v>
      </c>
    </row>
    <row r="2066" spans="1:3" x14ac:dyDescent="0.35">
      <c r="A2066" s="231" t="s">
        <v>3940</v>
      </c>
      <c r="B2066" s="231" t="str">
        <f t="shared" si="32"/>
        <v>KA7</v>
      </c>
      <c r="C2066" s="353">
        <v>0.35211677813915199</v>
      </c>
    </row>
    <row r="2067" spans="1:3" x14ac:dyDescent="0.35">
      <c r="A2067" s="231" t="s">
        <v>3941</v>
      </c>
      <c r="B2067" s="231" t="str">
        <f t="shared" si="32"/>
        <v>KA7</v>
      </c>
      <c r="C2067" s="353">
        <v>0.31365697630015399</v>
      </c>
    </row>
    <row r="2068" spans="1:3" x14ac:dyDescent="0.35">
      <c r="A2068" s="231" t="s">
        <v>3942</v>
      </c>
      <c r="B2068" s="231" t="str">
        <f t="shared" si="32"/>
        <v>KA7</v>
      </c>
      <c r="C2068" s="353">
        <v>0.323498726796068</v>
      </c>
    </row>
    <row r="2069" spans="1:3" x14ac:dyDescent="0.35">
      <c r="A2069" s="231" t="s">
        <v>3943</v>
      </c>
      <c r="B2069" s="231" t="str">
        <f t="shared" si="32"/>
        <v>KW1</v>
      </c>
      <c r="C2069" s="353">
        <v>0.53245997428893999</v>
      </c>
    </row>
    <row r="2070" spans="1:3" x14ac:dyDescent="0.35">
      <c r="A2070" s="231" t="s">
        <v>3944</v>
      </c>
      <c r="B2070" s="231" t="str">
        <f t="shared" si="32"/>
        <v>KW1</v>
      </c>
      <c r="C2070" s="353">
        <v>1.1625200510025</v>
      </c>
    </row>
    <row r="2071" spans="1:3" x14ac:dyDescent="0.35">
      <c r="A2071" s="231" t="s">
        <v>3945</v>
      </c>
      <c r="B2071" s="231" t="str">
        <f t="shared" si="32"/>
        <v>KW1</v>
      </c>
      <c r="C2071" s="353">
        <v>0.84286999702453602</v>
      </c>
    </row>
    <row r="2072" spans="1:3" x14ac:dyDescent="0.35">
      <c r="A2072" s="231" t="s">
        <v>3946</v>
      </c>
      <c r="B2072" s="231" t="str">
        <f t="shared" si="32"/>
        <v>KW1</v>
      </c>
      <c r="C2072" s="353">
        <v>1.53432812169194</v>
      </c>
    </row>
    <row r="2073" spans="1:3" x14ac:dyDescent="0.35">
      <c r="A2073" s="231" t="s">
        <v>3947</v>
      </c>
      <c r="B2073" s="231" t="str">
        <f t="shared" si="32"/>
        <v>KW1</v>
      </c>
      <c r="C2073" s="353">
        <v>0.311435006558895</v>
      </c>
    </row>
    <row r="2074" spans="1:3" x14ac:dyDescent="0.35">
      <c r="A2074" s="231" t="s">
        <v>3948</v>
      </c>
      <c r="B2074" s="231" t="str">
        <f t="shared" si="32"/>
        <v>KW1</v>
      </c>
      <c r="C2074" s="353">
        <v>0.876365005970001</v>
      </c>
    </row>
    <row r="2075" spans="1:3" x14ac:dyDescent="0.35">
      <c r="A2075" s="231" t="s">
        <v>3949</v>
      </c>
      <c r="B2075" s="231" t="str">
        <f t="shared" si="32"/>
        <v>KW1</v>
      </c>
      <c r="C2075" s="353">
        <v>0.79440266291300399</v>
      </c>
    </row>
    <row r="2076" spans="1:3" x14ac:dyDescent="0.35">
      <c r="A2076" s="231" t="s">
        <v>3950</v>
      </c>
      <c r="B2076" s="231" t="str">
        <f t="shared" si="32"/>
        <v>KW1</v>
      </c>
      <c r="C2076" s="353">
        <v>1.7603800296783401</v>
      </c>
    </row>
    <row r="2077" spans="1:3" x14ac:dyDescent="0.35">
      <c r="A2077" s="231" t="s">
        <v>3951</v>
      </c>
      <c r="B2077" s="231" t="str">
        <f t="shared" si="32"/>
        <v>KW1</v>
      </c>
      <c r="C2077" s="353">
        <v>0.65041615871282699</v>
      </c>
    </row>
    <row r="2078" spans="1:3" x14ac:dyDescent="0.35">
      <c r="A2078" s="231" t="s">
        <v>3952</v>
      </c>
      <c r="B2078" s="231" t="str">
        <f t="shared" si="32"/>
        <v>KW1</v>
      </c>
      <c r="C2078" s="353">
        <v>0.67011750489473298</v>
      </c>
    </row>
    <row r="2079" spans="1:3" x14ac:dyDescent="0.35">
      <c r="A2079" s="231" t="s">
        <v>3953</v>
      </c>
      <c r="B2079" s="231" t="str">
        <f t="shared" si="32"/>
        <v>KW1</v>
      </c>
      <c r="C2079" s="353">
        <v>0.221650004386901</v>
      </c>
    </row>
    <row r="2080" spans="1:3" x14ac:dyDescent="0.35">
      <c r="A2080" s="231" t="s">
        <v>3954</v>
      </c>
      <c r="B2080" s="231" t="str">
        <f t="shared" si="32"/>
        <v>KW1</v>
      </c>
      <c r="C2080" s="353">
        <v>3.0427800814310699</v>
      </c>
    </row>
    <row r="2081" spans="1:3" x14ac:dyDescent="0.35">
      <c r="A2081" s="231" t="s">
        <v>3955</v>
      </c>
      <c r="B2081" s="231" t="str">
        <f t="shared" si="32"/>
        <v>KW1</v>
      </c>
      <c r="C2081" s="353">
        <v>12</v>
      </c>
    </row>
    <row r="2082" spans="1:3" x14ac:dyDescent="0.35">
      <c r="A2082" s="231" t="s">
        <v>3956</v>
      </c>
      <c r="B2082" s="231" t="str">
        <f t="shared" si="32"/>
        <v>KW1</v>
      </c>
      <c r="C2082" s="353">
        <v>1.5564250349998401</v>
      </c>
    </row>
    <row r="2083" spans="1:3" x14ac:dyDescent="0.35">
      <c r="A2083" s="231" t="s">
        <v>3957</v>
      </c>
      <c r="B2083" s="231" t="str">
        <f t="shared" si="32"/>
        <v>KW1</v>
      </c>
      <c r="C2083" s="353">
        <v>2.4860638402975499</v>
      </c>
    </row>
    <row r="2084" spans="1:3" x14ac:dyDescent="0.35">
      <c r="A2084" s="231" t="s">
        <v>3958</v>
      </c>
      <c r="B2084" s="231" t="str">
        <f t="shared" si="32"/>
        <v>KW1</v>
      </c>
      <c r="C2084" s="353">
        <v>0.82228929123708105</v>
      </c>
    </row>
    <row r="2085" spans="1:3" x14ac:dyDescent="0.35">
      <c r="A2085" s="231" t="s">
        <v>3959</v>
      </c>
      <c r="B2085" s="231" t="str">
        <f t="shared" si="32"/>
        <v>KW1</v>
      </c>
      <c r="C2085" s="353">
        <v>0.30595749989151899</v>
      </c>
    </row>
    <row r="2086" spans="1:3" x14ac:dyDescent="0.35">
      <c r="A2086" s="231" t="s">
        <v>3960</v>
      </c>
      <c r="B2086" s="231" t="str">
        <f t="shared" si="32"/>
        <v>KW1</v>
      </c>
      <c r="C2086" s="353">
        <v>2.0801877257498802</v>
      </c>
    </row>
    <row r="2087" spans="1:3" x14ac:dyDescent="0.35">
      <c r="A2087" s="231" t="s">
        <v>3961</v>
      </c>
      <c r="B2087" s="231" t="str">
        <f t="shared" si="32"/>
        <v>KW1</v>
      </c>
      <c r="C2087" s="353">
        <v>3.0020740032196001</v>
      </c>
    </row>
    <row r="2088" spans="1:3" x14ac:dyDescent="0.35">
      <c r="A2088" s="231" t="s">
        <v>3962</v>
      </c>
      <c r="B2088" s="231" t="str">
        <f t="shared" si="32"/>
        <v>KW1</v>
      </c>
      <c r="C2088" s="353">
        <v>2.3836801052093501</v>
      </c>
    </row>
    <row r="2089" spans="1:3" x14ac:dyDescent="0.35">
      <c r="A2089" s="231" t="s">
        <v>3963</v>
      </c>
      <c r="B2089" s="231" t="str">
        <f t="shared" si="32"/>
        <v>KW1</v>
      </c>
      <c r="C2089" s="353">
        <v>2.7019666433334302</v>
      </c>
    </row>
    <row r="2090" spans="1:3" x14ac:dyDescent="0.35">
      <c r="A2090" s="231" t="s">
        <v>3964</v>
      </c>
      <c r="B2090" s="231" t="str">
        <f t="shared" si="32"/>
        <v>KW1</v>
      </c>
      <c r="C2090" s="353">
        <v>2.8733522392088302</v>
      </c>
    </row>
    <row r="2091" spans="1:3" x14ac:dyDescent="0.35">
      <c r="A2091" s="231" t="s">
        <v>3965</v>
      </c>
      <c r="B2091" s="231" t="str">
        <f t="shared" si="32"/>
        <v>KW1</v>
      </c>
      <c r="C2091" s="353">
        <v>3.0432366530100499</v>
      </c>
    </row>
    <row r="2092" spans="1:3" x14ac:dyDescent="0.35">
      <c r="A2092" s="231" t="s">
        <v>3966</v>
      </c>
      <c r="B2092" s="231" t="str">
        <f t="shared" si="32"/>
        <v>KW1</v>
      </c>
      <c r="C2092" s="353">
        <v>2.7415147038067</v>
      </c>
    </row>
    <row r="2093" spans="1:3" x14ac:dyDescent="0.35">
      <c r="A2093" s="231" t="s">
        <v>3967</v>
      </c>
      <c r="B2093" s="231" t="str">
        <f t="shared" si="32"/>
        <v>KW1</v>
      </c>
      <c r="C2093" s="353">
        <v>3.0429822074042399</v>
      </c>
    </row>
    <row r="2094" spans="1:3" x14ac:dyDescent="0.35">
      <c r="A2094" s="231" t="s">
        <v>3968</v>
      </c>
      <c r="B2094" s="231" t="str">
        <f t="shared" si="32"/>
        <v>KW1</v>
      </c>
      <c r="C2094" s="353">
        <v>3.0426531136035901</v>
      </c>
    </row>
    <row r="2095" spans="1:3" x14ac:dyDescent="0.35">
      <c r="A2095" s="231" t="s">
        <v>3969</v>
      </c>
      <c r="B2095" s="231" t="str">
        <f t="shared" si="32"/>
        <v>KW1</v>
      </c>
      <c r="C2095" s="353">
        <v>3.0421004295349099</v>
      </c>
    </row>
    <row r="2096" spans="1:3" x14ac:dyDescent="0.35">
      <c r="A2096" s="231" t="s">
        <v>3970</v>
      </c>
      <c r="B2096" s="231" t="str">
        <f t="shared" si="32"/>
        <v>KW1</v>
      </c>
      <c r="C2096" s="353">
        <v>3.0423581451177499</v>
      </c>
    </row>
    <row r="2097" spans="1:3" x14ac:dyDescent="0.35">
      <c r="A2097" s="231" t="s">
        <v>3971</v>
      </c>
      <c r="B2097" s="231" t="str">
        <f t="shared" si="32"/>
        <v>KW1</v>
      </c>
      <c r="C2097" s="353">
        <v>3.0427474975585902</v>
      </c>
    </row>
    <row r="2098" spans="1:3" x14ac:dyDescent="0.35">
      <c r="A2098" s="231" t="s">
        <v>3972</v>
      </c>
      <c r="B2098" s="231" t="str">
        <f t="shared" si="32"/>
        <v>KW1</v>
      </c>
      <c r="C2098" s="353">
        <v>3.0427210136335701</v>
      </c>
    </row>
    <row r="2099" spans="1:3" x14ac:dyDescent="0.35">
      <c r="A2099" s="231" t="s">
        <v>3973</v>
      </c>
      <c r="B2099" s="231" t="str">
        <f t="shared" si="32"/>
        <v>KW1</v>
      </c>
      <c r="C2099" s="353">
        <v>3.0426835843494899</v>
      </c>
    </row>
    <row r="2100" spans="1:3" x14ac:dyDescent="0.35">
      <c r="A2100" s="231" t="s">
        <v>3974</v>
      </c>
      <c r="B2100" s="231" t="str">
        <f t="shared" si="32"/>
        <v>KW1</v>
      </c>
      <c r="C2100" s="353">
        <v>3.0396320491001498</v>
      </c>
    </row>
    <row r="2101" spans="1:3" x14ac:dyDescent="0.35">
      <c r="A2101" s="231" t="s">
        <v>3975</v>
      </c>
      <c r="B2101" s="231" t="str">
        <f t="shared" si="32"/>
        <v>KW1</v>
      </c>
      <c r="C2101" s="353">
        <v>3.0429887771606401</v>
      </c>
    </row>
    <row r="2102" spans="1:3" x14ac:dyDescent="0.35">
      <c r="A2102" s="231" t="s">
        <v>3976</v>
      </c>
      <c r="B2102" s="231" t="str">
        <f t="shared" si="32"/>
        <v>KW1</v>
      </c>
      <c r="C2102" s="353">
        <v>2.21683749556541</v>
      </c>
    </row>
    <row r="2103" spans="1:3" x14ac:dyDescent="0.35">
      <c r="A2103" s="231" t="s">
        <v>3977</v>
      </c>
      <c r="B2103" s="231" t="str">
        <f t="shared" si="32"/>
        <v>KW1</v>
      </c>
      <c r="C2103" s="353">
        <v>1.68686834474404</v>
      </c>
    </row>
    <row r="2104" spans="1:3" x14ac:dyDescent="0.35">
      <c r="A2104" s="231" t="s">
        <v>3978</v>
      </c>
      <c r="B2104" s="231" t="str">
        <f t="shared" si="32"/>
        <v>KW1</v>
      </c>
      <c r="C2104" s="353">
        <v>3.02935998780386</v>
      </c>
    </row>
    <row r="2105" spans="1:3" x14ac:dyDescent="0.35">
      <c r="A2105" s="231" t="s">
        <v>3979</v>
      </c>
      <c r="B2105" s="231" t="str">
        <f t="shared" si="32"/>
        <v>KW1</v>
      </c>
      <c r="C2105" s="353">
        <v>1.6902600328127499</v>
      </c>
    </row>
    <row r="2106" spans="1:3" x14ac:dyDescent="0.35">
      <c r="A2106" s="231" t="s">
        <v>3980</v>
      </c>
      <c r="B2106" s="231" t="str">
        <f t="shared" si="32"/>
        <v>KW1</v>
      </c>
      <c r="C2106" s="353">
        <v>1.8469858566919899</v>
      </c>
    </row>
    <row r="2107" spans="1:3" x14ac:dyDescent="0.35">
      <c r="A2107" s="231" t="s">
        <v>3981</v>
      </c>
      <c r="B2107" s="231" t="str">
        <f t="shared" si="32"/>
        <v>KW1</v>
      </c>
      <c r="C2107" s="353">
        <v>2.9187778924640799</v>
      </c>
    </row>
    <row r="2108" spans="1:3" x14ac:dyDescent="0.35">
      <c r="A2108" s="231" t="s">
        <v>3982</v>
      </c>
      <c r="B2108" s="231" t="str">
        <f t="shared" si="32"/>
        <v>KW14</v>
      </c>
      <c r="C2108" s="353">
        <v>1.1850124149908301</v>
      </c>
    </row>
    <row r="2109" spans="1:3" x14ac:dyDescent="0.35">
      <c r="A2109" s="231" t="s">
        <v>3983</v>
      </c>
      <c r="B2109" s="231" t="str">
        <f t="shared" si="32"/>
        <v>KW14</v>
      </c>
      <c r="C2109" s="353">
        <v>1.4449699846869799</v>
      </c>
    </row>
    <row r="2110" spans="1:3" x14ac:dyDescent="0.35">
      <c r="A2110" s="231" t="s">
        <v>3984</v>
      </c>
      <c r="B2110" s="231" t="str">
        <f t="shared" si="32"/>
        <v>KW14</v>
      </c>
      <c r="C2110" s="353">
        <v>0.53643000125884999</v>
      </c>
    </row>
    <row r="2111" spans="1:3" x14ac:dyDescent="0.35">
      <c r="A2111" s="231" t="s">
        <v>3985</v>
      </c>
      <c r="B2111" s="231" t="str">
        <f t="shared" si="32"/>
        <v>KW14</v>
      </c>
      <c r="C2111" s="353">
        <v>1.5697232206021501</v>
      </c>
    </row>
    <row r="2112" spans="1:3" x14ac:dyDescent="0.35">
      <c r="A2112" s="231" t="s">
        <v>3986</v>
      </c>
      <c r="B2112" s="231" t="str">
        <f t="shared" si="32"/>
        <v>KW14</v>
      </c>
      <c r="C2112" s="353">
        <v>0.64569002389907804</v>
      </c>
    </row>
    <row r="2113" spans="1:3" x14ac:dyDescent="0.35">
      <c r="A2113" s="231" t="s">
        <v>3987</v>
      </c>
      <c r="B2113" s="231" t="str">
        <f t="shared" si="32"/>
        <v>KW14</v>
      </c>
      <c r="C2113" s="353">
        <v>0.87964498996734597</v>
      </c>
    </row>
    <row r="2114" spans="1:3" x14ac:dyDescent="0.35">
      <c r="A2114" s="231" t="s">
        <v>3988</v>
      </c>
      <c r="B2114" s="231" t="str">
        <f t="shared" si="32"/>
        <v>KW14</v>
      </c>
      <c r="C2114" s="353">
        <v>0.64538335800170898</v>
      </c>
    </row>
    <row r="2115" spans="1:3" x14ac:dyDescent="0.35">
      <c r="A2115" s="231" t="s">
        <v>3989</v>
      </c>
      <c r="B2115" s="231" t="str">
        <f t="shared" si="32"/>
        <v>KW14</v>
      </c>
      <c r="C2115" s="353">
        <v>0.66926592809182595</v>
      </c>
    </row>
    <row r="2116" spans="1:3" x14ac:dyDescent="0.35">
      <c r="A2116" s="231" t="s">
        <v>3990</v>
      </c>
      <c r="B2116" s="231" t="str">
        <f t="shared" si="32"/>
        <v>KW14</v>
      </c>
      <c r="C2116" s="353">
        <v>0.77553749829530705</v>
      </c>
    </row>
    <row r="2117" spans="1:3" x14ac:dyDescent="0.35">
      <c r="A2117" s="231" t="s">
        <v>3991</v>
      </c>
      <c r="B2117" s="231" t="str">
        <f t="shared" si="32"/>
        <v>KW14</v>
      </c>
      <c r="C2117" s="353">
        <v>0.50436166673898697</v>
      </c>
    </row>
    <row r="2118" spans="1:3" x14ac:dyDescent="0.35">
      <c r="A2118" s="231" t="s">
        <v>3992</v>
      </c>
      <c r="B2118" s="231" t="str">
        <f t="shared" si="32"/>
        <v>KW14</v>
      </c>
      <c r="C2118" s="353">
        <v>0.73384498953819199</v>
      </c>
    </row>
    <row r="2119" spans="1:3" x14ac:dyDescent="0.35">
      <c r="A2119" s="231" t="s">
        <v>3993</v>
      </c>
      <c r="B2119" s="231" t="str">
        <f t="shared" si="32"/>
        <v>KW14</v>
      </c>
      <c r="C2119" s="353">
        <v>1.0428612697869499</v>
      </c>
    </row>
    <row r="2120" spans="1:3" x14ac:dyDescent="0.35">
      <c r="A2120" s="231" t="s">
        <v>3994</v>
      </c>
      <c r="B2120" s="231" t="str">
        <f t="shared" si="32"/>
        <v>KW14</v>
      </c>
      <c r="C2120" s="353">
        <v>0.35030332704385098</v>
      </c>
    </row>
    <row r="2121" spans="1:3" x14ac:dyDescent="0.35">
      <c r="A2121" s="231" t="s">
        <v>3995</v>
      </c>
      <c r="B2121" s="231" t="str">
        <f t="shared" si="32"/>
        <v>KW14</v>
      </c>
      <c r="C2121" s="353">
        <v>0.75668332974116004</v>
      </c>
    </row>
    <row r="2122" spans="1:3" x14ac:dyDescent="0.35">
      <c r="A2122" s="231" t="s">
        <v>3996</v>
      </c>
      <c r="B2122" s="231" t="str">
        <f t="shared" si="32"/>
        <v>KW14</v>
      </c>
      <c r="C2122" s="353">
        <v>0.484363327423731</v>
      </c>
    </row>
    <row r="2123" spans="1:3" x14ac:dyDescent="0.35">
      <c r="A2123" s="231" t="s">
        <v>3997</v>
      </c>
      <c r="B2123" s="231" t="str">
        <f t="shared" si="32"/>
        <v>KW14</v>
      </c>
      <c r="C2123" s="353">
        <v>0.27105500549077899</v>
      </c>
    </row>
    <row r="2124" spans="1:3" x14ac:dyDescent="0.35">
      <c r="A2124" s="231" t="s">
        <v>3998</v>
      </c>
      <c r="B2124" s="231" t="str">
        <f t="shared" ref="B2124:B2187" si="33">IFERROR(LEFT(A2124,(FIND(" ",A2124,1)-1)),"")</f>
        <v>KW14</v>
      </c>
      <c r="C2124" s="353">
        <v>1.21060706236783</v>
      </c>
    </row>
    <row r="2125" spans="1:3" x14ac:dyDescent="0.35">
      <c r="A2125" s="231" t="s">
        <v>3999</v>
      </c>
      <c r="B2125" s="231" t="str">
        <f t="shared" si="33"/>
        <v>KW14</v>
      </c>
      <c r="C2125" s="353">
        <v>0.55393999814987105</v>
      </c>
    </row>
    <row r="2126" spans="1:3" x14ac:dyDescent="0.35">
      <c r="A2126" s="231" t="s">
        <v>4000</v>
      </c>
      <c r="B2126" s="231" t="str">
        <f t="shared" si="33"/>
        <v>KW14</v>
      </c>
      <c r="C2126" s="353">
        <v>2.4418098926544101</v>
      </c>
    </row>
    <row r="2127" spans="1:3" x14ac:dyDescent="0.35">
      <c r="A2127" s="231" t="s">
        <v>4001</v>
      </c>
      <c r="B2127" s="231" t="str">
        <f t="shared" si="33"/>
        <v>KW15</v>
      </c>
      <c r="C2127" s="353">
        <v>2.84521000725882</v>
      </c>
    </row>
    <row r="2128" spans="1:3" x14ac:dyDescent="0.35">
      <c r="A2128" s="231" t="s">
        <v>4002</v>
      </c>
      <c r="B2128" s="231" t="str">
        <f t="shared" si="33"/>
        <v>KW15</v>
      </c>
      <c r="C2128" s="353">
        <v>0.73086665570735898</v>
      </c>
    </row>
    <row r="2129" spans="1:3" x14ac:dyDescent="0.35">
      <c r="A2129" s="231" t="s">
        <v>4003</v>
      </c>
      <c r="B2129" s="231" t="str">
        <f t="shared" si="33"/>
        <v>KW15</v>
      </c>
      <c r="C2129" s="353">
        <v>1.0916616693139001</v>
      </c>
    </row>
    <row r="2130" spans="1:3" x14ac:dyDescent="0.35">
      <c r="A2130" s="231" t="s">
        <v>4004</v>
      </c>
      <c r="B2130" s="231" t="str">
        <f t="shared" si="33"/>
        <v>KW16</v>
      </c>
      <c r="C2130" s="353">
        <v>0.64586500171571903</v>
      </c>
    </row>
    <row r="2131" spans="1:3" x14ac:dyDescent="0.35">
      <c r="A2131" s="231" t="s">
        <v>4005</v>
      </c>
      <c r="B2131" s="231" t="str">
        <f t="shared" si="33"/>
        <v>KW16</v>
      </c>
      <c r="C2131" s="353">
        <v>0.66823713268552498</v>
      </c>
    </row>
    <row r="2132" spans="1:3" x14ac:dyDescent="0.35">
      <c r="A2132" s="231" t="s">
        <v>4006</v>
      </c>
      <c r="B2132" s="231" t="str">
        <f t="shared" si="33"/>
        <v>KW16</v>
      </c>
      <c r="C2132" s="353">
        <v>0.45969998836517301</v>
      </c>
    </row>
    <row r="2133" spans="1:3" x14ac:dyDescent="0.35">
      <c r="A2133" s="231" t="s">
        <v>4007</v>
      </c>
      <c r="B2133" s="231" t="str">
        <f t="shared" si="33"/>
        <v>KW16</v>
      </c>
      <c r="C2133" s="353">
        <v>1.4148766994476301</v>
      </c>
    </row>
    <row r="2134" spans="1:3" x14ac:dyDescent="0.35">
      <c r="A2134" s="231" t="s">
        <v>4008</v>
      </c>
      <c r="B2134" s="231" t="str">
        <f t="shared" si="33"/>
        <v>KW16</v>
      </c>
      <c r="C2134" s="353">
        <v>1.3594805843689799</v>
      </c>
    </row>
    <row r="2135" spans="1:3" x14ac:dyDescent="0.35">
      <c r="A2135" s="231" t="s">
        <v>4009</v>
      </c>
      <c r="B2135" s="231" t="str">
        <f t="shared" si="33"/>
        <v>KW16</v>
      </c>
      <c r="C2135" s="353">
        <v>1.2332588897811001</v>
      </c>
    </row>
    <row r="2136" spans="1:3" x14ac:dyDescent="0.35">
      <c r="A2136" s="231" t="s">
        <v>4010</v>
      </c>
      <c r="B2136" s="231" t="str">
        <f t="shared" si="33"/>
        <v>KW16</v>
      </c>
      <c r="C2136" s="353">
        <v>1.28542288286345</v>
      </c>
    </row>
    <row r="2137" spans="1:3" x14ac:dyDescent="0.35">
      <c r="A2137" s="231" t="s">
        <v>4011</v>
      </c>
      <c r="B2137" s="231" t="str">
        <f t="shared" si="33"/>
        <v>KW16</v>
      </c>
      <c r="C2137" s="353">
        <v>0.69926500320434504</v>
      </c>
    </row>
    <row r="2138" spans="1:3" x14ac:dyDescent="0.35">
      <c r="A2138" s="231" t="s">
        <v>4012</v>
      </c>
      <c r="B2138" s="231" t="str">
        <f t="shared" si="33"/>
        <v>KW16</v>
      </c>
      <c r="C2138" s="353">
        <v>1.2791750133037501</v>
      </c>
    </row>
    <row r="2139" spans="1:3" x14ac:dyDescent="0.35">
      <c r="A2139" s="231" t="s">
        <v>4013</v>
      </c>
      <c r="B2139" s="231" t="str">
        <f t="shared" si="33"/>
        <v>KW16</v>
      </c>
      <c r="C2139" s="353">
        <v>1.6397070760528201</v>
      </c>
    </row>
    <row r="2140" spans="1:3" x14ac:dyDescent="0.35">
      <c r="A2140" s="231" t="s">
        <v>4014</v>
      </c>
      <c r="B2140" s="231" t="str">
        <f t="shared" si="33"/>
        <v>KW16</v>
      </c>
      <c r="C2140" s="353">
        <v>1.5050542950630099</v>
      </c>
    </row>
    <row r="2141" spans="1:3" x14ac:dyDescent="0.35">
      <c r="A2141" s="231" t="s">
        <v>4015</v>
      </c>
      <c r="B2141" s="231" t="str">
        <f t="shared" si="33"/>
        <v>KW16</v>
      </c>
      <c r="C2141" s="353">
        <v>2.3716350197792</v>
      </c>
    </row>
    <row r="2142" spans="1:3" x14ac:dyDescent="0.35">
      <c r="A2142" s="231" t="s">
        <v>4016</v>
      </c>
      <c r="B2142" s="231" t="str">
        <f t="shared" si="33"/>
        <v>KW16</v>
      </c>
      <c r="C2142" s="353">
        <v>0.78845572045871104</v>
      </c>
    </row>
    <row r="2143" spans="1:3" x14ac:dyDescent="0.35">
      <c r="A2143" s="231" t="s">
        <v>4017</v>
      </c>
      <c r="B2143" s="231" t="str">
        <f t="shared" si="33"/>
        <v>KW16</v>
      </c>
      <c r="C2143" s="353">
        <v>2.1252799431482901</v>
      </c>
    </row>
    <row r="2144" spans="1:3" x14ac:dyDescent="0.35">
      <c r="A2144" s="231" t="s">
        <v>4018</v>
      </c>
      <c r="B2144" s="231" t="str">
        <f t="shared" si="33"/>
        <v>KW16</v>
      </c>
      <c r="C2144" s="353">
        <v>2.0507900714874201</v>
      </c>
    </row>
    <row r="2145" spans="1:3" x14ac:dyDescent="0.35">
      <c r="A2145" s="231" t="s">
        <v>4019</v>
      </c>
      <c r="B2145" s="231" t="str">
        <f t="shared" si="33"/>
        <v>KW16</v>
      </c>
      <c r="C2145" s="353">
        <v>0.53587001562118497</v>
      </c>
    </row>
    <row r="2146" spans="1:3" x14ac:dyDescent="0.35">
      <c r="A2146" s="231" t="s">
        <v>4020</v>
      </c>
      <c r="B2146" s="231" t="str">
        <f t="shared" si="33"/>
        <v>KW16</v>
      </c>
      <c r="C2146" s="353">
        <v>2.3598624169826499</v>
      </c>
    </row>
    <row r="2147" spans="1:3" x14ac:dyDescent="0.35">
      <c r="A2147" s="231" t="s">
        <v>4021</v>
      </c>
      <c r="B2147" s="231" t="str">
        <f t="shared" si="33"/>
        <v>KW16</v>
      </c>
      <c r="C2147" s="353">
        <v>0.59336000680923395</v>
      </c>
    </row>
    <row r="2148" spans="1:3" x14ac:dyDescent="0.35">
      <c r="A2148" s="231" t="s">
        <v>4022</v>
      </c>
      <c r="B2148" s="231" t="str">
        <f t="shared" si="33"/>
        <v>KW16</v>
      </c>
      <c r="C2148" s="353">
        <v>1.0658700466155999</v>
      </c>
    </row>
    <row r="2149" spans="1:3" x14ac:dyDescent="0.35">
      <c r="A2149" s="231" t="s">
        <v>4023</v>
      </c>
      <c r="B2149" s="231" t="str">
        <f t="shared" si="33"/>
        <v>KW16</v>
      </c>
      <c r="C2149" s="353">
        <v>0.34790599942207301</v>
      </c>
    </row>
    <row r="2150" spans="1:3" x14ac:dyDescent="0.35">
      <c r="A2150" s="231" t="s">
        <v>4024</v>
      </c>
      <c r="B2150" s="231" t="str">
        <f t="shared" si="33"/>
        <v>KW16</v>
      </c>
      <c r="C2150" s="353">
        <v>0.44367998838424599</v>
      </c>
    </row>
    <row r="2151" spans="1:3" x14ac:dyDescent="0.35">
      <c r="A2151" s="231" t="s">
        <v>4025</v>
      </c>
      <c r="B2151" s="231" t="str">
        <f t="shared" si="33"/>
        <v>KW16</v>
      </c>
      <c r="C2151" s="353">
        <v>0.98262442482842305</v>
      </c>
    </row>
    <row r="2152" spans="1:3" x14ac:dyDescent="0.35">
      <c r="A2152" s="231" t="s">
        <v>4026</v>
      </c>
      <c r="B2152" s="231" t="str">
        <f t="shared" si="33"/>
        <v>KW16</v>
      </c>
      <c r="C2152" s="353">
        <v>1.0580450147390299</v>
      </c>
    </row>
    <row r="2153" spans="1:3" x14ac:dyDescent="0.35">
      <c r="A2153" s="231" t="s">
        <v>4027</v>
      </c>
      <c r="B2153" s="231" t="str">
        <f t="shared" si="33"/>
        <v>KW16</v>
      </c>
      <c r="C2153" s="353">
        <v>1.7829700112342799</v>
      </c>
    </row>
    <row r="2154" spans="1:3" x14ac:dyDescent="0.35">
      <c r="A2154" s="231" t="s">
        <v>4028</v>
      </c>
      <c r="B2154" s="231" t="str">
        <f t="shared" si="33"/>
        <v>KW16</v>
      </c>
      <c r="C2154" s="353">
        <v>0.24151000380516</v>
      </c>
    </row>
    <row r="2155" spans="1:3" x14ac:dyDescent="0.35">
      <c r="A2155" s="231" t="s">
        <v>4029</v>
      </c>
      <c r="B2155" s="231" t="str">
        <f t="shared" si="33"/>
        <v>KW16</v>
      </c>
      <c r="C2155" s="353">
        <v>0.98522748798131898</v>
      </c>
    </row>
    <row r="2156" spans="1:3" x14ac:dyDescent="0.35">
      <c r="A2156" s="231" t="s">
        <v>4030</v>
      </c>
      <c r="B2156" s="231" t="str">
        <f t="shared" si="33"/>
        <v>KW16</v>
      </c>
      <c r="C2156" s="353">
        <v>1.3870600461959799</v>
      </c>
    </row>
    <row r="2157" spans="1:3" x14ac:dyDescent="0.35">
      <c r="A2157" s="231" t="s">
        <v>4031</v>
      </c>
      <c r="B2157" s="231" t="str">
        <f t="shared" si="33"/>
        <v>KW16</v>
      </c>
      <c r="C2157" s="353">
        <v>0.63092667857805795</v>
      </c>
    </row>
    <row r="2158" spans="1:3" x14ac:dyDescent="0.35">
      <c r="A2158" s="231" t="s">
        <v>4032</v>
      </c>
      <c r="B2158" s="231" t="str">
        <f t="shared" si="33"/>
        <v>KW17</v>
      </c>
      <c r="C2158" s="353">
        <v>0.57945331931114197</v>
      </c>
    </row>
    <row r="2159" spans="1:3" x14ac:dyDescent="0.35">
      <c r="A2159" s="231" t="s">
        <v>4033</v>
      </c>
      <c r="B2159" s="231" t="str">
        <f t="shared" si="33"/>
        <v>KW17</v>
      </c>
      <c r="C2159" s="353">
        <v>1.1177000006039901</v>
      </c>
    </row>
    <row r="2160" spans="1:3" x14ac:dyDescent="0.35">
      <c r="A2160" s="231" t="s">
        <v>4034</v>
      </c>
      <c r="B2160" s="231" t="str">
        <f t="shared" si="33"/>
        <v>KW17</v>
      </c>
      <c r="C2160" s="353">
        <v>0.42078998684883101</v>
      </c>
    </row>
    <row r="2161" spans="1:3" x14ac:dyDescent="0.35">
      <c r="A2161" s="231" t="s">
        <v>4035</v>
      </c>
      <c r="B2161" s="231" t="str">
        <f t="shared" si="33"/>
        <v>KW17</v>
      </c>
      <c r="C2161" s="353">
        <v>0.86835926357242799</v>
      </c>
    </row>
    <row r="2162" spans="1:3" x14ac:dyDescent="0.35">
      <c r="A2162" s="231" t="s">
        <v>4036</v>
      </c>
      <c r="B2162" s="231" t="str">
        <f t="shared" si="33"/>
        <v>KW17</v>
      </c>
      <c r="C2162" s="353">
        <v>1.1214448932339101</v>
      </c>
    </row>
    <row r="2163" spans="1:3" x14ac:dyDescent="0.35">
      <c r="A2163" s="231" t="s">
        <v>4037</v>
      </c>
      <c r="B2163" s="231" t="str">
        <f t="shared" si="33"/>
        <v>KW17</v>
      </c>
      <c r="C2163" s="353">
        <v>0.34983998537063599</v>
      </c>
    </row>
    <row r="2164" spans="1:3" x14ac:dyDescent="0.35">
      <c r="A2164" s="231" t="s">
        <v>4038</v>
      </c>
      <c r="B2164" s="231" t="str">
        <f t="shared" si="33"/>
        <v>KW17</v>
      </c>
      <c r="C2164" s="353">
        <v>1.82109999656677</v>
      </c>
    </row>
    <row r="2165" spans="1:3" x14ac:dyDescent="0.35">
      <c r="A2165" s="231" t="s">
        <v>4039</v>
      </c>
      <c r="B2165" s="231" t="str">
        <f t="shared" si="33"/>
        <v>KW17</v>
      </c>
      <c r="C2165" s="353">
        <v>0.56292583172520005</v>
      </c>
    </row>
    <row r="2166" spans="1:3" x14ac:dyDescent="0.35">
      <c r="A2166" s="231" t="s">
        <v>4040</v>
      </c>
      <c r="B2166" s="231" t="str">
        <f t="shared" si="33"/>
        <v>KW17</v>
      </c>
      <c r="C2166" s="353">
        <v>0.44454665978749502</v>
      </c>
    </row>
    <row r="2167" spans="1:3" x14ac:dyDescent="0.35">
      <c r="A2167" s="231" t="s">
        <v>4041</v>
      </c>
      <c r="B2167" s="231" t="str">
        <f t="shared" si="33"/>
        <v>KW17</v>
      </c>
      <c r="C2167" s="353">
        <v>1.97715336084365</v>
      </c>
    </row>
    <row r="2168" spans="1:3" x14ac:dyDescent="0.35">
      <c r="A2168" s="231" t="s">
        <v>4042</v>
      </c>
      <c r="B2168" s="231" t="str">
        <f t="shared" si="33"/>
        <v>KW17</v>
      </c>
      <c r="C2168" s="353">
        <v>2.8847899436950599</v>
      </c>
    </row>
    <row r="2169" spans="1:3" x14ac:dyDescent="0.35">
      <c r="A2169" s="231" t="s">
        <v>4043</v>
      </c>
      <c r="B2169" s="231" t="str">
        <f t="shared" si="33"/>
        <v>KW17</v>
      </c>
      <c r="C2169" s="353">
        <v>0.40781998634338301</v>
      </c>
    </row>
    <row r="2170" spans="1:3" x14ac:dyDescent="0.35">
      <c r="A2170" s="231" t="s">
        <v>4044</v>
      </c>
      <c r="B2170" s="231" t="str">
        <f t="shared" si="33"/>
        <v>KW17</v>
      </c>
      <c r="C2170" s="353">
        <v>0.86813243498673298</v>
      </c>
    </row>
    <row r="2171" spans="1:3" x14ac:dyDescent="0.35">
      <c r="A2171" s="231" t="s">
        <v>4045</v>
      </c>
      <c r="B2171" s="231" t="str">
        <f t="shared" si="33"/>
        <v>KW17</v>
      </c>
      <c r="C2171" s="353">
        <v>1.55630375258624</v>
      </c>
    </row>
    <row r="2172" spans="1:3" x14ac:dyDescent="0.35">
      <c r="A2172" s="231" t="s">
        <v>4046</v>
      </c>
      <c r="B2172" s="231" t="str">
        <f t="shared" si="33"/>
        <v>KW17</v>
      </c>
      <c r="C2172" s="353">
        <v>0.601306442419687</v>
      </c>
    </row>
    <row r="2173" spans="1:3" x14ac:dyDescent="0.35">
      <c r="A2173" s="231" t="s">
        <v>4047</v>
      </c>
      <c r="B2173" s="231" t="str">
        <f t="shared" si="33"/>
        <v>KW17</v>
      </c>
      <c r="C2173" s="353">
        <v>0.28295000394185299</v>
      </c>
    </row>
    <row r="2174" spans="1:3" x14ac:dyDescent="0.35">
      <c r="A2174" s="231" t="s">
        <v>4048</v>
      </c>
      <c r="B2174" s="231" t="str">
        <f t="shared" si="33"/>
        <v>KW17</v>
      </c>
      <c r="C2174" s="353">
        <v>0.53490333755811004</v>
      </c>
    </row>
    <row r="2175" spans="1:3" x14ac:dyDescent="0.35">
      <c r="A2175" s="231" t="s">
        <v>4049</v>
      </c>
      <c r="B2175" s="231" t="str">
        <f t="shared" si="33"/>
        <v>KW17</v>
      </c>
      <c r="C2175" s="353">
        <v>0.30127000808715798</v>
      </c>
    </row>
    <row r="2176" spans="1:3" x14ac:dyDescent="0.35">
      <c r="A2176" s="231" t="s">
        <v>4050</v>
      </c>
      <c r="B2176" s="231" t="str">
        <f t="shared" si="33"/>
        <v>KW17</v>
      </c>
      <c r="C2176" s="353">
        <v>1.76435005664825</v>
      </c>
    </row>
    <row r="2177" spans="1:3" x14ac:dyDescent="0.35">
      <c r="A2177" s="231" t="s">
        <v>4051</v>
      </c>
      <c r="B2177" s="231" t="str">
        <f t="shared" si="33"/>
        <v>KW17</v>
      </c>
      <c r="C2177" s="353">
        <v>1.47266000509262</v>
      </c>
    </row>
    <row r="2178" spans="1:3" x14ac:dyDescent="0.35">
      <c r="A2178" s="231" t="s">
        <v>4052</v>
      </c>
      <c r="B2178" s="231" t="str">
        <f t="shared" si="33"/>
        <v>KW17</v>
      </c>
      <c r="C2178" s="353">
        <v>0.409409999847412</v>
      </c>
    </row>
    <row r="2179" spans="1:3" x14ac:dyDescent="0.35">
      <c r="A2179" s="231" t="s">
        <v>4053</v>
      </c>
      <c r="B2179" s="231" t="str">
        <f t="shared" si="33"/>
        <v>KW17</v>
      </c>
      <c r="C2179" s="353">
        <v>1.0657699853181799</v>
      </c>
    </row>
    <row r="2180" spans="1:3" x14ac:dyDescent="0.35">
      <c r="A2180" s="231" t="s">
        <v>4054</v>
      </c>
      <c r="B2180" s="231" t="str">
        <f t="shared" si="33"/>
        <v>KW17</v>
      </c>
      <c r="C2180" s="353">
        <v>0.26587998867034901</v>
      </c>
    </row>
    <row r="2181" spans="1:3" x14ac:dyDescent="0.35">
      <c r="A2181" s="231" t="s">
        <v>4055</v>
      </c>
      <c r="B2181" s="231" t="str">
        <f t="shared" si="33"/>
        <v>KW17</v>
      </c>
      <c r="C2181" s="353">
        <v>0.91422000527381897</v>
      </c>
    </row>
    <row r="2182" spans="1:3" x14ac:dyDescent="0.35">
      <c r="A2182" s="231" t="s">
        <v>4056</v>
      </c>
      <c r="B2182" s="231" t="str">
        <f t="shared" si="33"/>
        <v>KW17</v>
      </c>
      <c r="C2182" s="353">
        <v>0.73629999160766602</v>
      </c>
    </row>
    <row r="2183" spans="1:3" x14ac:dyDescent="0.35">
      <c r="A2183" s="231" t="s">
        <v>4057</v>
      </c>
      <c r="B2183" s="231" t="str">
        <f t="shared" si="33"/>
        <v>KW17</v>
      </c>
      <c r="C2183" s="353">
        <v>1.2301800251007</v>
      </c>
    </row>
    <row r="2184" spans="1:3" x14ac:dyDescent="0.35">
      <c r="A2184" s="231" t="s">
        <v>4058</v>
      </c>
      <c r="B2184" s="231" t="str">
        <f t="shared" si="33"/>
        <v>KW17</v>
      </c>
      <c r="C2184" s="353">
        <v>0.46878001093864402</v>
      </c>
    </row>
    <row r="2185" spans="1:3" x14ac:dyDescent="0.35">
      <c r="A2185" s="231" t="s">
        <v>4059</v>
      </c>
      <c r="B2185" s="231" t="str">
        <f t="shared" si="33"/>
        <v>KW17</v>
      </c>
      <c r="C2185" s="353">
        <v>0.82760000228881803</v>
      </c>
    </row>
    <row r="2186" spans="1:3" x14ac:dyDescent="0.35">
      <c r="A2186" s="231" t="s">
        <v>4060</v>
      </c>
      <c r="B2186" s="231" t="str">
        <f t="shared" si="33"/>
        <v>KW17</v>
      </c>
      <c r="C2186" s="353">
        <v>2.9036200046539302</v>
      </c>
    </row>
    <row r="2187" spans="1:3" x14ac:dyDescent="0.35">
      <c r="A2187" s="231" t="s">
        <v>4061</v>
      </c>
      <c r="B2187" s="231" t="str">
        <f t="shared" si="33"/>
        <v>KW17</v>
      </c>
      <c r="C2187" s="353">
        <v>0.72633999586105302</v>
      </c>
    </row>
    <row r="2188" spans="1:3" x14ac:dyDescent="0.35">
      <c r="A2188" s="231" t="s">
        <v>4062</v>
      </c>
      <c r="B2188" s="231" t="str">
        <f t="shared" ref="B2188:B2251" si="34">IFERROR(LEFT(A2188,(FIND(" ",A2188,1)-1)),"")</f>
        <v>KW17</v>
      </c>
      <c r="C2188" s="353">
        <v>1.3492799997329701</v>
      </c>
    </row>
    <row r="2189" spans="1:3" x14ac:dyDescent="0.35">
      <c r="A2189" s="231" t="s">
        <v>4063</v>
      </c>
      <c r="B2189" s="231" t="str">
        <f t="shared" si="34"/>
        <v>KW17</v>
      </c>
      <c r="C2189" s="353">
        <v>0.24791500717401499</v>
      </c>
    </row>
    <row r="2190" spans="1:3" x14ac:dyDescent="0.35">
      <c r="A2190" s="231" t="s">
        <v>4064</v>
      </c>
      <c r="B2190" s="231" t="str">
        <f t="shared" si="34"/>
        <v>KW17</v>
      </c>
      <c r="C2190" s="353">
        <v>0.40485000610351501</v>
      </c>
    </row>
    <row r="2191" spans="1:3" x14ac:dyDescent="0.35">
      <c r="A2191" s="231" t="s">
        <v>4065</v>
      </c>
      <c r="B2191" s="231" t="str">
        <f t="shared" si="34"/>
        <v>KW17</v>
      </c>
      <c r="C2191" s="353">
        <v>1.09069499373435</v>
      </c>
    </row>
    <row r="2192" spans="1:3" x14ac:dyDescent="0.35">
      <c r="A2192" s="231" t="s">
        <v>4066</v>
      </c>
      <c r="B2192" s="231" t="str">
        <f t="shared" si="34"/>
        <v>KW17</v>
      </c>
      <c r="C2192" s="353">
        <v>0.41758333643277401</v>
      </c>
    </row>
    <row r="2193" spans="1:3" x14ac:dyDescent="0.35">
      <c r="A2193" s="231" t="s">
        <v>4067</v>
      </c>
      <c r="B2193" s="231" t="str">
        <f t="shared" si="34"/>
        <v>KW17</v>
      </c>
      <c r="C2193" s="353">
        <v>0.86524999141693104</v>
      </c>
    </row>
    <row r="2194" spans="1:3" x14ac:dyDescent="0.35">
      <c r="A2194" s="231" t="s">
        <v>4068</v>
      </c>
      <c r="B2194" s="231" t="str">
        <f t="shared" si="34"/>
        <v>KW17</v>
      </c>
      <c r="C2194" s="353">
        <v>0.71062749437987804</v>
      </c>
    </row>
    <row r="2195" spans="1:3" x14ac:dyDescent="0.35">
      <c r="A2195" s="231" t="s">
        <v>4069</v>
      </c>
      <c r="B2195" s="231" t="str">
        <f t="shared" si="34"/>
        <v>KW17</v>
      </c>
      <c r="C2195" s="353">
        <v>0.69059748947620303</v>
      </c>
    </row>
    <row r="2196" spans="1:3" x14ac:dyDescent="0.35">
      <c r="A2196" s="231" t="s">
        <v>4070</v>
      </c>
      <c r="B2196" s="231" t="str">
        <f t="shared" si="34"/>
        <v>KW17</v>
      </c>
      <c r="C2196" s="353">
        <v>0.44661000370979298</v>
      </c>
    </row>
    <row r="2197" spans="1:3" x14ac:dyDescent="0.35">
      <c r="A2197" s="231" t="s">
        <v>4071</v>
      </c>
      <c r="B2197" s="231" t="str">
        <f t="shared" si="34"/>
        <v>KW17</v>
      </c>
      <c r="C2197" s="353">
        <v>0.99669999877611704</v>
      </c>
    </row>
    <row r="2198" spans="1:3" x14ac:dyDescent="0.35">
      <c r="A2198" s="231" t="s">
        <v>4072</v>
      </c>
      <c r="B2198" s="231" t="str">
        <f t="shared" si="34"/>
        <v>KW17</v>
      </c>
      <c r="C2198" s="353">
        <v>0.530009984970092</v>
      </c>
    </row>
    <row r="2199" spans="1:3" x14ac:dyDescent="0.35">
      <c r="A2199" s="231" t="s">
        <v>4073</v>
      </c>
      <c r="B2199" s="231" t="str">
        <f t="shared" si="34"/>
        <v>KW17</v>
      </c>
      <c r="C2199" s="353">
        <v>1.36316429291452</v>
      </c>
    </row>
    <row r="2200" spans="1:3" x14ac:dyDescent="0.35">
      <c r="A2200" s="231" t="s">
        <v>4074</v>
      </c>
      <c r="B2200" s="231" t="str">
        <f t="shared" si="34"/>
        <v>KW17</v>
      </c>
      <c r="C2200" s="353">
        <v>0.21346999704837799</v>
      </c>
    </row>
    <row r="2201" spans="1:3" x14ac:dyDescent="0.35">
      <c r="A2201" s="231" t="s">
        <v>4075</v>
      </c>
      <c r="B2201" s="231" t="str">
        <f t="shared" si="34"/>
        <v>KW17</v>
      </c>
      <c r="C2201" s="353">
        <v>0.653287693858146</v>
      </c>
    </row>
    <row r="2202" spans="1:3" x14ac:dyDescent="0.35">
      <c r="A2202" s="231" t="s">
        <v>4076</v>
      </c>
      <c r="B2202" s="231" t="str">
        <f t="shared" si="34"/>
        <v>KW17</v>
      </c>
      <c r="C2202" s="353">
        <v>0.52645000815391496</v>
      </c>
    </row>
    <row r="2203" spans="1:3" x14ac:dyDescent="0.35">
      <c r="A2203" s="231" t="s">
        <v>4077</v>
      </c>
      <c r="B2203" s="231" t="str">
        <f t="shared" si="34"/>
        <v>KW17</v>
      </c>
      <c r="C2203" s="353">
        <v>2.89179503917694</v>
      </c>
    </row>
    <row r="2204" spans="1:3" x14ac:dyDescent="0.35">
      <c r="A2204" s="231" t="s">
        <v>4078</v>
      </c>
      <c r="B2204" s="231" t="str">
        <f t="shared" si="34"/>
        <v>KW17</v>
      </c>
      <c r="C2204" s="353">
        <v>2.9003698825836102</v>
      </c>
    </row>
    <row r="2205" spans="1:3" x14ac:dyDescent="0.35">
      <c r="A2205" s="231" t="s">
        <v>4079</v>
      </c>
      <c r="B2205" s="231" t="str">
        <f t="shared" si="34"/>
        <v>KW17</v>
      </c>
      <c r="C2205" s="353">
        <v>2.9090099334716801</v>
      </c>
    </row>
    <row r="2206" spans="1:3" x14ac:dyDescent="0.35">
      <c r="A2206" s="231" t="s">
        <v>4080</v>
      </c>
      <c r="B2206" s="231" t="str">
        <f t="shared" si="34"/>
        <v>KW17</v>
      </c>
      <c r="C2206" s="353">
        <v>0.639947488903999</v>
      </c>
    </row>
    <row r="2207" spans="1:3" x14ac:dyDescent="0.35">
      <c r="A2207" s="231" t="s">
        <v>4081</v>
      </c>
      <c r="B2207" s="231" t="str">
        <f t="shared" si="34"/>
        <v>KW17</v>
      </c>
      <c r="C2207" s="353">
        <v>0.48225499689578999</v>
      </c>
    </row>
    <row r="2208" spans="1:3" x14ac:dyDescent="0.35">
      <c r="A2208" s="231" t="s">
        <v>4082</v>
      </c>
      <c r="B2208" s="231" t="str">
        <f t="shared" si="34"/>
        <v>KW17</v>
      </c>
      <c r="C2208" s="353">
        <v>0.26706999540328902</v>
      </c>
    </row>
    <row r="2209" spans="1:3" x14ac:dyDescent="0.35">
      <c r="A2209" s="231" t="s">
        <v>4083</v>
      </c>
      <c r="B2209" s="231" t="str">
        <f t="shared" si="34"/>
        <v>KY1</v>
      </c>
      <c r="C2209" s="353">
        <v>1.9305409959856801</v>
      </c>
    </row>
    <row r="2210" spans="1:3" x14ac:dyDescent="0.35">
      <c r="A2210" s="231" t="s">
        <v>4084</v>
      </c>
      <c r="B2210" s="231" t="str">
        <f t="shared" si="34"/>
        <v>KY1</v>
      </c>
      <c r="C2210" s="353">
        <v>0.23498858133342301</v>
      </c>
    </row>
    <row r="2211" spans="1:3" x14ac:dyDescent="0.35">
      <c r="A2211" s="231" t="s">
        <v>4085</v>
      </c>
      <c r="B2211" s="231" t="str">
        <f t="shared" si="34"/>
        <v>KY10</v>
      </c>
      <c r="C2211" s="353">
        <v>0.79348469272771804</v>
      </c>
    </row>
    <row r="2212" spans="1:3" x14ac:dyDescent="0.35">
      <c r="A2212" s="231" t="s">
        <v>4086</v>
      </c>
      <c r="B2212" s="231" t="str">
        <f t="shared" si="34"/>
        <v>KY10</v>
      </c>
      <c r="C2212" s="353">
        <v>1.5879507276685101</v>
      </c>
    </row>
    <row r="2213" spans="1:3" x14ac:dyDescent="0.35">
      <c r="A2213" s="231" t="s">
        <v>4087</v>
      </c>
      <c r="B2213" s="231" t="str">
        <f t="shared" si="34"/>
        <v>KY10</v>
      </c>
      <c r="C2213" s="353">
        <v>2.3346439891495399</v>
      </c>
    </row>
    <row r="2214" spans="1:3" x14ac:dyDescent="0.35">
      <c r="A2214" s="231" t="s">
        <v>4088</v>
      </c>
      <c r="B2214" s="231" t="str">
        <f t="shared" si="34"/>
        <v>KY10</v>
      </c>
      <c r="C2214" s="353">
        <v>2.6996562942032001</v>
      </c>
    </row>
    <row r="2215" spans="1:3" x14ac:dyDescent="0.35">
      <c r="A2215" s="231" t="s">
        <v>4089</v>
      </c>
      <c r="B2215" s="231" t="str">
        <f t="shared" si="34"/>
        <v>KY10</v>
      </c>
      <c r="C2215" s="353">
        <v>0.65218139033153499</v>
      </c>
    </row>
    <row r="2216" spans="1:3" x14ac:dyDescent="0.35">
      <c r="A2216" s="231" t="s">
        <v>4090</v>
      </c>
      <c r="B2216" s="231" t="str">
        <f t="shared" si="34"/>
        <v>KY10</v>
      </c>
      <c r="C2216" s="353">
        <v>1.0997485529033799</v>
      </c>
    </row>
    <row r="2217" spans="1:3" x14ac:dyDescent="0.35">
      <c r="A2217" s="231" t="s">
        <v>4091</v>
      </c>
      <c r="B2217" s="231" t="str">
        <f t="shared" si="34"/>
        <v>KY10</v>
      </c>
      <c r="C2217" s="353">
        <v>1.8081080904892499</v>
      </c>
    </row>
    <row r="2218" spans="1:3" x14ac:dyDescent="0.35">
      <c r="A2218" s="231" t="s">
        <v>4092</v>
      </c>
      <c r="B2218" s="231" t="str">
        <f t="shared" si="34"/>
        <v>KY10</v>
      </c>
      <c r="C2218" s="353">
        <v>2.0191764199986602</v>
      </c>
    </row>
    <row r="2219" spans="1:3" x14ac:dyDescent="0.35">
      <c r="A2219" s="231" t="s">
        <v>4093</v>
      </c>
      <c r="B2219" s="231" t="str">
        <f t="shared" si="34"/>
        <v>KY10</v>
      </c>
      <c r="C2219" s="353">
        <v>1.5096731115986399</v>
      </c>
    </row>
    <row r="2220" spans="1:3" x14ac:dyDescent="0.35">
      <c r="A2220" s="231" t="s">
        <v>4094</v>
      </c>
      <c r="B2220" s="231" t="str">
        <f t="shared" si="34"/>
        <v>KY10</v>
      </c>
      <c r="C2220" s="353">
        <v>1.6622644809632801</v>
      </c>
    </row>
    <row r="2221" spans="1:3" x14ac:dyDescent="0.35">
      <c r="A2221" s="231" t="s">
        <v>4095</v>
      </c>
      <c r="B2221" s="231" t="str">
        <f t="shared" si="34"/>
        <v>KY10</v>
      </c>
      <c r="C2221" s="353">
        <v>0.41347235188762899</v>
      </c>
    </row>
    <row r="2222" spans="1:3" x14ac:dyDescent="0.35">
      <c r="A2222" s="231" t="s">
        <v>4096</v>
      </c>
      <c r="B2222" s="231" t="str">
        <f t="shared" si="34"/>
        <v>KY10</v>
      </c>
      <c r="C2222" s="353">
        <v>0.58426131106017998</v>
      </c>
    </row>
    <row r="2223" spans="1:3" x14ac:dyDescent="0.35">
      <c r="A2223" s="231" t="s">
        <v>4097</v>
      </c>
      <c r="B2223" s="231" t="str">
        <f t="shared" si="34"/>
        <v>KY10</v>
      </c>
      <c r="C2223" s="353">
        <v>1.23322498841933</v>
      </c>
    </row>
    <row r="2224" spans="1:3" x14ac:dyDescent="0.35">
      <c r="A2224" s="231" t="s">
        <v>4098</v>
      </c>
      <c r="B2224" s="231" t="str">
        <f t="shared" si="34"/>
        <v>KY10</v>
      </c>
      <c r="C2224" s="353">
        <v>1.45423874111665</v>
      </c>
    </row>
    <row r="2225" spans="1:3" x14ac:dyDescent="0.35">
      <c r="A2225" s="231" t="s">
        <v>4099</v>
      </c>
      <c r="B2225" s="231" t="str">
        <f t="shared" si="34"/>
        <v>KY10</v>
      </c>
      <c r="C2225" s="353">
        <v>0.33020130217456301</v>
      </c>
    </row>
    <row r="2226" spans="1:3" x14ac:dyDescent="0.35">
      <c r="A2226" s="231" t="s">
        <v>4100</v>
      </c>
      <c r="B2226" s="231" t="str">
        <f t="shared" si="34"/>
        <v>KY10</v>
      </c>
      <c r="C2226" s="353">
        <v>0.49203540027092102</v>
      </c>
    </row>
    <row r="2227" spans="1:3" x14ac:dyDescent="0.35">
      <c r="A2227" s="231" t="s">
        <v>4101</v>
      </c>
      <c r="B2227" s="231" t="str">
        <f t="shared" si="34"/>
        <v>KY10</v>
      </c>
      <c r="C2227" s="353">
        <v>0.50005081983732802</v>
      </c>
    </row>
    <row r="2228" spans="1:3" x14ac:dyDescent="0.35">
      <c r="A2228" s="231" t="s">
        <v>4102</v>
      </c>
      <c r="B2228" s="231" t="str">
        <f t="shared" si="34"/>
        <v>KY10</v>
      </c>
      <c r="C2228" s="353">
        <v>0.50898758164003999</v>
      </c>
    </row>
    <row r="2229" spans="1:3" x14ac:dyDescent="0.35">
      <c r="A2229" s="231" t="s">
        <v>4103</v>
      </c>
      <c r="B2229" s="231" t="str">
        <f t="shared" si="34"/>
        <v>KY10</v>
      </c>
      <c r="C2229" s="353">
        <v>1.52973828214292</v>
      </c>
    </row>
    <row r="2230" spans="1:3" x14ac:dyDescent="0.35">
      <c r="A2230" s="231" t="s">
        <v>4104</v>
      </c>
      <c r="B2230" s="231" t="str">
        <f t="shared" si="34"/>
        <v>KY10</v>
      </c>
      <c r="C2230" s="353">
        <v>1.24698696453342</v>
      </c>
    </row>
    <row r="2231" spans="1:3" x14ac:dyDescent="0.35">
      <c r="A2231" s="231" t="s">
        <v>4105</v>
      </c>
      <c r="B2231" s="231" t="str">
        <f t="shared" si="34"/>
        <v>KY10</v>
      </c>
      <c r="C2231" s="353">
        <v>0.91178777999149296</v>
      </c>
    </row>
    <row r="2232" spans="1:3" x14ac:dyDescent="0.35">
      <c r="A2232" s="231" t="s">
        <v>4106</v>
      </c>
      <c r="B2232" s="231" t="str">
        <f t="shared" si="34"/>
        <v>KY10</v>
      </c>
      <c r="C2232" s="353">
        <v>0.57607365628865903</v>
      </c>
    </row>
    <row r="2233" spans="1:3" x14ac:dyDescent="0.35">
      <c r="A2233" s="231" t="s">
        <v>4107</v>
      </c>
      <c r="B2233" s="231" t="str">
        <f t="shared" si="34"/>
        <v>KY11</v>
      </c>
      <c r="C2233" s="353">
        <v>1.67270380469193</v>
      </c>
    </row>
    <row r="2234" spans="1:3" x14ac:dyDescent="0.35">
      <c r="A2234" s="231" t="s">
        <v>4108</v>
      </c>
      <c r="B2234" s="231" t="str">
        <f t="shared" si="34"/>
        <v>KY11</v>
      </c>
      <c r="C2234" s="353">
        <v>4.0799193030163696</v>
      </c>
    </row>
    <row r="2235" spans="1:3" x14ac:dyDescent="0.35">
      <c r="A2235" s="231" t="s">
        <v>4109</v>
      </c>
      <c r="B2235" s="231" t="str">
        <f t="shared" si="34"/>
        <v>KY11</v>
      </c>
      <c r="C2235" s="353">
        <v>2.0880724599732798</v>
      </c>
    </row>
    <row r="2236" spans="1:3" x14ac:dyDescent="0.35">
      <c r="A2236" s="231" t="s">
        <v>4110</v>
      </c>
      <c r="B2236" s="231" t="str">
        <f t="shared" si="34"/>
        <v>KY11</v>
      </c>
      <c r="C2236" s="353">
        <v>0.45591159580361901</v>
      </c>
    </row>
    <row r="2237" spans="1:3" x14ac:dyDescent="0.35">
      <c r="A2237" s="231" t="s">
        <v>4111</v>
      </c>
      <c r="B2237" s="231" t="str">
        <f t="shared" si="34"/>
        <v>KY11</v>
      </c>
      <c r="C2237" s="353">
        <v>0.46637566700456101</v>
      </c>
    </row>
    <row r="2238" spans="1:3" x14ac:dyDescent="0.35">
      <c r="A2238" s="231" t="s">
        <v>4112</v>
      </c>
      <c r="B2238" s="231" t="str">
        <f t="shared" si="34"/>
        <v>KY12</v>
      </c>
      <c r="C2238" s="353">
        <v>0.54338302626794399</v>
      </c>
    </row>
    <row r="2239" spans="1:3" x14ac:dyDescent="0.35">
      <c r="A2239" s="231" t="s">
        <v>4113</v>
      </c>
      <c r="B2239" s="231" t="str">
        <f t="shared" si="34"/>
        <v>KY12</v>
      </c>
      <c r="C2239" s="353">
        <v>0.72939089699412496</v>
      </c>
    </row>
    <row r="2240" spans="1:3" x14ac:dyDescent="0.35">
      <c r="A2240" s="231" t="s">
        <v>4114</v>
      </c>
      <c r="B2240" s="231" t="str">
        <f t="shared" si="34"/>
        <v>KY16</v>
      </c>
      <c r="C2240" s="353">
        <v>0.60860773924690403</v>
      </c>
    </row>
    <row r="2241" spans="1:3" x14ac:dyDescent="0.35">
      <c r="A2241" s="231" t="s">
        <v>4115</v>
      </c>
      <c r="B2241" s="231" t="str">
        <f t="shared" si="34"/>
        <v>KY16</v>
      </c>
      <c r="C2241" s="353">
        <v>0.60489510129303503</v>
      </c>
    </row>
    <row r="2242" spans="1:3" x14ac:dyDescent="0.35">
      <c r="A2242" s="231" t="s">
        <v>4116</v>
      </c>
      <c r="B2242" s="231" t="str">
        <f t="shared" si="34"/>
        <v>KY16</v>
      </c>
      <c r="C2242" s="353">
        <v>0.76132615263398096</v>
      </c>
    </row>
    <row r="2243" spans="1:3" x14ac:dyDescent="0.35">
      <c r="A2243" s="231" t="s">
        <v>4117</v>
      </c>
      <c r="B2243" s="231" t="str">
        <f t="shared" si="34"/>
        <v>KY16</v>
      </c>
      <c r="C2243" s="353">
        <v>0.277891906381037</v>
      </c>
    </row>
    <row r="2244" spans="1:3" x14ac:dyDescent="0.35">
      <c r="A2244" s="231" t="s">
        <v>4118</v>
      </c>
      <c r="B2244" s="231" t="str">
        <f t="shared" si="34"/>
        <v>KY16</v>
      </c>
      <c r="C2244" s="353">
        <v>0.49881185793126098</v>
      </c>
    </row>
    <row r="2245" spans="1:3" x14ac:dyDescent="0.35">
      <c r="A2245" s="231" t="s">
        <v>4119</v>
      </c>
      <c r="B2245" s="231" t="str">
        <f t="shared" si="34"/>
        <v>KY16</v>
      </c>
      <c r="C2245" s="353">
        <v>3.8041204039533398</v>
      </c>
    </row>
    <row r="2246" spans="1:3" x14ac:dyDescent="0.35">
      <c r="A2246" s="231" t="s">
        <v>4120</v>
      </c>
      <c r="B2246" s="231" t="str">
        <f t="shared" si="34"/>
        <v>KY16</v>
      </c>
      <c r="C2246" s="353">
        <v>1.38717816822527</v>
      </c>
    </row>
    <row r="2247" spans="1:3" x14ac:dyDescent="0.35">
      <c r="A2247" s="231" t="s">
        <v>4121</v>
      </c>
      <c r="B2247" s="231" t="str">
        <f t="shared" si="34"/>
        <v>KY16</v>
      </c>
      <c r="C2247" s="353">
        <v>0.99545888208362798</v>
      </c>
    </row>
    <row r="2248" spans="1:3" x14ac:dyDescent="0.35">
      <c r="A2248" s="231" t="s">
        <v>4122</v>
      </c>
      <c r="B2248" s="231" t="str">
        <f t="shared" si="34"/>
        <v>KY16</v>
      </c>
      <c r="C2248" s="353">
        <v>1.45381714422875</v>
      </c>
    </row>
    <row r="2249" spans="1:3" x14ac:dyDescent="0.35">
      <c r="A2249" s="231" t="s">
        <v>4123</v>
      </c>
      <c r="B2249" s="231" t="str">
        <f t="shared" si="34"/>
        <v>KY16</v>
      </c>
      <c r="C2249" s="353">
        <v>1.11545241403052</v>
      </c>
    </row>
    <row r="2250" spans="1:3" x14ac:dyDescent="0.35">
      <c r="A2250" s="231" t="s">
        <v>4124</v>
      </c>
      <c r="B2250" s="231" t="str">
        <f t="shared" si="34"/>
        <v>KY16</v>
      </c>
      <c r="C2250" s="353">
        <v>0.93341863701634997</v>
      </c>
    </row>
    <row r="2251" spans="1:3" x14ac:dyDescent="0.35">
      <c r="A2251" s="231" t="s">
        <v>4125</v>
      </c>
      <c r="B2251" s="231" t="str">
        <f t="shared" si="34"/>
        <v>KY16</v>
      </c>
      <c r="C2251" s="353">
        <v>0.27537196484114601</v>
      </c>
    </row>
    <row r="2252" spans="1:3" x14ac:dyDescent="0.35">
      <c r="A2252" s="231" t="s">
        <v>4126</v>
      </c>
      <c r="B2252" s="231" t="str">
        <f t="shared" ref="B2252:B2315" si="35">IFERROR(LEFT(A2252,(FIND(" ",A2252,1)-1)),"")</f>
        <v>KY16</v>
      </c>
      <c r="C2252" s="353">
        <v>2.6966017336819998</v>
      </c>
    </row>
    <row r="2253" spans="1:3" x14ac:dyDescent="0.35">
      <c r="A2253" s="231" t="s">
        <v>4127</v>
      </c>
      <c r="B2253" s="231" t="str">
        <f t="shared" si="35"/>
        <v>KY16</v>
      </c>
      <c r="C2253" s="353">
        <v>2.3026334567859301</v>
      </c>
    </row>
    <row r="2254" spans="1:3" x14ac:dyDescent="0.35">
      <c r="A2254" s="231" t="s">
        <v>4128</v>
      </c>
      <c r="B2254" s="231" t="str">
        <f t="shared" si="35"/>
        <v>KY16</v>
      </c>
      <c r="C2254" s="353">
        <v>0.77610611737909196</v>
      </c>
    </row>
    <row r="2255" spans="1:3" x14ac:dyDescent="0.35">
      <c r="A2255" s="231" t="s">
        <v>4129</v>
      </c>
      <c r="B2255" s="231" t="str">
        <f t="shared" si="35"/>
        <v>KY16</v>
      </c>
      <c r="C2255" s="353">
        <v>0.52625953670395098</v>
      </c>
    </row>
    <row r="2256" spans="1:3" x14ac:dyDescent="0.35">
      <c r="A2256" s="231" t="s">
        <v>4130</v>
      </c>
      <c r="B2256" s="231" t="str">
        <f t="shared" si="35"/>
        <v>KY16</v>
      </c>
      <c r="C2256" s="353">
        <v>0.39615888789264803</v>
      </c>
    </row>
    <row r="2257" spans="1:3" x14ac:dyDescent="0.35">
      <c r="A2257" s="231" t="s">
        <v>4131</v>
      </c>
      <c r="B2257" s="231" t="str">
        <f t="shared" si="35"/>
        <v>KY16</v>
      </c>
      <c r="C2257" s="353">
        <v>0.80708276947628399</v>
      </c>
    </row>
    <row r="2258" spans="1:3" x14ac:dyDescent="0.35">
      <c r="A2258" s="231" t="s">
        <v>4132</v>
      </c>
      <c r="B2258" s="231" t="str">
        <f t="shared" si="35"/>
        <v>KY3</v>
      </c>
      <c r="C2258" s="353">
        <v>1.8486800081586201</v>
      </c>
    </row>
    <row r="2259" spans="1:3" x14ac:dyDescent="0.35">
      <c r="A2259" s="231" t="s">
        <v>4133</v>
      </c>
      <c r="B2259" s="231" t="str">
        <f t="shared" si="35"/>
        <v>KY3</v>
      </c>
      <c r="C2259" s="353">
        <v>1.81195553683772</v>
      </c>
    </row>
    <row r="2260" spans="1:3" x14ac:dyDescent="0.35">
      <c r="A2260" s="231" t="s">
        <v>4134</v>
      </c>
      <c r="B2260" s="231" t="str">
        <f t="shared" si="35"/>
        <v>KY3</v>
      </c>
      <c r="C2260" s="353">
        <v>1.2865900552129901</v>
      </c>
    </row>
    <row r="2261" spans="1:3" x14ac:dyDescent="0.35">
      <c r="A2261" s="231" t="s">
        <v>4135</v>
      </c>
      <c r="B2261" s="231" t="str">
        <f t="shared" si="35"/>
        <v>KY3</v>
      </c>
      <c r="C2261" s="353">
        <v>0.61302212188189598</v>
      </c>
    </row>
    <row r="2262" spans="1:3" x14ac:dyDescent="0.35">
      <c r="A2262" s="231" t="s">
        <v>4136</v>
      </c>
      <c r="B2262" s="231" t="str">
        <f t="shared" si="35"/>
        <v>KY3</v>
      </c>
      <c r="C2262" s="353">
        <v>3.28158140378356</v>
      </c>
    </row>
    <row r="2263" spans="1:3" x14ac:dyDescent="0.35">
      <c r="A2263" s="231" t="s">
        <v>4137</v>
      </c>
      <c r="B2263" s="231" t="str">
        <f t="shared" si="35"/>
        <v>KY3</v>
      </c>
      <c r="C2263" s="353">
        <v>2.8737698179188</v>
      </c>
    </row>
    <row r="2264" spans="1:3" x14ac:dyDescent="0.35">
      <c r="A2264" s="231" t="s">
        <v>4138</v>
      </c>
      <c r="B2264" s="231" t="str">
        <f t="shared" si="35"/>
        <v>KY3</v>
      </c>
      <c r="C2264" s="353">
        <v>1.1011501972965101</v>
      </c>
    </row>
    <row r="2265" spans="1:3" x14ac:dyDescent="0.35">
      <c r="A2265" s="231" t="s">
        <v>4139</v>
      </c>
      <c r="B2265" s="231" t="str">
        <f t="shared" si="35"/>
        <v>KY8</v>
      </c>
      <c r="C2265" s="353">
        <v>2.2685092668570501</v>
      </c>
    </row>
    <row r="2266" spans="1:3" x14ac:dyDescent="0.35">
      <c r="A2266" s="231" t="s">
        <v>4140</v>
      </c>
      <c r="B2266" s="231" t="str">
        <f t="shared" si="35"/>
        <v>KY8</v>
      </c>
      <c r="C2266" s="353">
        <v>0.22102977914288099</v>
      </c>
    </row>
    <row r="2267" spans="1:3" x14ac:dyDescent="0.35">
      <c r="A2267" s="231" t="s">
        <v>4141</v>
      </c>
      <c r="B2267" s="231" t="str">
        <f t="shared" si="35"/>
        <v>KY8</v>
      </c>
      <c r="C2267" s="353">
        <v>1.1911355941736801</v>
      </c>
    </row>
    <row r="2268" spans="1:3" x14ac:dyDescent="0.35">
      <c r="A2268" s="231" t="s">
        <v>4142</v>
      </c>
      <c r="B2268" s="231" t="str">
        <f t="shared" si="35"/>
        <v>KY8</v>
      </c>
      <c r="C2268" s="353">
        <v>1.0609417425574801</v>
      </c>
    </row>
    <row r="2269" spans="1:3" x14ac:dyDescent="0.35">
      <c r="A2269" s="231" t="s">
        <v>4143</v>
      </c>
      <c r="B2269" s="231" t="str">
        <f t="shared" si="35"/>
        <v>KY8</v>
      </c>
      <c r="C2269" s="353">
        <v>1.68344145854299</v>
      </c>
    </row>
    <row r="2270" spans="1:3" x14ac:dyDescent="0.35">
      <c r="A2270" s="231" t="s">
        <v>4144</v>
      </c>
      <c r="B2270" s="231" t="str">
        <f t="shared" si="35"/>
        <v>KY8</v>
      </c>
      <c r="C2270" s="353">
        <v>0.65073097443653005</v>
      </c>
    </row>
    <row r="2271" spans="1:3" x14ac:dyDescent="0.35">
      <c r="A2271" s="231" t="s">
        <v>4145</v>
      </c>
      <c r="B2271" s="231" t="str">
        <f t="shared" si="35"/>
        <v>KY8</v>
      </c>
      <c r="C2271" s="353">
        <v>0.56271005863016699</v>
      </c>
    </row>
    <row r="2272" spans="1:3" x14ac:dyDescent="0.35">
      <c r="A2272" s="231" t="s">
        <v>4146</v>
      </c>
      <c r="B2272" s="231" t="str">
        <f t="shared" si="35"/>
        <v>KY8</v>
      </c>
      <c r="C2272" s="353">
        <v>0.95476890962874605</v>
      </c>
    </row>
    <row r="2273" spans="1:3" x14ac:dyDescent="0.35">
      <c r="A2273" s="231" t="s">
        <v>4147</v>
      </c>
      <c r="B2273" s="231" t="str">
        <f t="shared" si="35"/>
        <v>KY8</v>
      </c>
      <c r="C2273" s="353">
        <v>1.0115589962390299</v>
      </c>
    </row>
    <row r="2274" spans="1:3" x14ac:dyDescent="0.35">
      <c r="A2274" s="231" t="s">
        <v>4148</v>
      </c>
      <c r="B2274" s="231" t="str">
        <f t="shared" si="35"/>
        <v>KY8</v>
      </c>
      <c r="C2274" s="353">
        <v>1.0579226921167499</v>
      </c>
    </row>
    <row r="2275" spans="1:3" x14ac:dyDescent="0.35">
      <c r="A2275" s="231" t="s">
        <v>4149</v>
      </c>
      <c r="B2275" s="231" t="str">
        <f t="shared" si="35"/>
        <v>KY8</v>
      </c>
      <c r="C2275" s="353">
        <v>0.33538634788949601</v>
      </c>
    </row>
    <row r="2276" spans="1:3" x14ac:dyDescent="0.35">
      <c r="A2276" s="231" t="s">
        <v>4150</v>
      </c>
      <c r="B2276" s="231" t="str">
        <f t="shared" si="35"/>
        <v>KY8</v>
      </c>
      <c r="C2276" s="353">
        <v>0.86788928811758803</v>
      </c>
    </row>
    <row r="2277" spans="1:3" x14ac:dyDescent="0.35">
      <c r="A2277" s="231" t="s">
        <v>4151</v>
      </c>
      <c r="B2277" s="231" t="str">
        <f t="shared" si="35"/>
        <v>KY8</v>
      </c>
      <c r="C2277" s="353">
        <v>0.466089202921944</v>
      </c>
    </row>
    <row r="2278" spans="1:3" x14ac:dyDescent="0.35">
      <c r="A2278" s="231" t="s">
        <v>4152</v>
      </c>
      <c r="B2278" s="231" t="str">
        <f t="shared" si="35"/>
        <v>KY8</v>
      </c>
      <c r="C2278" s="353">
        <v>0.36558225887265799</v>
      </c>
    </row>
    <row r="2279" spans="1:3" x14ac:dyDescent="0.35">
      <c r="A2279" s="231" t="s">
        <v>4153</v>
      </c>
      <c r="B2279" s="231" t="str">
        <f t="shared" si="35"/>
        <v>KY8</v>
      </c>
      <c r="C2279" s="353">
        <v>0.29636819145910698</v>
      </c>
    </row>
    <row r="2280" spans="1:3" x14ac:dyDescent="0.35">
      <c r="A2280" s="231" t="s">
        <v>4154</v>
      </c>
      <c r="B2280" s="231" t="str">
        <f t="shared" si="35"/>
        <v>KY8</v>
      </c>
      <c r="C2280" s="353">
        <v>0.455539679119077</v>
      </c>
    </row>
    <row r="2281" spans="1:3" x14ac:dyDescent="0.35">
      <c r="A2281" s="231" t="s">
        <v>4155</v>
      </c>
      <c r="B2281" s="231" t="str">
        <f t="shared" si="35"/>
        <v>KY8</v>
      </c>
      <c r="C2281" s="353">
        <v>1.0220955152336899</v>
      </c>
    </row>
    <row r="2282" spans="1:3" x14ac:dyDescent="0.35">
      <c r="A2282" s="231" t="s">
        <v>4156</v>
      </c>
      <c r="B2282" s="231" t="str">
        <f t="shared" si="35"/>
        <v>KY9</v>
      </c>
      <c r="C2282" s="353">
        <v>0.233668332051293</v>
      </c>
    </row>
    <row r="2283" spans="1:3" x14ac:dyDescent="0.35">
      <c r="A2283" s="231" t="s">
        <v>4157</v>
      </c>
      <c r="B2283" s="231" t="str">
        <f t="shared" si="35"/>
        <v>KY9</v>
      </c>
      <c r="C2283" s="353">
        <v>1.4795513490524701</v>
      </c>
    </row>
    <row r="2284" spans="1:3" x14ac:dyDescent="0.35">
      <c r="A2284" s="231" t="s">
        <v>4158</v>
      </c>
      <c r="B2284" s="231" t="str">
        <f t="shared" si="35"/>
        <v>KY9</v>
      </c>
      <c r="C2284" s="353">
        <v>0.427044975507333</v>
      </c>
    </row>
    <row r="2285" spans="1:3" x14ac:dyDescent="0.35">
      <c r="A2285" s="231" t="s">
        <v>4159</v>
      </c>
      <c r="B2285" s="231" t="str">
        <f t="shared" si="35"/>
        <v>KY9</v>
      </c>
      <c r="C2285" s="353">
        <v>2.4196005169931398</v>
      </c>
    </row>
    <row r="2286" spans="1:3" x14ac:dyDescent="0.35">
      <c r="A2286" s="231" t="s">
        <v>4160</v>
      </c>
      <c r="B2286" s="231" t="str">
        <f t="shared" si="35"/>
        <v>KY9</v>
      </c>
      <c r="C2286" s="353">
        <v>3.07141697653159</v>
      </c>
    </row>
    <row r="2287" spans="1:3" x14ac:dyDescent="0.35">
      <c r="A2287" s="231" t="s">
        <v>4161</v>
      </c>
      <c r="B2287" s="231" t="str">
        <f t="shared" si="35"/>
        <v>L20</v>
      </c>
      <c r="C2287" s="353">
        <v>0.31588649749755798</v>
      </c>
    </row>
    <row r="2288" spans="1:3" x14ac:dyDescent="0.35">
      <c r="A2288" s="231" t="s">
        <v>4162</v>
      </c>
      <c r="B2288" s="231" t="str">
        <f t="shared" si="35"/>
        <v>L20</v>
      </c>
      <c r="C2288" s="353">
        <v>0.88265975316365497</v>
      </c>
    </row>
    <row r="2289" spans="1:3" x14ac:dyDescent="0.35">
      <c r="A2289" s="231" t="s">
        <v>4163</v>
      </c>
      <c r="B2289" s="231" t="str">
        <f t="shared" si="35"/>
        <v>L3</v>
      </c>
      <c r="C2289" s="353">
        <v>0.21862268447875899</v>
      </c>
    </row>
    <row r="2290" spans="1:3" x14ac:dyDescent="0.35">
      <c r="A2290" s="231" t="s">
        <v>4164</v>
      </c>
      <c r="B2290" s="231" t="str">
        <f t="shared" si="35"/>
        <v>L38</v>
      </c>
      <c r="C2290" s="353">
        <v>0.46565143267313602</v>
      </c>
    </row>
    <row r="2291" spans="1:3" x14ac:dyDescent="0.35">
      <c r="A2291" s="231" t="s">
        <v>4165</v>
      </c>
      <c r="B2291" s="231" t="str">
        <f t="shared" si="35"/>
        <v>L38</v>
      </c>
      <c r="C2291" s="353">
        <v>0.743186354637146</v>
      </c>
    </row>
    <row r="2292" spans="1:3" x14ac:dyDescent="0.35">
      <c r="A2292" s="231" t="s">
        <v>4166</v>
      </c>
      <c r="B2292" s="231" t="str">
        <f t="shared" si="35"/>
        <v>L38</v>
      </c>
      <c r="C2292" s="353">
        <v>0.385592341423034</v>
      </c>
    </row>
    <row r="2293" spans="1:3" x14ac:dyDescent="0.35">
      <c r="A2293" s="231" t="s">
        <v>4167</v>
      </c>
      <c r="B2293" s="231" t="str">
        <f t="shared" si="35"/>
        <v>L38</v>
      </c>
      <c r="C2293" s="353">
        <v>0.237412214279174</v>
      </c>
    </row>
    <row r="2294" spans="1:3" x14ac:dyDescent="0.35">
      <c r="A2294" s="231" t="s">
        <v>4168</v>
      </c>
      <c r="B2294" s="231" t="str">
        <f t="shared" si="35"/>
        <v>LA1</v>
      </c>
      <c r="C2294" s="353">
        <v>0.32383823394775302</v>
      </c>
    </row>
    <row r="2295" spans="1:3" x14ac:dyDescent="0.35">
      <c r="A2295" s="231" t="s">
        <v>4169</v>
      </c>
      <c r="B2295" s="231" t="str">
        <f t="shared" si="35"/>
        <v>LA1</v>
      </c>
      <c r="C2295" s="353">
        <v>0.308009256016124</v>
      </c>
    </row>
    <row r="2296" spans="1:3" x14ac:dyDescent="0.35">
      <c r="A2296" s="231" t="s">
        <v>4170</v>
      </c>
      <c r="B2296" s="231" t="str">
        <f t="shared" si="35"/>
        <v>LA1</v>
      </c>
      <c r="C2296" s="353">
        <v>0.28850712776184001</v>
      </c>
    </row>
    <row r="2297" spans="1:3" x14ac:dyDescent="0.35">
      <c r="A2297" s="231" t="s">
        <v>4171</v>
      </c>
      <c r="B2297" s="231" t="str">
        <f t="shared" si="35"/>
        <v>LA1</v>
      </c>
      <c r="C2297" s="353">
        <v>1.6471600532531701</v>
      </c>
    </row>
    <row r="2298" spans="1:3" x14ac:dyDescent="0.35">
      <c r="A2298" s="231" t="s">
        <v>4172</v>
      </c>
      <c r="B2298" s="231" t="str">
        <f t="shared" si="35"/>
        <v>LA1</v>
      </c>
      <c r="C2298" s="353">
        <v>0.40445423126220698</v>
      </c>
    </row>
    <row r="2299" spans="1:3" x14ac:dyDescent="0.35">
      <c r="A2299" s="231" t="s">
        <v>4173</v>
      </c>
      <c r="B2299" s="231" t="str">
        <f t="shared" si="35"/>
        <v>LA11</v>
      </c>
      <c r="C2299" s="353">
        <v>1.88606882095336</v>
      </c>
    </row>
    <row r="2300" spans="1:3" x14ac:dyDescent="0.35">
      <c r="A2300" s="231" t="s">
        <v>4174</v>
      </c>
      <c r="B2300" s="231" t="str">
        <f t="shared" si="35"/>
        <v>LA11</v>
      </c>
      <c r="C2300" s="353">
        <v>0.76293087005615201</v>
      </c>
    </row>
    <row r="2301" spans="1:3" x14ac:dyDescent="0.35">
      <c r="A2301" s="231" t="s">
        <v>4175</v>
      </c>
      <c r="B2301" s="231" t="str">
        <f t="shared" si="35"/>
        <v>LA11</v>
      </c>
      <c r="C2301" s="353">
        <v>0.43234586715698198</v>
      </c>
    </row>
    <row r="2302" spans="1:3" x14ac:dyDescent="0.35">
      <c r="A2302" s="231" t="s">
        <v>4176</v>
      </c>
      <c r="B2302" s="231" t="str">
        <f t="shared" si="35"/>
        <v>LA11</v>
      </c>
      <c r="C2302" s="353">
        <v>0.899891376495361</v>
      </c>
    </row>
    <row r="2303" spans="1:3" x14ac:dyDescent="0.35">
      <c r="A2303" s="231" t="s">
        <v>4177</v>
      </c>
      <c r="B2303" s="231" t="str">
        <f t="shared" si="35"/>
        <v>LA11</v>
      </c>
      <c r="C2303" s="353">
        <v>0.47711706161499001</v>
      </c>
    </row>
    <row r="2304" spans="1:3" x14ac:dyDescent="0.35">
      <c r="A2304" s="231" t="s">
        <v>4178</v>
      </c>
      <c r="B2304" s="231" t="str">
        <f t="shared" si="35"/>
        <v>LA11</v>
      </c>
      <c r="C2304" s="353">
        <v>1.3179128964742</v>
      </c>
    </row>
    <row r="2305" spans="1:3" x14ac:dyDescent="0.35">
      <c r="A2305" s="231" t="s">
        <v>4179</v>
      </c>
      <c r="B2305" s="231" t="str">
        <f t="shared" si="35"/>
        <v>LA11</v>
      </c>
      <c r="C2305" s="353">
        <v>1.20591819913763</v>
      </c>
    </row>
    <row r="2306" spans="1:3" x14ac:dyDescent="0.35">
      <c r="A2306" s="231" t="s">
        <v>4180</v>
      </c>
      <c r="B2306" s="231" t="str">
        <f t="shared" si="35"/>
        <v>LA11</v>
      </c>
      <c r="C2306" s="353">
        <v>1.28070032596588</v>
      </c>
    </row>
    <row r="2307" spans="1:3" x14ac:dyDescent="0.35">
      <c r="A2307" s="231" t="s">
        <v>4181</v>
      </c>
      <c r="B2307" s="231" t="str">
        <f t="shared" si="35"/>
        <v>LA11</v>
      </c>
      <c r="C2307" s="353">
        <v>0.34234885374704999</v>
      </c>
    </row>
    <row r="2308" spans="1:3" x14ac:dyDescent="0.35">
      <c r="A2308" s="231" t="s">
        <v>4182</v>
      </c>
      <c r="B2308" s="231" t="str">
        <f t="shared" si="35"/>
        <v>LA11</v>
      </c>
      <c r="C2308" s="353">
        <v>0.85259366035461404</v>
      </c>
    </row>
    <row r="2309" spans="1:3" x14ac:dyDescent="0.35">
      <c r="A2309" s="231" t="s">
        <v>4183</v>
      </c>
      <c r="B2309" s="231" t="str">
        <f t="shared" si="35"/>
        <v>LA11</v>
      </c>
      <c r="C2309" s="353">
        <v>0.96069176991780603</v>
      </c>
    </row>
    <row r="2310" spans="1:3" x14ac:dyDescent="0.35">
      <c r="A2310" s="231" t="s">
        <v>4184</v>
      </c>
      <c r="B2310" s="231" t="str">
        <f t="shared" si="35"/>
        <v>LA11</v>
      </c>
      <c r="C2310" s="353">
        <v>0.46695402690342402</v>
      </c>
    </row>
    <row r="2311" spans="1:3" x14ac:dyDescent="0.35">
      <c r="A2311" s="231" t="s">
        <v>4185</v>
      </c>
      <c r="B2311" s="231" t="str">
        <f t="shared" si="35"/>
        <v>LA11</v>
      </c>
      <c r="C2311" s="353">
        <v>1.6009768861712801</v>
      </c>
    </row>
    <row r="2312" spans="1:3" x14ac:dyDescent="0.35">
      <c r="A2312" s="231" t="s">
        <v>4186</v>
      </c>
      <c r="B2312" s="231" t="str">
        <f t="shared" si="35"/>
        <v>LA11</v>
      </c>
      <c r="C2312" s="353">
        <v>1.75891488790512</v>
      </c>
    </row>
    <row r="2313" spans="1:3" x14ac:dyDescent="0.35">
      <c r="A2313" s="231" t="s">
        <v>4187</v>
      </c>
      <c r="B2313" s="231" t="str">
        <f t="shared" si="35"/>
        <v>LA11</v>
      </c>
      <c r="C2313" s="353">
        <v>1.6892402807871501</v>
      </c>
    </row>
    <row r="2314" spans="1:3" x14ac:dyDescent="0.35">
      <c r="A2314" s="231" t="s">
        <v>4188</v>
      </c>
      <c r="B2314" s="231" t="str">
        <f t="shared" si="35"/>
        <v>LA11</v>
      </c>
      <c r="C2314" s="353">
        <v>0.28625535964965798</v>
      </c>
    </row>
    <row r="2315" spans="1:3" x14ac:dyDescent="0.35">
      <c r="A2315" s="231" t="s">
        <v>4189</v>
      </c>
      <c r="B2315" s="231" t="str">
        <f t="shared" si="35"/>
        <v>LA11</v>
      </c>
      <c r="C2315" s="353">
        <v>1.65708771347999</v>
      </c>
    </row>
    <row r="2316" spans="1:3" x14ac:dyDescent="0.35">
      <c r="A2316" s="231" t="s">
        <v>4190</v>
      </c>
      <c r="B2316" s="231" t="str">
        <f t="shared" ref="B2316:B2379" si="36">IFERROR(LEFT(A2316,(FIND(" ",A2316,1)-1)),"")</f>
        <v>LA11</v>
      </c>
      <c r="C2316" s="353">
        <v>0.47792752583821602</v>
      </c>
    </row>
    <row r="2317" spans="1:3" x14ac:dyDescent="0.35">
      <c r="A2317" s="231" t="s">
        <v>4191</v>
      </c>
      <c r="B2317" s="231" t="str">
        <f t="shared" si="36"/>
        <v>LA11</v>
      </c>
      <c r="C2317" s="353">
        <v>0.57559124628702796</v>
      </c>
    </row>
    <row r="2318" spans="1:3" x14ac:dyDescent="0.35">
      <c r="A2318" s="231" t="s">
        <v>4192</v>
      </c>
      <c r="B2318" s="231" t="str">
        <f t="shared" si="36"/>
        <v>LA12</v>
      </c>
      <c r="C2318" s="353">
        <v>0.50389389197031598</v>
      </c>
    </row>
    <row r="2319" spans="1:3" x14ac:dyDescent="0.35">
      <c r="A2319" s="231" t="s">
        <v>4193</v>
      </c>
      <c r="B2319" s="231" t="str">
        <f t="shared" si="36"/>
        <v>LA12</v>
      </c>
      <c r="C2319" s="353">
        <v>0.995337622506277</v>
      </c>
    </row>
    <row r="2320" spans="1:3" x14ac:dyDescent="0.35">
      <c r="A2320" s="231" t="s">
        <v>4194</v>
      </c>
      <c r="B2320" s="231" t="str">
        <f t="shared" si="36"/>
        <v>LA12</v>
      </c>
      <c r="C2320" s="353">
        <v>1.0202418963114399</v>
      </c>
    </row>
    <row r="2321" spans="1:3" x14ac:dyDescent="0.35">
      <c r="A2321" s="231" t="s">
        <v>4195</v>
      </c>
      <c r="B2321" s="231" t="str">
        <f t="shared" si="36"/>
        <v>LA12</v>
      </c>
      <c r="C2321" s="353">
        <v>0.48340606689453097</v>
      </c>
    </row>
    <row r="2322" spans="1:3" x14ac:dyDescent="0.35">
      <c r="A2322" s="231" t="s">
        <v>4196</v>
      </c>
      <c r="B2322" s="231" t="str">
        <f t="shared" si="36"/>
        <v>LA12</v>
      </c>
      <c r="C2322" s="353">
        <v>0.84163268407185798</v>
      </c>
    </row>
    <row r="2323" spans="1:3" x14ac:dyDescent="0.35">
      <c r="A2323" s="231" t="s">
        <v>4197</v>
      </c>
      <c r="B2323" s="231" t="str">
        <f t="shared" si="36"/>
        <v>LA12</v>
      </c>
      <c r="C2323" s="353">
        <v>1.3801351547241201</v>
      </c>
    </row>
    <row r="2324" spans="1:3" x14ac:dyDescent="0.35">
      <c r="A2324" s="231" t="s">
        <v>4198</v>
      </c>
      <c r="B2324" s="231" t="str">
        <f t="shared" si="36"/>
        <v>LA12</v>
      </c>
      <c r="C2324" s="353">
        <v>0.24473333358764601</v>
      </c>
    </row>
    <row r="2325" spans="1:3" x14ac:dyDescent="0.35">
      <c r="A2325" s="231" t="s">
        <v>4199</v>
      </c>
      <c r="B2325" s="231" t="str">
        <f t="shared" si="36"/>
        <v>LA12</v>
      </c>
      <c r="C2325" s="353">
        <v>0.24810409545898399</v>
      </c>
    </row>
    <row r="2326" spans="1:3" x14ac:dyDescent="0.35">
      <c r="A2326" s="231" t="s">
        <v>4200</v>
      </c>
      <c r="B2326" s="231" t="str">
        <f t="shared" si="36"/>
        <v>LA12</v>
      </c>
      <c r="C2326" s="353">
        <v>0.399151802062988</v>
      </c>
    </row>
    <row r="2327" spans="1:3" x14ac:dyDescent="0.35">
      <c r="A2327" s="231" t="s">
        <v>4201</v>
      </c>
      <c r="B2327" s="231" t="str">
        <f t="shared" si="36"/>
        <v>LA12</v>
      </c>
      <c r="C2327" s="353">
        <v>0.22328853607177701</v>
      </c>
    </row>
    <row r="2328" spans="1:3" x14ac:dyDescent="0.35">
      <c r="A2328" s="231" t="s">
        <v>4202</v>
      </c>
      <c r="B2328" s="231" t="str">
        <f t="shared" si="36"/>
        <v>LA12</v>
      </c>
      <c r="C2328" s="353">
        <v>0.23256921768188399</v>
      </c>
    </row>
    <row r="2329" spans="1:3" x14ac:dyDescent="0.35">
      <c r="A2329" s="231" t="s">
        <v>4203</v>
      </c>
      <c r="B2329" s="231" t="str">
        <f t="shared" si="36"/>
        <v>LA12</v>
      </c>
      <c r="C2329" s="353">
        <v>0.237562656402587</v>
      </c>
    </row>
    <row r="2330" spans="1:3" x14ac:dyDescent="0.35">
      <c r="A2330" s="231" t="s">
        <v>4204</v>
      </c>
      <c r="B2330" s="231" t="str">
        <f t="shared" si="36"/>
        <v>LA12</v>
      </c>
      <c r="C2330" s="353">
        <v>0.31865869249616302</v>
      </c>
    </row>
    <row r="2331" spans="1:3" x14ac:dyDescent="0.35">
      <c r="A2331" s="231" t="s">
        <v>4205</v>
      </c>
      <c r="B2331" s="231" t="str">
        <f t="shared" si="36"/>
        <v>LA12</v>
      </c>
      <c r="C2331" s="353">
        <v>0.22979720433553</v>
      </c>
    </row>
    <row r="2332" spans="1:3" x14ac:dyDescent="0.35">
      <c r="A2332" s="231" t="s">
        <v>4206</v>
      </c>
      <c r="B2332" s="231" t="str">
        <f t="shared" si="36"/>
        <v>LA12</v>
      </c>
      <c r="C2332" s="353">
        <v>1.1637220382690401</v>
      </c>
    </row>
    <row r="2333" spans="1:3" x14ac:dyDescent="0.35">
      <c r="A2333" s="231" t="s">
        <v>4207</v>
      </c>
      <c r="B2333" s="231" t="str">
        <f t="shared" si="36"/>
        <v>LA12</v>
      </c>
      <c r="C2333" s="353">
        <v>0.66573347364153102</v>
      </c>
    </row>
    <row r="2334" spans="1:3" x14ac:dyDescent="0.35">
      <c r="A2334" s="231" t="s">
        <v>4208</v>
      </c>
      <c r="B2334" s="231" t="str">
        <f t="shared" si="36"/>
        <v>LA12</v>
      </c>
      <c r="C2334" s="353">
        <v>1.03733253479003</v>
      </c>
    </row>
    <row r="2335" spans="1:3" x14ac:dyDescent="0.35">
      <c r="A2335" s="231" t="s">
        <v>4209</v>
      </c>
      <c r="B2335" s="231" t="str">
        <f t="shared" si="36"/>
        <v>LA12</v>
      </c>
      <c r="C2335" s="353">
        <v>0.53774714469909601</v>
      </c>
    </row>
    <row r="2336" spans="1:3" x14ac:dyDescent="0.35">
      <c r="A2336" s="231" t="s">
        <v>4210</v>
      </c>
      <c r="B2336" s="231" t="str">
        <f t="shared" si="36"/>
        <v>LA12</v>
      </c>
      <c r="C2336" s="353">
        <v>0.960360527038574</v>
      </c>
    </row>
    <row r="2337" spans="1:3" x14ac:dyDescent="0.35">
      <c r="A2337" s="231" t="s">
        <v>4211</v>
      </c>
      <c r="B2337" s="231" t="str">
        <f t="shared" si="36"/>
        <v>LA12</v>
      </c>
      <c r="C2337" s="353">
        <v>0.67400042215983003</v>
      </c>
    </row>
    <row r="2338" spans="1:3" x14ac:dyDescent="0.35">
      <c r="A2338" s="231" t="s">
        <v>4212</v>
      </c>
      <c r="B2338" s="231" t="str">
        <f t="shared" si="36"/>
        <v>LA12</v>
      </c>
      <c r="C2338" s="353">
        <v>0.82143740220503303</v>
      </c>
    </row>
    <row r="2339" spans="1:3" x14ac:dyDescent="0.35">
      <c r="A2339" s="231" t="s">
        <v>4213</v>
      </c>
      <c r="B2339" s="231" t="str">
        <f t="shared" si="36"/>
        <v>LA12</v>
      </c>
      <c r="C2339" s="353">
        <v>0.59542767206827796</v>
      </c>
    </row>
    <row r="2340" spans="1:3" x14ac:dyDescent="0.35">
      <c r="A2340" s="231" t="s">
        <v>4214</v>
      </c>
      <c r="B2340" s="231" t="str">
        <f t="shared" si="36"/>
        <v>LA12</v>
      </c>
      <c r="C2340" s="353">
        <v>0.23300981521606401</v>
      </c>
    </row>
    <row r="2341" spans="1:3" x14ac:dyDescent="0.35">
      <c r="A2341" s="231" t="s">
        <v>4215</v>
      </c>
      <c r="B2341" s="231" t="str">
        <f t="shared" si="36"/>
        <v>LA12</v>
      </c>
      <c r="C2341" s="353">
        <v>0.928539037704468</v>
      </c>
    </row>
    <row r="2342" spans="1:3" x14ac:dyDescent="0.35">
      <c r="A2342" s="231" t="s">
        <v>4216</v>
      </c>
      <c r="B2342" s="231" t="str">
        <f t="shared" si="36"/>
        <v>LA13</v>
      </c>
      <c r="C2342" s="353">
        <v>0.2901291847229</v>
      </c>
    </row>
    <row r="2343" spans="1:3" x14ac:dyDescent="0.35">
      <c r="A2343" s="231" t="s">
        <v>4217</v>
      </c>
      <c r="B2343" s="231" t="str">
        <f t="shared" si="36"/>
        <v>LA13</v>
      </c>
      <c r="C2343" s="353">
        <v>0.59310406446456898</v>
      </c>
    </row>
    <row r="2344" spans="1:3" x14ac:dyDescent="0.35">
      <c r="A2344" s="231" t="s">
        <v>4218</v>
      </c>
      <c r="B2344" s="231" t="str">
        <f t="shared" si="36"/>
        <v>LA13</v>
      </c>
      <c r="C2344" s="353">
        <v>0.57032032012939404</v>
      </c>
    </row>
    <row r="2345" spans="1:3" x14ac:dyDescent="0.35">
      <c r="A2345" s="231" t="s">
        <v>4219</v>
      </c>
      <c r="B2345" s="231" t="str">
        <f t="shared" si="36"/>
        <v>LA13</v>
      </c>
      <c r="C2345" s="353">
        <v>0.45312086741129498</v>
      </c>
    </row>
    <row r="2346" spans="1:3" x14ac:dyDescent="0.35">
      <c r="A2346" s="231" t="s">
        <v>4220</v>
      </c>
      <c r="B2346" s="231" t="str">
        <f t="shared" si="36"/>
        <v>LA13</v>
      </c>
      <c r="C2346" s="353">
        <v>0.53737962245941095</v>
      </c>
    </row>
    <row r="2347" spans="1:3" x14ac:dyDescent="0.35">
      <c r="A2347" s="231" t="s">
        <v>4221</v>
      </c>
      <c r="B2347" s="231" t="str">
        <f t="shared" si="36"/>
        <v>LA13</v>
      </c>
      <c r="C2347" s="353">
        <v>0.59449195861816395</v>
      </c>
    </row>
    <row r="2348" spans="1:3" x14ac:dyDescent="0.35">
      <c r="A2348" s="231" t="s">
        <v>4222</v>
      </c>
      <c r="B2348" s="231" t="str">
        <f t="shared" si="36"/>
        <v>LA13</v>
      </c>
      <c r="C2348" s="353">
        <v>0.39950895309448198</v>
      </c>
    </row>
    <row r="2349" spans="1:3" x14ac:dyDescent="0.35">
      <c r="A2349" s="231" t="s">
        <v>4223</v>
      </c>
      <c r="B2349" s="231" t="str">
        <f t="shared" si="36"/>
        <v>LA13</v>
      </c>
      <c r="C2349" s="353">
        <v>0.48114919662475503</v>
      </c>
    </row>
    <row r="2350" spans="1:3" x14ac:dyDescent="0.35">
      <c r="A2350" s="231" t="s">
        <v>4224</v>
      </c>
      <c r="B2350" s="231" t="str">
        <f t="shared" si="36"/>
        <v>LA13</v>
      </c>
      <c r="C2350" s="353">
        <v>0.49821209907531699</v>
      </c>
    </row>
    <row r="2351" spans="1:3" x14ac:dyDescent="0.35">
      <c r="A2351" s="231" t="s">
        <v>4225</v>
      </c>
      <c r="B2351" s="231" t="str">
        <f t="shared" si="36"/>
        <v>LA13</v>
      </c>
      <c r="C2351" s="353">
        <v>0.28982591629028298</v>
      </c>
    </row>
    <row r="2352" spans="1:3" x14ac:dyDescent="0.35">
      <c r="A2352" s="231" t="s">
        <v>4226</v>
      </c>
      <c r="B2352" s="231" t="str">
        <f t="shared" si="36"/>
        <v>LA13</v>
      </c>
      <c r="C2352" s="353">
        <v>0.36215293407440102</v>
      </c>
    </row>
    <row r="2353" spans="1:3" x14ac:dyDescent="0.35">
      <c r="A2353" s="231" t="s">
        <v>4227</v>
      </c>
      <c r="B2353" s="231" t="str">
        <f t="shared" si="36"/>
        <v>LA13</v>
      </c>
      <c r="C2353" s="353">
        <v>0.339202117919921</v>
      </c>
    </row>
    <row r="2354" spans="1:3" x14ac:dyDescent="0.35">
      <c r="A2354" s="231" t="s">
        <v>4228</v>
      </c>
      <c r="B2354" s="231" t="str">
        <f t="shared" si="36"/>
        <v>LA13</v>
      </c>
      <c r="C2354" s="353">
        <v>0.37077169418334899</v>
      </c>
    </row>
    <row r="2355" spans="1:3" x14ac:dyDescent="0.35">
      <c r="A2355" s="231" t="s">
        <v>4229</v>
      </c>
      <c r="B2355" s="231" t="str">
        <f t="shared" si="36"/>
        <v>LA13</v>
      </c>
      <c r="C2355" s="353">
        <v>0.59798351923624604</v>
      </c>
    </row>
    <row r="2356" spans="1:3" x14ac:dyDescent="0.35">
      <c r="A2356" s="231" t="s">
        <v>4230</v>
      </c>
      <c r="B2356" s="231" t="str">
        <f t="shared" si="36"/>
        <v>LA13</v>
      </c>
      <c r="C2356" s="353">
        <v>0.20109176635742099</v>
      </c>
    </row>
    <row r="2357" spans="1:3" x14ac:dyDescent="0.35">
      <c r="A2357" s="231" t="s">
        <v>4231</v>
      </c>
      <c r="B2357" s="231" t="str">
        <f t="shared" si="36"/>
        <v>LA13</v>
      </c>
      <c r="C2357" s="353">
        <v>1.1536216735839799</v>
      </c>
    </row>
    <row r="2358" spans="1:3" x14ac:dyDescent="0.35">
      <c r="A2358" s="231" t="s">
        <v>4232</v>
      </c>
      <c r="B2358" s="231" t="str">
        <f t="shared" si="36"/>
        <v>LA13</v>
      </c>
      <c r="C2358" s="353">
        <v>0.22897243499755801</v>
      </c>
    </row>
    <row r="2359" spans="1:3" x14ac:dyDescent="0.35">
      <c r="A2359" s="231" t="s">
        <v>4233</v>
      </c>
      <c r="B2359" s="231" t="str">
        <f t="shared" si="36"/>
        <v>LA13</v>
      </c>
      <c r="C2359" s="353">
        <v>2.67540979385375</v>
      </c>
    </row>
    <row r="2360" spans="1:3" x14ac:dyDescent="0.35">
      <c r="A2360" s="231" t="s">
        <v>4234</v>
      </c>
      <c r="B2360" s="231" t="str">
        <f t="shared" si="36"/>
        <v>LA13</v>
      </c>
      <c r="C2360" s="353">
        <v>0.36344528198242099</v>
      </c>
    </row>
    <row r="2361" spans="1:3" x14ac:dyDescent="0.35">
      <c r="A2361" s="231" t="s">
        <v>4235</v>
      </c>
      <c r="B2361" s="231" t="str">
        <f t="shared" si="36"/>
        <v>LA13</v>
      </c>
      <c r="C2361" s="353">
        <v>0.52491855621337802</v>
      </c>
    </row>
    <row r="2362" spans="1:3" x14ac:dyDescent="0.35">
      <c r="A2362" s="231" t="s">
        <v>4236</v>
      </c>
      <c r="B2362" s="231" t="str">
        <f t="shared" si="36"/>
        <v>LA13</v>
      </c>
      <c r="C2362" s="353">
        <v>0.60030317306518499</v>
      </c>
    </row>
    <row r="2363" spans="1:3" x14ac:dyDescent="0.35">
      <c r="A2363" s="231" t="s">
        <v>4237</v>
      </c>
      <c r="B2363" s="231" t="str">
        <f t="shared" si="36"/>
        <v>LA13</v>
      </c>
      <c r="C2363" s="353">
        <v>0.70218193531036299</v>
      </c>
    </row>
    <row r="2364" spans="1:3" x14ac:dyDescent="0.35">
      <c r="A2364" s="231" t="s">
        <v>4238</v>
      </c>
      <c r="B2364" s="231" t="str">
        <f t="shared" si="36"/>
        <v>LA13</v>
      </c>
      <c r="C2364" s="353">
        <v>0.29913139343261702</v>
      </c>
    </row>
    <row r="2365" spans="1:3" x14ac:dyDescent="0.35">
      <c r="A2365" s="231" t="s">
        <v>4239</v>
      </c>
      <c r="B2365" s="231" t="str">
        <f t="shared" si="36"/>
        <v>LA13</v>
      </c>
      <c r="C2365" s="353">
        <v>0.26174513498941998</v>
      </c>
    </row>
    <row r="2366" spans="1:3" x14ac:dyDescent="0.35">
      <c r="A2366" s="231" t="s">
        <v>4240</v>
      </c>
      <c r="B2366" s="231" t="str">
        <f t="shared" si="36"/>
        <v>LA13</v>
      </c>
      <c r="C2366" s="353">
        <v>0.21809339523315399</v>
      </c>
    </row>
    <row r="2367" spans="1:3" x14ac:dyDescent="0.35">
      <c r="A2367" s="231" t="s">
        <v>4241</v>
      </c>
      <c r="B2367" s="231" t="str">
        <f t="shared" si="36"/>
        <v>LA13</v>
      </c>
      <c r="C2367" s="353">
        <v>2.01030718363248</v>
      </c>
    </row>
    <row r="2368" spans="1:3" x14ac:dyDescent="0.35">
      <c r="A2368" s="231" t="s">
        <v>4242</v>
      </c>
      <c r="B2368" s="231" t="str">
        <f t="shared" si="36"/>
        <v>LA13</v>
      </c>
      <c r="C2368" s="353">
        <v>0.68893469704522003</v>
      </c>
    </row>
    <row r="2369" spans="1:3" x14ac:dyDescent="0.35">
      <c r="A2369" s="231" t="s">
        <v>4243</v>
      </c>
      <c r="B2369" s="231" t="str">
        <f t="shared" si="36"/>
        <v>LA13</v>
      </c>
      <c r="C2369" s="353">
        <v>0.322043776512146</v>
      </c>
    </row>
    <row r="2370" spans="1:3" x14ac:dyDescent="0.35">
      <c r="A2370" s="231" t="s">
        <v>4244</v>
      </c>
      <c r="B2370" s="231" t="str">
        <f t="shared" si="36"/>
        <v>LA13</v>
      </c>
      <c r="C2370" s="353">
        <v>0.21672391891479401</v>
      </c>
    </row>
    <row r="2371" spans="1:3" x14ac:dyDescent="0.35">
      <c r="A2371" s="231" t="s">
        <v>4245</v>
      </c>
      <c r="B2371" s="231" t="str">
        <f t="shared" si="36"/>
        <v>LA13</v>
      </c>
      <c r="C2371" s="353">
        <v>0.66860955953598</v>
      </c>
    </row>
    <row r="2372" spans="1:3" x14ac:dyDescent="0.35">
      <c r="A2372" s="231" t="s">
        <v>4246</v>
      </c>
      <c r="B2372" s="231" t="str">
        <f t="shared" si="36"/>
        <v>LA13</v>
      </c>
      <c r="C2372" s="353">
        <v>0.98250659306844002</v>
      </c>
    </row>
    <row r="2373" spans="1:3" x14ac:dyDescent="0.35">
      <c r="A2373" s="231" t="s">
        <v>4247</v>
      </c>
      <c r="B2373" s="231" t="str">
        <f t="shared" si="36"/>
        <v>LA13</v>
      </c>
      <c r="C2373" s="353">
        <v>2.2051525115966699</v>
      </c>
    </row>
    <row r="2374" spans="1:3" x14ac:dyDescent="0.35">
      <c r="A2374" s="231" t="s">
        <v>4248</v>
      </c>
      <c r="B2374" s="231" t="str">
        <f t="shared" si="36"/>
        <v>LA13</v>
      </c>
      <c r="C2374" s="353">
        <v>2.0473933219909601</v>
      </c>
    </row>
    <row r="2375" spans="1:3" x14ac:dyDescent="0.35">
      <c r="A2375" s="231" t="s">
        <v>4249</v>
      </c>
      <c r="B2375" s="231" t="str">
        <f t="shared" si="36"/>
        <v>LA13</v>
      </c>
      <c r="C2375" s="353">
        <v>2.1586893399556399</v>
      </c>
    </row>
    <row r="2376" spans="1:3" x14ac:dyDescent="0.35">
      <c r="A2376" s="231" t="s">
        <v>4250</v>
      </c>
      <c r="B2376" s="231" t="str">
        <f t="shared" si="36"/>
        <v>LA13</v>
      </c>
      <c r="C2376" s="353">
        <v>0.70651566982269198</v>
      </c>
    </row>
    <row r="2377" spans="1:3" x14ac:dyDescent="0.35">
      <c r="A2377" s="231" t="s">
        <v>4251</v>
      </c>
      <c r="B2377" s="231" t="str">
        <f t="shared" si="36"/>
        <v>LA13</v>
      </c>
      <c r="C2377" s="353">
        <v>0.69682365655899003</v>
      </c>
    </row>
    <row r="2378" spans="1:3" x14ac:dyDescent="0.35">
      <c r="A2378" s="231" t="s">
        <v>4252</v>
      </c>
      <c r="B2378" s="231" t="str">
        <f t="shared" si="36"/>
        <v>LA13</v>
      </c>
      <c r="C2378" s="353">
        <v>1.9643692289079899</v>
      </c>
    </row>
    <row r="2379" spans="1:3" x14ac:dyDescent="0.35">
      <c r="A2379" s="231" t="s">
        <v>4253</v>
      </c>
      <c r="B2379" s="231" t="str">
        <f t="shared" si="36"/>
        <v>LA13</v>
      </c>
      <c r="C2379" s="353">
        <v>2.68353422482808</v>
      </c>
    </row>
    <row r="2380" spans="1:3" x14ac:dyDescent="0.35">
      <c r="A2380" s="231" t="s">
        <v>4254</v>
      </c>
      <c r="B2380" s="231" t="str">
        <f t="shared" ref="B2380:B2443" si="37">IFERROR(LEFT(A2380,(FIND(" ",A2380,1)-1)),"")</f>
        <v>LA13</v>
      </c>
      <c r="C2380" s="353">
        <v>1.5712093439969099</v>
      </c>
    </row>
    <row r="2381" spans="1:3" x14ac:dyDescent="0.35">
      <c r="A2381" s="231" t="s">
        <v>4255</v>
      </c>
      <c r="B2381" s="231" t="str">
        <f t="shared" si="37"/>
        <v>LA13</v>
      </c>
      <c r="C2381" s="353">
        <v>1.1328345707484599</v>
      </c>
    </row>
    <row r="2382" spans="1:3" x14ac:dyDescent="0.35">
      <c r="A2382" s="231" t="s">
        <v>4256</v>
      </c>
      <c r="B2382" s="231" t="str">
        <f t="shared" si="37"/>
        <v>LA13</v>
      </c>
      <c r="C2382" s="353">
        <v>2.8457778233748199</v>
      </c>
    </row>
    <row r="2383" spans="1:3" x14ac:dyDescent="0.35">
      <c r="A2383" s="231" t="s">
        <v>4257</v>
      </c>
      <c r="B2383" s="231" t="str">
        <f t="shared" si="37"/>
        <v>LA13</v>
      </c>
      <c r="C2383" s="353">
        <v>0.27143939336140899</v>
      </c>
    </row>
    <row r="2384" spans="1:3" x14ac:dyDescent="0.35">
      <c r="A2384" s="231" t="s">
        <v>4258</v>
      </c>
      <c r="B2384" s="231" t="str">
        <f t="shared" si="37"/>
        <v>LA13</v>
      </c>
      <c r="C2384" s="353">
        <v>0.86115546226501405</v>
      </c>
    </row>
    <row r="2385" spans="1:3" x14ac:dyDescent="0.35">
      <c r="A2385" s="231" t="s">
        <v>4259</v>
      </c>
      <c r="B2385" s="231" t="str">
        <f t="shared" si="37"/>
        <v>LA13</v>
      </c>
      <c r="C2385" s="353">
        <v>1.7374740242958</v>
      </c>
    </row>
    <row r="2386" spans="1:3" x14ac:dyDescent="0.35">
      <c r="A2386" s="231" t="s">
        <v>4260</v>
      </c>
      <c r="B2386" s="231" t="str">
        <f t="shared" si="37"/>
        <v>LA13</v>
      </c>
      <c r="C2386" s="353">
        <v>0.63633136749267505</v>
      </c>
    </row>
    <row r="2387" spans="1:3" x14ac:dyDescent="0.35">
      <c r="A2387" s="231" t="s">
        <v>4261</v>
      </c>
      <c r="B2387" s="231" t="str">
        <f t="shared" si="37"/>
        <v>LA13</v>
      </c>
      <c r="C2387" s="353">
        <v>1.3280413945515901</v>
      </c>
    </row>
    <row r="2388" spans="1:3" x14ac:dyDescent="0.35">
      <c r="A2388" s="231" t="s">
        <v>4262</v>
      </c>
      <c r="B2388" s="231" t="str">
        <f t="shared" si="37"/>
        <v>LA13</v>
      </c>
      <c r="C2388" s="353">
        <v>0.946633543287004</v>
      </c>
    </row>
    <row r="2389" spans="1:3" x14ac:dyDescent="0.35">
      <c r="A2389" s="231" t="s">
        <v>4263</v>
      </c>
      <c r="B2389" s="231" t="str">
        <f t="shared" si="37"/>
        <v>LA13</v>
      </c>
      <c r="C2389" s="353">
        <v>1.8437125682830799</v>
      </c>
    </row>
    <row r="2390" spans="1:3" x14ac:dyDescent="0.35">
      <c r="A2390" s="231" t="s">
        <v>4264</v>
      </c>
      <c r="B2390" s="231" t="str">
        <f t="shared" si="37"/>
        <v>LA13</v>
      </c>
      <c r="C2390" s="353">
        <v>0.34771490097045898</v>
      </c>
    </row>
    <row r="2391" spans="1:3" x14ac:dyDescent="0.35">
      <c r="A2391" s="231" t="s">
        <v>4265</v>
      </c>
      <c r="B2391" s="231" t="str">
        <f t="shared" si="37"/>
        <v>LA13</v>
      </c>
      <c r="C2391" s="353">
        <v>0.68459653854370095</v>
      </c>
    </row>
    <row r="2392" spans="1:3" x14ac:dyDescent="0.35">
      <c r="A2392" s="231" t="s">
        <v>4266</v>
      </c>
      <c r="B2392" s="231" t="str">
        <f t="shared" si="37"/>
        <v>LA13</v>
      </c>
      <c r="C2392" s="353">
        <v>1.1268615041460299</v>
      </c>
    </row>
    <row r="2393" spans="1:3" x14ac:dyDescent="0.35">
      <c r="A2393" s="231" t="s">
        <v>4267</v>
      </c>
      <c r="B2393" s="231" t="str">
        <f t="shared" si="37"/>
        <v>LA13</v>
      </c>
      <c r="C2393" s="353">
        <v>1.44403147697448</v>
      </c>
    </row>
    <row r="2394" spans="1:3" x14ac:dyDescent="0.35">
      <c r="A2394" s="231" t="s">
        <v>4268</v>
      </c>
      <c r="B2394" s="231" t="str">
        <f t="shared" si="37"/>
        <v>LA13</v>
      </c>
      <c r="C2394" s="353">
        <v>0.53292710440499402</v>
      </c>
    </row>
    <row r="2395" spans="1:3" x14ac:dyDescent="0.35">
      <c r="A2395" s="231" t="s">
        <v>4269</v>
      </c>
      <c r="B2395" s="231" t="str">
        <f t="shared" si="37"/>
        <v>LA13</v>
      </c>
      <c r="C2395" s="353">
        <v>2.7731047471364301</v>
      </c>
    </row>
    <row r="2396" spans="1:3" x14ac:dyDescent="0.35">
      <c r="A2396" s="231" t="s">
        <v>4270</v>
      </c>
      <c r="B2396" s="231" t="str">
        <f t="shared" si="37"/>
        <v>LA13</v>
      </c>
      <c r="C2396" s="353">
        <v>2.1084748208522699</v>
      </c>
    </row>
    <row r="2397" spans="1:3" x14ac:dyDescent="0.35">
      <c r="A2397" s="231" t="s">
        <v>4271</v>
      </c>
      <c r="B2397" s="231" t="str">
        <f t="shared" si="37"/>
        <v>LA13</v>
      </c>
      <c r="C2397" s="353">
        <v>1.7873834371566699</v>
      </c>
    </row>
    <row r="2398" spans="1:3" x14ac:dyDescent="0.35">
      <c r="A2398" s="231" t="s">
        <v>4272</v>
      </c>
      <c r="B2398" s="231" t="str">
        <f t="shared" si="37"/>
        <v>LA13</v>
      </c>
      <c r="C2398" s="353">
        <v>1.75311315059661</v>
      </c>
    </row>
    <row r="2399" spans="1:3" x14ac:dyDescent="0.35">
      <c r="A2399" s="231" t="s">
        <v>4273</v>
      </c>
      <c r="B2399" s="231" t="str">
        <f t="shared" si="37"/>
        <v>LA13</v>
      </c>
      <c r="C2399" s="353">
        <v>0.84149014949798495</v>
      </c>
    </row>
    <row r="2400" spans="1:3" x14ac:dyDescent="0.35">
      <c r="A2400" s="231" t="s">
        <v>4274</v>
      </c>
      <c r="B2400" s="231" t="str">
        <f t="shared" si="37"/>
        <v>LA13</v>
      </c>
      <c r="C2400" s="353">
        <v>0.32401132583618097</v>
      </c>
    </row>
    <row r="2401" spans="1:3" x14ac:dyDescent="0.35">
      <c r="A2401" s="231" t="s">
        <v>4275</v>
      </c>
      <c r="B2401" s="231" t="str">
        <f t="shared" si="37"/>
        <v>LA13</v>
      </c>
      <c r="C2401" s="353">
        <v>0.42896742290920598</v>
      </c>
    </row>
    <row r="2402" spans="1:3" x14ac:dyDescent="0.35">
      <c r="A2402" s="231" t="s">
        <v>4276</v>
      </c>
      <c r="B2402" s="231" t="str">
        <f t="shared" si="37"/>
        <v>LA13</v>
      </c>
      <c r="C2402" s="353">
        <v>2.5467724800109801</v>
      </c>
    </row>
    <row r="2403" spans="1:3" x14ac:dyDescent="0.35">
      <c r="A2403" s="231" t="s">
        <v>4277</v>
      </c>
      <c r="B2403" s="231" t="str">
        <f t="shared" si="37"/>
        <v>LA13</v>
      </c>
      <c r="C2403" s="353">
        <v>0.30178689956665</v>
      </c>
    </row>
    <row r="2404" spans="1:3" x14ac:dyDescent="0.35">
      <c r="A2404" s="231" t="s">
        <v>4278</v>
      </c>
      <c r="B2404" s="231" t="str">
        <f t="shared" si="37"/>
        <v>LA14</v>
      </c>
      <c r="C2404" s="353">
        <v>2.5802307128906201</v>
      </c>
    </row>
    <row r="2405" spans="1:3" x14ac:dyDescent="0.35">
      <c r="A2405" s="231" t="s">
        <v>4279</v>
      </c>
      <c r="B2405" s="231" t="str">
        <f t="shared" si="37"/>
        <v>LA14</v>
      </c>
      <c r="C2405" s="353">
        <v>0.77315204793756598</v>
      </c>
    </row>
    <row r="2406" spans="1:3" x14ac:dyDescent="0.35">
      <c r="A2406" s="231" t="s">
        <v>4280</v>
      </c>
      <c r="B2406" s="231" t="str">
        <f t="shared" si="37"/>
        <v>LA14</v>
      </c>
      <c r="C2406" s="353">
        <v>0.59598534447806195</v>
      </c>
    </row>
    <row r="2407" spans="1:3" x14ac:dyDescent="0.35">
      <c r="A2407" s="231" t="s">
        <v>4281</v>
      </c>
      <c r="B2407" s="231" t="str">
        <f t="shared" si="37"/>
        <v>LA14</v>
      </c>
      <c r="C2407" s="353">
        <v>1.3294807347384301</v>
      </c>
    </row>
    <row r="2408" spans="1:3" x14ac:dyDescent="0.35">
      <c r="A2408" s="231" t="s">
        <v>4282</v>
      </c>
      <c r="B2408" s="231" t="str">
        <f t="shared" si="37"/>
        <v>LA14</v>
      </c>
      <c r="C2408" s="353">
        <v>0.83477973937988204</v>
      </c>
    </row>
    <row r="2409" spans="1:3" x14ac:dyDescent="0.35">
      <c r="A2409" s="231" t="s">
        <v>4283</v>
      </c>
      <c r="B2409" s="231" t="str">
        <f t="shared" si="37"/>
        <v>LA14</v>
      </c>
      <c r="C2409" s="353">
        <v>0.30469417572021401</v>
      </c>
    </row>
    <row r="2410" spans="1:3" x14ac:dyDescent="0.35">
      <c r="A2410" s="231" t="s">
        <v>4284</v>
      </c>
      <c r="B2410" s="231" t="str">
        <f t="shared" si="37"/>
        <v>LA14</v>
      </c>
      <c r="C2410" s="353">
        <v>1.08527266979217</v>
      </c>
    </row>
    <row r="2411" spans="1:3" x14ac:dyDescent="0.35">
      <c r="A2411" s="231" t="s">
        <v>4285</v>
      </c>
      <c r="B2411" s="231" t="str">
        <f t="shared" si="37"/>
        <v>LA14</v>
      </c>
      <c r="C2411" s="353">
        <v>2.38276839256286</v>
      </c>
    </row>
    <row r="2412" spans="1:3" x14ac:dyDescent="0.35">
      <c r="A2412" s="231" t="s">
        <v>4286</v>
      </c>
      <c r="B2412" s="231" t="str">
        <f t="shared" si="37"/>
        <v>LA14</v>
      </c>
      <c r="C2412" s="353">
        <v>1.9165005683898899</v>
      </c>
    </row>
    <row r="2413" spans="1:3" x14ac:dyDescent="0.35">
      <c r="A2413" s="231" t="s">
        <v>4287</v>
      </c>
      <c r="B2413" s="231" t="str">
        <f t="shared" si="37"/>
        <v>LA14</v>
      </c>
      <c r="C2413" s="353">
        <v>1.4282357692718499</v>
      </c>
    </row>
    <row r="2414" spans="1:3" x14ac:dyDescent="0.35">
      <c r="A2414" s="231" t="s">
        <v>4288</v>
      </c>
      <c r="B2414" s="231" t="str">
        <f t="shared" si="37"/>
        <v>LA14</v>
      </c>
      <c r="C2414" s="353">
        <v>1.62612175941467</v>
      </c>
    </row>
    <row r="2415" spans="1:3" x14ac:dyDescent="0.35">
      <c r="A2415" s="231" t="s">
        <v>4289</v>
      </c>
      <c r="B2415" s="231" t="str">
        <f t="shared" si="37"/>
        <v>LA14</v>
      </c>
      <c r="C2415" s="353">
        <v>1.65532326698303</v>
      </c>
    </row>
    <row r="2416" spans="1:3" x14ac:dyDescent="0.35">
      <c r="A2416" s="231" t="s">
        <v>4290</v>
      </c>
      <c r="B2416" s="231" t="str">
        <f t="shared" si="37"/>
        <v>LA14</v>
      </c>
      <c r="C2416" s="353">
        <v>1.41860234737396</v>
      </c>
    </row>
    <row r="2417" spans="1:3" x14ac:dyDescent="0.35">
      <c r="A2417" s="231" t="s">
        <v>4291</v>
      </c>
      <c r="B2417" s="231" t="str">
        <f t="shared" si="37"/>
        <v>LA14</v>
      </c>
      <c r="C2417" s="353">
        <v>1.1140459378560299</v>
      </c>
    </row>
    <row r="2418" spans="1:3" x14ac:dyDescent="0.35">
      <c r="A2418" s="231" t="s">
        <v>4292</v>
      </c>
      <c r="B2418" s="231" t="str">
        <f t="shared" si="37"/>
        <v>LA14</v>
      </c>
      <c r="C2418" s="353">
        <v>0.78731334209442105</v>
      </c>
    </row>
    <row r="2419" spans="1:3" x14ac:dyDescent="0.35">
      <c r="A2419" s="231" t="s">
        <v>4293</v>
      </c>
      <c r="B2419" s="231" t="str">
        <f t="shared" si="37"/>
        <v>LA14</v>
      </c>
      <c r="C2419" s="353">
        <v>1.2278196811676001</v>
      </c>
    </row>
    <row r="2420" spans="1:3" x14ac:dyDescent="0.35">
      <c r="A2420" s="231" t="s">
        <v>4294</v>
      </c>
      <c r="B2420" s="231" t="str">
        <f t="shared" si="37"/>
        <v>LA14</v>
      </c>
      <c r="C2420" s="353">
        <v>0.89618237813313795</v>
      </c>
    </row>
    <row r="2421" spans="1:3" x14ac:dyDescent="0.35">
      <c r="A2421" s="231" t="s">
        <v>4295</v>
      </c>
      <c r="B2421" s="231" t="str">
        <f t="shared" si="37"/>
        <v>LA14</v>
      </c>
      <c r="C2421" s="353">
        <v>1.45429611206054</v>
      </c>
    </row>
    <row r="2422" spans="1:3" x14ac:dyDescent="0.35">
      <c r="A2422" s="231" t="s">
        <v>4296</v>
      </c>
      <c r="B2422" s="231" t="str">
        <f t="shared" si="37"/>
        <v>LA14</v>
      </c>
      <c r="C2422" s="353">
        <v>1.5112461513943101</v>
      </c>
    </row>
    <row r="2423" spans="1:3" x14ac:dyDescent="0.35">
      <c r="A2423" s="231" t="s">
        <v>4297</v>
      </c>
      <c r="B2423" s="231" t="str">
        <f t="shared" si="37"/>
        <v>LA14</v>
      </c>
      <c r="C2423" s="353">
        <v>1.4044281152578499</v>
      </c>
    </row>
    <row r="2424" spans="1:3" x14ac:dyDescent="0.35">
      <c r="A2424" s="231" t="s">
        <v>4298</v>
      </c>
      <c r="B2424" s="231" t="str">
        <f t="shared" si="37"/>
        <v>LA14</v>
      </c>
      <c r="C2424" s="353">
        <v>1.59667921066284</v>
      </c>
    </row>
    <row r="2425" spans="1:3" x14ac:dyDescent="0.35">
      <c r="A2425" s="231" t="s">
        <v>4299</v>
      </c>
      <c r="B2425" s="231" t="str">
        <f t="shared" si="37"/>
        <v>LA14</v>
      </c>
      <c r="C2425" s="353">
        <v>0.49529186884562099</v>
      </c>
    </row>
    <row r="2426" spans="1:3" x14ac:dyDescent="0.35">
      <c r="A2426" s="231" t="s">
        <v>4300</v>
      </c>
      <c r="B2426" s="231" t="str">
        <f t="shared" si="37"/>
        <v>LA14</v>
      </c>
      <c r="C2426" s="353">
        <v>0.23772382736205999</v>
      </c>
    </row>
    <row r="2427" spans="1:3" x14ac:dyDescent="0.35">
      <c r="A2427" s="231" t="s">
        <v>4301</v>
      </c>
      <c r="B2427" s="231" t="str">
        <f t="shared" si="37"/>
        <v>LA14</v>
      </c>
      <c r="C2427" s="353">
        <v>0.27838301658630299</v>
      </c>
    </row>
    <row r="2428" spans="1:3" x14ac:dyDescent="0.35">
      <c r="A2428" s="231" t="s">
        <v>4302</v>
      </c>
      <c r="B2428" s="231" t="str">
        <f t="shared" si="37"/>
        <v>LA14</v>
      </c>
      <c r="C2428" s="353">
        <v>0.44261178970336901</v>
      </c>
    </row>
    <row r="2429" spans="1:3" x14ac:dyDescent="0.35">
      <c r="A2429" s="231" t="s">
        <v>4303</v>
      </c>
      <c r="B2429" s="231" t="str">
        <f t="shared" si="37"/>
        <v>LA14</v>
      </c>
      <c r="C2429" s="353">
        <v>1.0366296768188401</v>
      </c>
    </row>
    <row r="2430" spans="1:3" x14ac:dyDescent="0.35">
      <c r="A2430" s="231" t="s">
        <v>4304</v>
      </c>
      <c r="B2430" s="231" t="str">
        <f t="shared" si="37"/>
        <v>LA14</v>
      </c>
      <c r="C2430" s="353">
        <v>0.54225206375122004</v>
      </c>
    </row>
    <row r="2431" spans="1:3" x14ac:dyDescent="0.35">
      <c r="A2431" s="231" t="s">
        <v>4305</v>
      </c>
      <c r="B2431" s="231" t="str">
        <f t="shared" si="37"/>
        <v>LA14</v>
      </c>
      <c r="C2431" s="353">
        <v>0.410038471221923</v>
      </c>
    </row>
    <row r="2432" spans="1:3" x14ac:dyDescent="0.35">
      <c r="A2432" s="231" t="s">
        <v>4306</v>
      </c>
      <c r="B2432" s="231" t="str">
        <f t="shared" si="37"/>
        <v>LA14</v>
      </c>
      <c r="C2432" s="353">
        <v>0.74118661880493097</v>
      </c>
    </row>
    <row r="2433" spans="1:3" x14ac:dyDescent="0.35">
      <c r="A2433" s="231" t="s">
        <v>4307</v>
      </c>
      <c r="B2433" s="231" t="str">
        <f t="shared" si="37"/>
        <v>LA14</v>
      </c>
      <c r="C2433" s="353">
        <v>1.2001867294311499</v>
      </c>
    </row>
    <row r="2434" spans="1:3" x14ac:dyDescent="0.35">
      <c r="A2434" s="231" t="s">
        <v>4308</v>
      </c>
      <c r="B2434" s="231" t="str">
        <f t="shared" si="37"/>
        <v>LA14</v>
      </c>
      <c r="C2434" s="353">
        <v>1.23915123939514</v>
      </c>
    </row>
    <row r="2435" spans="1:3" x14ac:dyDescent="0.35">
      <c r="A2435" s="231" t="s">
        <v>4309</v>
      </c>
      <c r="B2435" s="231" t="str">
        <f t="shared" si="37"/>
        <v>LA14</v>
      </c>
      <c r="C2435" s="353">
        <v>0.62093726793924897</v>
      </c>
    </row>
    <row r="2436" spans="1:3" x14ac:dyDescent="0.35">
      <c r="A2436" s="231" t="s">
        <v>4310</v>
      </c>
      <c r="B2436" s="231" t="str">
        <f t="shared" si="37"/>
        <v>LA14</v>
      </c>
      <c r="C2436" s="353">
        <v>0.97811861038208003</v>
      </c>
    </row>
    <row r="2437" spans="1:3" x14ac:dyDescent="0.35">
      <c r="A2437" s="231" t="s">
        <v>4311</v>
      </c>
      <c r="B2437" s="231" t="str">
        <f t="shared" si="37"/>
        <v>LA14</v>
      </c>
      <c r="C2437" s="353">
        <v>2.2741012573242099</v>
      </c>
    </row>
    <row r="2438" spans="1:3" x14ac:dyDescent="0.35">
      <c r="A2438" s="231" t="s">
        <v>4312</v>
      </c>
      <c r="B2438" s="231" t="str">
        <f t="shared" si="37"/>
        <v>LA14</v>
      </c>
      <c r="C2438" s="353">
        <v>0.21126890182495101</v>
      </c>
    </row>
    <row r="2439" spans="1:3" x14ac:dyDescent="0.35">
      <c r="A2439" s="231" t="s">
        <v>4313</v>
      </c>
      <c r="B2439" s="231" t="str">
        <f t="shared" si="37"/>
        <v>LA14</v>
      </c>
      <c r="C2439" s="353">
        <v>0.53371791839599603</v>
      </c>
    </row>
    <row r="2440" spans="1:3" x14ac:dyDescent="0.35">
      <c r="A2440" s="231" t="s">
        <v>4314</v>
      </c>
      <c r="B2440" s="231" t="str">
        <f t="shared" si="37"/>
        <v>LA14</v>
      </c>
      <c r="C2440" s="353">
        <v>1.62910103797912</v>
      </c>
    </row>
    <row r="2441" spans="1:3" x14ac:dyDescent="0.35">
      <c r="A2441" s="231" t="s">
        <v>4315</v>
      </c>
      <c r="B2441" s="231" t="str">
        <f t="shared" si="37"/>
        <v>LA14</v>
      </c>
      <c r="C2441" s="353">
        <v>0.282911777496337</v>
      </c>
    </row>
    <row r="2442" spans="1:3" x14ac:dyDescent="0.35">
      <c r="A2442" s="231" t="s">
        <v>4316</v>
      </c>
      <c r="B2442" s="231" t="str">
        <f t="shared" si="37"/>
        <v>LA14</v>
      </c>
      <c r="C2442" s="353">
        <v>1.27460885047912</v>
      </c>
    </row>
    <row r="2443" spans="1:3" x14ac:dyDescent="0.35">
      <c r="A2443" s="231" t="s">
        <v>4317</v>
      </c>
      <c r="B2443" s="231" t="str">
        <f t="shared" si="37"/>
        <v>LA14</v>
      </c>
      <c r="C2443" s="353">
        <v>0.30945587158203097</v>
      </c>
    </row>
    <row r="2444" spans="1:3" x14ac:dyDescent="0.35">
      <c r="A2444" s="231" t="s">
        <v>4318</v>
      </c>
      <c r="B2444" s="231" t="str">
        <f t="shared" ref="B2444:B2507" si="38">IFERROR(LEFT(A2444,(FIND(" ",A2444,1)-1)),"")</f>
        <v>LA14</v>
      </c>
      <c r="C2444" s="353">
        <v>1.1412939158352899</v>
      </c>
    </row>
    <row r="2445" spans="1:3" x14ac:dyDescent="0.35">
      <c r="A2445" s="231" t="s">
        <v>4319</v>
      </c>
      <c r="B2445" s="231" t="str">
        <f t="shared" si="38"/>
        <v>LA14</v>
      </c>
      <c r="C2445" s="353">
        <v>0.30524444580078097</v>
      </c>
    </row>
    <row r="2446" spans="1:3" x14ac:dyDescent="0.35">
      <c r="A2446" s="231" t="s">
        <v>4320</v>
      </c>
      <c r="B2446" s="231" t="str">
        <f t="shared" si="38"/>
        <v>LA14</v>
      </c>
      <c r="C2446" s="353">
        <v>0.27232313156127902</v>
      </c>
    </row>
    <row r="2447" spans="1:3" x14ac:dyDescent="0.35">
      <c r="A2447" s="231" t="s">
        <v>4321</v>
      </c>
      <c r="B2447" s="231" t="str">
        <f t="shared" si="38"/>
        <v>LA14</v>
      </c>
      <c r="C2447" s="353">
        <v>0.94496965408325195</v>
      </c>
    </row>
    <row r="2448" spans="1:3" x14ac:dyDescent="0.35">
      <c r="A2448" s="231" t="s">
        <v>4322</v>
      </c>
      <c r="B2448" s="231" t="str">
        <f t="shared" si="38"/>
        <v>LA14</v>
      </c>
      <c r="C2448" s="353">
        <v>0.20333258807659099</v>
      </c>
    </row>
    <row r="2449" spans="1:3" x14ac:dyDescent="0.35">
      <c r="A2449" s="231" t="s">
        <v>4323</v>
      </c>
      <c r="B2449" s="231" t="str">
        <f t="shared" si="38"/>
        <v>LA14</v>
      </c>
      <c r="C2449" s="353">
        <v>0.44159030914306602</v>
      </c>
    </row>
    <row r="2450" spans="1:3" x14ac:dyDescent="0.35">
      <c r="A2450" s="231" t="s">
        <v>4324</v>
      </c>
      <c r="B2450" s="231" t="str">
        <f t="shared" si="38"/>
        <v>LA14</v>
      </c>
      <c r="C2450" s="353">
        <v>0.60439737637837698</v>
      </c>
    </row>
    <row r="2451" spans="1:3" x14ac:dyDescent="0.35">
      <c r="A2451" s="231" t="s">
        <v>4325</v>
      </c>
      <c r="B2451" s="231" t="str">
        <f t="shared" si="38"/>
        <v>LA14</v>
      </c>
      <c r="C2451" s="353">
        <v>1.1567287445068299</v>
      </c>
    </row>
    <row r="2452" spans="1:3" x14ac:dyDescent="0.35">
      <c r="A2452" s="231" t="s">
        <v>4326</v>
      </c>
      <c r="B2452" s="231" t="str">
        <f t="shared" si="38"/>
        <v>LA14</v>
      </c>
      <c r="C2452" s="353">
        <v>1.6383964220682701</v>
      </c>
    </row>
    <row r="2453" spans="1:3" x14ac:dyDescent="0.35">
      <c r="A2453" s="231" t="s">
        <v>4327</v>
      </c>
      <c r="B2453" s="231" t="str">
        <f t="shared" si="38"/>
        <v>LA14</v>
      </c>
      <c r="C2453" s="353">
        <v>0.99922678205701998</v>
      </c>
    </row>
    <row r="2454" spans="1:3" x14ac:dyDescent="0.35">
      <c r="A2454" s="231" t="s">
        <v>4328</v>
      </c>
      <c r="B2454" s="231" t="str">
        <f t="shared" si="38"/>
        <v>LA17</v>
      </c>
      <c r="C2454" s="353">
        <v>0.28072333335876398</v>
      </c>
    </row>
    <row r="2455" spans="1:3" x14ac:dyDescent="0.35">
      <c r="A2455" s="231" t="s">
        <v>4329</v>
      </c>
      <c r="B2455" s="231" t="str">
        <f t="shared" si="38"/>
        <v>LA17</v>
      </c>
      <c r="C2455" s="353">
        <v>0.52254629135131803</v>
      </c>
    </row>
    <row r="2456" spans="1:3" x14ac:dyDescent="0.35">
      <c r="A2456" s="231" t="s">
        <v>4330</v>
      </c>
      <c r="B2456" s="231" t="str">
        <f t="shared" si="38"/>
        <v>LA17</v>
      </c>
      <c r="C2456" s="353">
        <v>0.55930137634277299</v>
      </c>
    </row>
    <row r="2457" spans="1:3" x14ac:dyDescent="0.35">
      <c r="A2457" s="231" t="s">
        <v>4331</v>
      </c>
      <c r="B2457" s="231" t="str">
        <f t="shared" si="38"/>
        <v>LA17</v>
      </c>
      <c r="C2457" s="353">
        <v>0.30717110633850098</v>
      </c>
    </row>
    <row r="2458" spans="1:3" x14ac:dyDescent="0.35">
      <c r="A2458" s="231" t="s">
        <v>4332</v>
      </c>
      <c r="B2458" s="231" t="str">
        <f t="shared" si="38"/>
        <v>LA17</v>
      </c>
      <c r="C2458" s="353">
        <v>0.48473167419433599</v>
      </c>
    </row>
    <row r="2459" spans="1:3" x14ac:dyDescent="0.35">
      <c r="A2459" s="231" t="s">
        <v>4333</v>
      </c>
      <c r="B2459" s="231" t="str">
        <f t="shared" si="38"/>
        <v>LA18</v>
      </c>
      <c r="C2459" s="353">
        <v>0.27362322807312001</v>
      </c>
    </row>
    <row r="2460" spans="1:3" x14ac:dyDescent="0.35">
      <c r="A2460" s="231" t="s">
        <v>4334</v>
      </c>
      <c r="B2460" s="231" t="str">
        <f t="shared" si="38"/>
        <v>LA18</v>
      </c>
      <c r="C2460" s="353">
        <v>0.449084281921386</v>
      </c>
    </row>
    <row r="2461" spans="1:3" x14ac:dyDescent="0.35">
      <c r="A2461" s="231" t="s">
        <v>4335</v>
      </c>
      <c r="B2461" s="231" t="str">
        <f t="shared" si="38"/>
        <v>LA18</v>
      </c>
      <c r="C2461" s="353">
        <v>0.64877796173095703</v>
      </c>
    </row>
    <row r="2462" spans="1:3" x14ac:dyDescent="0.35">
      <c r="A2462" s="231" t="s">
        <v>4336</v>
      </c>
      <c r="B2462" s="231" t="str">
        <f t="shared" si="38"/>
        <v>LA18</v>
      </c>
      <c r="C2462" s="353">
        <v>0.51364955902099596</v>
      </c>
    </row>
    <row r="2463" spans="1:3" x14ac:dyDescent="0.35">
      <c r="A2463" s="231" t="s">
        <v>4337</v>
      </c>
      <c r="B2463" s="231" t="str">
        <f t="shared" si="38"/>
        <v>LA18</v>
      </c>
      <c r="C2463" s="353">
        <v>0.45015388727188099</v>
      </c>
    </row>
    <row r="2464" spans="1:3" x14ac:dyDescent="0.35">
      <c r="A2464" s="231" t="s">
        <v>4338</v>
      </c>
      <c r="B2464" s="231" t="str">
        <f t="shared" si="38"/>
        <v>LA18</v>
      </c>
      <c r="C2464" s="353">
        <v>0.29111623764038003</v>
      </c>
    </row>
    <row r="2465" spans="1:3" x14ac:dyDescent="0.35">
      <c r="A2465" s="231" t="s">
        <v>4339</v>
      </c>
      <c r="B2465" s="231" t="str">
        <f t="shared" si="38"/>
        <v>LA18</v>
      </c>
      <c r="C2465" s="353">
        <v>0.38428764343261701</v>
      </c>
    </row>
    <row r="2466" spans="1:3" x14ac:dyDescent="0.35">
      <c r="A2466" s="231" t="s">
        <v>4340</v>
      </c>
      <c r="B2466" s="231" t="str">
        <f t="shared" si="38"/>
        <v>LA18</v>
      </c>
      <c r="C2466" s="353">
        <v>0.364852905273437</v>
      </c>
    </row>
    <row r="2467" spans="1:3" x14ac:dyDescent="0.35">
      <c r="A2467" s="231" t="s">
        <v>4341</v>
      </c>
      <c r="B2467" s="231" t="str">
        <f t="shared" si="38"/>
        <v>LA18</v>
      </c>
      <c r="C2467" s="353">
        <v>0.52146172523498502</v>
      </c>
    </row>
    <row r="2468" spans="1:3" x14ac:dyDescent="0.35">
      <c r="A2468" s="231" t="s">
        <v>4342</v>
      </c>
      <c r="B2468" s="231" t="str">
        <f t="shared" si="38"/>
        <v>LA18</v>
      </c>
      <c r="C2468" s="353">
        <v>1.3882540067036899</v>
      </c>
    </row>
    <row r="2469" spans="1:3" x14ac:dyDescent="0.35">
      <c r="A2469" s="231" t="s">
        <v>4343</v>
      </c>
      <c r="B2469" s="231" t="str">
        <f t="shared" si="38"/>
        <v>LA18</v>
      </c>
      <c r="C2469" s="353">
        <v>0.23218727111816401</v>
      </c>
    </row>
    <row r="2470" spans="1:3" x14ac:dyDescent="0.35">
      <c r="A2470" s="231" t="s">
        <v>4344</v>
      </c>
      <c r="B2470" s="231" t="str">
        <f t="shared" si="38"/>
        <v>LA18</v>
      </c>
      <c r="C2470" s="353">
        <v>0.26569890975952098</v>
      </c>
    </row>
    <row r="2471" spans="1:3" x14ac:dyDescent="0.35">
      <c r="A2471" s="231" t="s">
        <v>4345</v>
      </c>
      <c r="B2471" s="231" t="str">
        <f t="shared" si="38"/>
        <v>LA18</v>
      </c>
      <c r="C2471" s="353">
        <v>0.44430494308471602</v>
      </c>
    </row>
    <row r="2472" spans="1:3" x14ac:dyDescent="0.35">
      <c r="A2472" s="231" t="s">
        <v>4346</v>
      </c>
      <c r="B2472" s="231" t="str">
        <f t="shared" si="38"/>
        <v>LA18</v>
      </c>
      <c r="C2472" s="353">
        <v>0.54155725240707397</v>
      </c>
    </row>
    <row r="2473" spans="1:3" x14ac:dyDescent="0.35">
      <c r="A2473" s="231" t="s">
        <v>4347</v>
      </c>
      <c r="B2473" s="231" t="str">
        <f t="shared" si="38"/>
        <v>LA18</v>
      </c>
      <c r="C2473" s="353">
        <v>0.38119723246647702</v>
      </c>
    </row>
    <row r="2474" spans="1:3" x14ac:dyDescent="0.35">
      <c r="A2474" s="231" t="s">
        <v>4348</v>
      </c>
      <c r="B2474" s="231" t="str">
        <f t="shared" si="38"/>
        <v>LA19</v>
      </c>
      <c r="C2474" s="353">
        <v>0.34780608136250002</v>
      </c>
    </row>
    <row r="2475" spans="1:3" x14ac:dyDescent="0.35">
      <c r="A2475" s="231" t="s">
        <v>4349</v>
      </c>
      <c r="B2475" s="231" t="str">
        <f t="shared" si="38"/>
        <v>LA19</v>
      </c>
      <c r="C2475" s="353">
        <v>0.38706602934772399</v>
      </c>
    </row>
    <row r="2476" spans="1:3" x14ac:dyDescent="0.35">
      <c r="A2476" s="231" t="s">
        <v>4350</v>
      </c>
      <c r="B2476" s="231" t="str">
        <f t="shared" si="38"/>
        <v>LA19</v>
      </c>
      <c r="C2476" s="353">
        <v>0.27086641482054202</v>
      </c>
    </row>
    <row r="2477" spans="1:3" x14ac:dyDescent="0.35">
      <c r="A2477" s="231" t="s">
        <v>4351</v>
      </c>
      <c r="B2477" s="231" t="str">
        <f t="shared" si="38"/>
        <v>LA2</v>
      </c>
      <c r="C2477" s="353">
        <v>0.35992813110351501</v>
      </c>
    </row>
    <row r="2478" spans="1:3" x14ac:dyDescent="0.35">
      <c r="A2478" s="231" t="s">
        <v>4352</v>
      </c>
      <c r="B2478" s="231" t="str">
        <f t="shared" si="38"/>
        <v>LA2</v>
      </c>
      <c r="C2478" s="353">
        <v>0.77549242973327603</v>
      </c>
    </row>
    <row r="2479" spans="1:3" x14ac:dyDescent="0.35">
      <c r="A2479" s="231" t="s">
        <v>4353</v>
      </c>
      <c r="B2479" s="231" t="str">
        <f t="shared" si="38"/>
        <v>LA2</v>
      </c>
      <c r="C2479" s="353">
        <v>0.21274662017822199</v>
      </c>
    </row>
    <row r="2480" spans="1:3" x14ac:dyDescent="0.35">
      <c r="A2480" s="231" t="s">
        <v>4354</v>
      </c>
      <c r="B2480" s="231" t="str">
        <f t="shared" si="38"/>
        <v>LA2</v>
      </c>
      <c r="C2480" s="353">
        <v>0.54513583864484505</v>
      </c>
    </row>
    <row r="2481" spans="1:3" x14ac:dyDescent="0.35">
      <c r="A2481" s="231" t="s">
        <v>4355</v>
      </c>
      <c r="B2481" s="231" t="str">
        <f t="shared" si="38"/>
        <v>LA2</v>
      </c>
      <c r="C2481" s="353">
        <v>0.22852865854898999</v>
      </c>
    </row>
    <row r="2482" spans="1:3" x14ac:dyDescent="0.35">
      <c r="A2482" s="231" t="s">
        <v>4356</v>
      </c>
      <c r="B2482" s="231" t="str">
        <f t="shared" si="38"/>
        <v>LA2</v>
      </c>
      <c r="C2482" s="353">
        <v>0.37042151557074599</v>
      </c>
    </row>
    <row r="2483" spans="1:3" x14ac:dyDescent="0.35">
      <c r="A2483" s="231" t="s">
        <v>4357</v>
      </c>
      <c r="B2483" s="231" t="str">
        <f t="shared" si="38"/>
        <v>LA2</v>
      </c>
      <c r="C2483" s="353">
        <v>0.34441725413004498</v>
      </c>
    </row>
    <row r="2484" spans="1:3" x14ac:dyDescent="0.35">
      <c r="A2484" s="231" t="s">
        <v>4358</v>
      </c>
      <c r="B2484" s="231" t="str">
        <f t="shared" si="38"/>
        <v>LA2</v>
      </c>
      <c r="C2484" s="353">
        <v>0.65856635570526101</v>
      </c>
    </row>
    <row r="2485" spans="1:3" x14ac:dyDescent="0.35">
      <c r="A2485" s="231" t="s">
        <v>4359</v>
      </c>
      <c r="B2485" s="231" t="str">
        <f t="shared" si="38"/>
        <v>LA2</v>
      </c>
      <c r="C2485" s="353">
        <v>2.32515796025594</v>
      </c>
    </row>
    <row r="2486" spans="1:3" x14ac:dyDescent="0.35">
      <c r="A2486" s="231" t="s">
        <v>4360</v>
      </c>
      <c r="B2486" s="231" t="str">
        <f t="shared" si="38"/>
        <v>LA2</v>
      </c>
      <c r="C2486" s="353">
        <v>0.77190637588500899</v>
      </c>
    </row>
    <row r="2487" spans="1:3" x14ac:dyDescent="0.35">
      <c r="A2487" s="231" t="s">
        <v>4361</v>
      </c>
      <c r="B2487" s="231" t="str">
        <f t="shared" si="38"/>
        <v>LA2</v>
      </c>
      <c r="C2487" s="353">
        <v>0.64961820490220001</v>
      </c>
    </row>
    <row r="2488" spans="1:3" x14ac:dyDescent="0.35">
      <c r="A2488" s="231" t="s">
        <v>4362</v>
      </c>
      <c r="B2488" s="231" t="str">
        <f t="shared" si="38"/>
        <v>LA2</v>
      </c>
      <c r="C2488" s="353">
        <v>0.50192309648562705</v>
      </c>
    </row>
    <row r="2489" spans="1:3" x14ac:dyDescent="0.35">
      <c r="A2489" s="231" t="s">
        <v>4363</v>
      </c>
      <c r="B2489" s="231" t="str">
        <f t="shared" si="38"/>
        <v>LA2</v>
      </c>
      <c r="C2489" s="353">
        <v>1.3138796488444</v>
      </c>
    </row>
    <row r="2490" spans="1:3" x14ac:dyDescent="0.35">
      <c r="A2490" s="231" t="s">
        <v>4364</v>
      </c>
      <c r="B2490" s="231" t="str">
        <f t="shared" si="38"/>
        <v>LA2</v>
      </c>
      <c r="C2490" s="353">
        <v>1.4743218421936</v>
      </c>
    </row>
    <row r="2491" spans="1:3" x14ac:dyDescent="0.35">
      <c r="A2491" s="231" t="s">
        <v>4365</v>
      </c>
      <c r="B2491" s="231" t="str">
        <f t="shared" si="38"/>
        <v>LA2</v>
      </c>
      <c r="C2491" s="353">
        <v>1.8451947484697599</v>
      </c>
    </row>
    <row r="2492" spans="1:3" x14ac:dyDescent="0.35">
      <c r="A2492" s="231" t="s">
        <v>4366</v>
      </c>
      <c r="B2492" s="231" t="str">
        <f t="shared" si="38"/>
        <v>LA2</v>
      </c>
      <c r="C2492" s="353">
        <v>1.4050437211990301</v>
      </c>
    </row>
    <row r="2493" spans="1:3" x14ac:dyDescent="0.35">
      <c r="A2493" s="231" t="s">
        <v>4367</v>
      </c>
      <c r="B2493" s="231" t="str">
        <f t="shared" si="38"/>
        <v>LA3</v>
      </c>
      <c r="C2493" s="353">
        <v>0.41491532325744601</v>
      </c>
    </row>
    <row r="2494" spans="1:3" x14ac:dyDescent="0.35">
      <c r="A2494" s="231" t="s">
        <v>4368</v>
      </c>
      <c r="B2494" s="231" t="str">
        <f t="shared" si="38"/>
        <v>LA3</v>
      </c>
      <c r="C2494" s="353">
        <v>0.52613185002253604</v>
      </c>
    </row>
    <row r="2495" spans="1:3" x14ac:dyDescent="0.35">
      <c r="A2495" s="231" t="s">
        <v>4369</v>
      </c>
      <c r="B2495" s="231" t="str">
        <f t="shared" si="38"/>
        <v>LA3</v>
      </c>
      <c r="C2495" s="353">
        <v>0.25521183013915999</v>
      </c>
    </row>
    <row r="2496" spans="1:3" x14ac:dyDescent="0.35">
      <c r="A2496" s="231" t="s">
        <v>4370</v>
      </c>
      <c r="B2496" s="231" t="str">
        <f t="shared" si="38"/>
        <v>LA3</v>
      </c>
      <c r="C2496" s="353">
        <v>0.40956068038940402</v>
      </c>
    </row>
    <row r="2497" spans="1:3" x14ac:dyDescent="0.35">
      <c r="A2497" s="231" t="s">
        <v>4371</v>
      </c>
      <c r="B2497" s="231" t="str">
        <f t="shared" si="38"/>
        <v>LA3</v>
      </c>
      <c r="C2497" s="353">
        <v>0.46802484989166199</v>
      </c>
    </row>
    <row r="2498" spans="1:3" x14ac:dyDescent="0.35">
      <c r="A2498" s="231" t="s">
        <v>4372</v>
      </c>
      <c r="B2498" s="231" t="str">
        <f t="shared" si="38"/>
        <v>LA3</v>
      </c>
      <c r="C2498" s="353">
        <v>0.338346640268961</v>
      </c>
    </row>
    <row r="2499" spans="1:3" x14ac:dyDescent="0.35">
      <c r="A2499" s="231" t="s">
        <v>4373</v>
      </c>
      <c r="B2499" s="231" t="str">
        <f t="shared" si="38"/>
        <v>LA3</v>
      </c>
      <c r="C2499" s="353">
        <v>0.40873908996581998</v>
      </c>
    </row>
    <row r="2500" spans="1:3" x14ac:dyDescent="0.35">
      <c r="A2500" s="231" t="s">
        <v>4374</v>
      </c>
      <c r="B2500" s="231" t="str">
        <f t="shared" si="38"/>
        <v>LA3</v>
      </c>
      <c r="C2500" s="353">
        <v>0.35263500213623</v>
      </c>
    </row>
    <row r="2501" spans="1:3" x14ac:dyDescent="0.35">
      <c r="A2501" s="231" t="s">
        <v>4375</v>
      </c>
      <c r="B2501" s="231" t="str">
        <f t="shared" si="38"/>
        <v>LA3</v>
      </c>
      <c r="C2501" s="353">
        <v>0.54297411441802901</v>
      </c>
    </row>
    <row r="2502" spans="1:3" x14ac:dyDescent="0.35">
      <c r="A2502" s="231" t="s">
        <v>4376</v>
      </c>
      <c r="B2502" s="231" t="str">
        <f t="shared" si="38"/>
        <v>LA3</v>
      </c>
      <c r="C2502" s="353">
        <v>0.37119102478027299</v>
      </c>
    </row>
    <row r="2503" spans="1:3" x14ac:dyDescent="0.35">
      <c r="A2503" s="231" t="s">
        <v>4377</v>
      </c>
      <c r="B2503" s="231" t="str">
        <f t="shared" si="38"/>
        <v>LA3</v>
      </c>
      <c r="C2503" s="353">
        <v>0.20915317535400299</v>
      </c>
    </row>
    <row r="2504" spans="1:3" x14ac:dyDescent="0.35">
      <c r="A2504" s="231" t="s">
        <v>4378</v>
      </c>
      <c r="B2504" s="231" t="str">
        <f t="shared" si="38"/>
        <v>LA3</v>
      </c>
      <c r="C2504" s="353">
        <v>0.36551654338836598</v>
      </c>
    </row>
    <row r="2505" spans="1:3" x14ac:dyDescent="0.35">
      <c r="A2505" s="231" t="s">
        <v>4379</v>
      </c>
      <c r="B2505" s="231" t="str">
        <f t="shared" si="38"/>
        <v>LA3</v>
      </c>
      <c r="C2505" s="353">
        <v>0.51844739913940396</v>
      </c>
    </row>
    <row r="2506" spans="1:3" x14ac:dyDescent="0.35">
      <c r="A2506" s="231" t="s">
        <v>4380</v>
      </c>
      <c r="B2506" s="231" t="str">
        <f t="shared" si="38"/>
        <v>LA3</v>
      </c>
      <c r="C2506" s="353">
        <v>0.23558926582336401</v>
      </c>
    </row>
    <row r="2507" spans="1:3" x14ac:dyDescent="0.35">
      <c r="A2507" s="231" t="s">
        <v>4381</v>
      </c>
      <c r="B2507" s="231" t="str">
        <f t="shared" si="38"/>
        <v>LA3</v>
      </c>
      <c r="C2507" s="353">
        <v>0.46946040789286297</v>
      </c>
    </row>
    <row r="2508" spans="1:3" x14ac:dyDescent="0.35">
      <c r="A2508" s="231" t="s">
        <v>4382</v>
      </c>
      <c r="B2508" s="231" t="str">
        <f t="shared" ref="B2508:B2571" si="39">IFERROR(LEFT(A2508,(FIND(" ",A2508,1)-1)),"")</f>
        <v>LA3</v>
      </c>
      <c r="C2508" s="353">
        <v>0.35061427525111599</v>
      </c>
    </row>
    <row r="2509" spans="1:3" x14ac:dyDescent="0.35">
      <c r="A2509" s="231" t="s">
        <v>4383</v>
      </c>
      <c r="B2509" s="231" t="str">
        <f t="shared" si="39"/>
        <v>LA3</v>
      </c>
      <c r="C2509" s="353">
        <v>0.529124855995178</v>
      </c>
    </row>
    <row r="2510" spans="1:3" x14ac:dyDescent="0.35">
      <c r="A2510" s="231" t="s">
        <v>4384</v>
      </c>
      <c r="B2510" s="231" t="str">
        <f t="shared" si="39"/>
        <v>LA3</v>
      </c>
      <c r="C2510" s="353">
        <v>0.44689047336578303</v>
      </c>
    </row>
    <row r="2511" spans="1:3" x14ac:dyDescent="0.35">
      <c r="A2511" s="231" t="s">
        <v>4385</v>
      </c>
      <c r="B2511" s="231" t="str">
        <f t="shared" si="39"/>
        <v>LA3</v>
      </c>
      <c r="C2511" s="353">
        <v>0.51631546020507801</v>
      </c>
    </row>
    <row r="2512" spans="1:3" x14ac:dyDescent="0.35">
      <c r="A2512" s="231" t="s">
        <v>4386</v>
      </c>
      <c r="B2512" s="231" t="str">
        <f t="shared" si="39"/>
        <v>LA3</v>
      </c>
      <c r="C2512" s="353">
        <v>0.67796484629313103</v>
      </c>
    </row>
    <row r="2513" spans="1:3" x14ac:dyDescent="0.35">
      <c r="A2513" s="231" t="s">
        <v>4387</v>
      </c>
      <c r="B2513" s="231" t="str">
        <f t="shared" si="39"/>
        <v>LA3</v>
      </c>
      <c r="C2513" s="353">
        <v>0.22156715393066401</v>
      </c>
    </row>
    <row r="2514" spans="1:3" x14ac:dyDescent="0.35">
      <c r="A2514" s="231" t="s">
        <v>4388</v>
      </c>
      <c r="B2514" s="231" t="str">
        <f t="shared" si="39"/>
        <v>LA3</v>
      </c>
      <c r="C2514" s="353">
        <v>0.32412266731262201</v>
      </c>
    </row>
    <row r="2515" spans="1:3" x14ac:dyDescent="0.35">
      <c r="A2515" s="231" t="s">
        <v>4389</v>
      </c>
      <c r="B2515" s="231" t="str">
        <f t="shared" si="39"/>
        <v>LA3</v>
      </c>
      <c r="C2515" s="353">
        <v>0.49050601323445597</v>
      </c>
    </row>
    <row r="2516" spans="1:3" x14ac:dyDescent="0.35">
      <c r="A2516" s="231" t="s">
        <v>4390</v>
      </c>
      <c r="B2516" s="231" t="str">
        <f t="shared" si="39"/>
        <v>LA3</v>
      </c>
      <c r="C2516" s="353">
        <v>0.64000606536865201</v>
      </c>
    </row>
    <row r="2517" spans="1:3" x14ac:dyDescent="0.35">
      <c r="A2517" s="231" t="s">
        <v>4391</v>
      </c>
      <c r="B2517" s="231" t="str">
        <f t="shared" si="39"/>
        <v>LA3</v>
      </c>
      <c r="C2517" s="353">
        <v>0.36358594894409102</v>
      </c>
    </row>
    <row r="2518" spans="1:3" x14ac:dyDescent="0.35">
      <c r="A2518" s="231" t="s">
        <v>4392</v>
      </c>
      <c r="B2518" s="231" t="str">
        <f t="shared" si="39"/>
        <v>LA3</v>
      </c>
      <c r="C2518" s="353">
        <v>0.28771893183390301</v>
      </c>
    </row>
    <row r="2519" spans="1:3" x14ac:dyDescent="0.35">
      <c r="A2519" s="231" t="s">
        <v>4393</v>
      </c>
      <c r="B2519" s="231" t="str">
        <f t="shared" si="39"/>
        <v>LA3</v>
      </c>
      <c r="C2519" s="353">
        <v>0.30049313439263198</v>
      </c>
    </row>
    <row r="2520" spans="1:3" x14ac:dyDescent="0.35">
      <c r="A2520" s="231" t="s">
        <v>4394</v>
      </c>
      <c r="B2520" s="231" t="str">
        <f t="shared" si="39"/>
        <v>LA3</v>
      </c>
      <c r="C2520" s="353">
        <v>0.35103178024291898</v>
      </c>
    </row>
    <row r="2521" spans="1:3" x14ac:dyDescent="0.35">
      <c r="A2521" s="231" t="s">
        <v>4395</v>
      </c>
      <c r="B2521" s="231" t="str">
        <f t="shared" si="39"/>
        <v>LA3</v>
      </c>
      <c r="C2521" s="353">
        <v>0.55642929077148395</v>
      </c>
    </row>
    <row r="2522" spans="1:3" x14ac:dyDescent="0.35">
      <c r="A2522" s="231" t="s">
        <v>4396</v>
      </c>
      <c r="B2522" s="231" t="str">
        <f t="shared" si="39"/>
        <v>LA3</v>
      </c>
      <c r="C2522" s="353">
        <v>0.68313169479370095</v>
      </c>
    </row>
    <row r="2523" spans="1:3" x14ac:dyDescent="0.35">
      <c r="A2523" s="231" t="s">
        <v>4397</v>
      </c>
      <c r="B2523" s="231" t="str">
        <f t="shared" si="39"/>
        <v>LA3</v>
      </c>
      <c r="C2523" s="353">
        <v>0.24686956405639601</v>
      </c>
    </row>
    <row r="2524" spans="1:3" x14ac:dyDescent="0.35">
      <c r="A2524" s="231" t="s">
        <v>4398</v>
      </c>
      <c r="B2524" s="231" t="str">
        <f t="shared" si="39"/>
        <v>LA3</v>
      </c>
      <c r="C2524" s="353">
        <v>0.46925091743469199</v>
      </c>
    </row>
    <row r="2525" spans="1:3" x14ac:dyDescent="0.35">
      <c r="A2525" s="231" t="s">
        <v>4399</v>
      </c>
      <c r="B2525" s="231" t="str">
        <f t="shared" si="39"/>
        <v>LA3</v>
      </c>
      <c r="C2525" s="353">
        <v>0.48659018107822899</v>
      </c>
    </row>
    <row r="2526" spans="1:3" x14ac:dyDescent="0.35">
      <c r="A2526" s="231" t="s">
        <v>4400</v>
      </c>
      <c r="B2526" s="231" t="str">
        <f t="shared" si="39"/>
        <v>LA3</v>
      </c>
      <c r="C2526" s="353">
        <v>0.35099773406982399</v>
      </c>
    </row>
    <row r="2527" spans="1:3" x14ac:dyDescent="0.35">
      <c r="A2527" s="231" t="s">
        <v>4401</v>
      </c>
      <c r="B2527" s="231" t="str">
        <f t="shared" si="39"/>
        <v>LA3</v>
      </c>
      <c r="C2527" s="353">
        <v>0.44786798954009999</v>
      </c>
    </row>
    <row r="2528" spans="1:3" x14ac:dyDescent="0.35">
      <c r="A2528" s="231" t="s">
        <v>4402</v>
      </c>
      <c r="B2528" s="231" t="str">
        <f t="shared" si="39"/>
        <v>LA3</v>
      </c>
      <c r="C2528" s="353">
        <v>0.30384480953216497</v>
      </c>
    </row>
    <row r="2529" spans="1:3" x14ac:dyDescent="0.35">
      <c r="A2529" s="231" t="s">
        <v>4403</v>
      </c>
      <c r="B2529" s="231" t="str">
        <f t="shared" si="39"/>
        <v>LA3</v>
      </c>
      <c r="C2529" s="353">
        <v>0.354279994964599</v>
      </c>
    </row>
    <row r="2530" spans="1:3" x14ac:dyDescent="0.35">
      <c r="A2530" s="231" t="s">
        <v>4404</v>
      </c>
      <c r="B2530" s="231" t="str">
        <f t="shared" si="39"/>
        <v>LA3</v>
      </c>
      <c r="C2530" s="353">
        <v>0.318739414215087</v>
      </c>
    </row>
    <row r="2531" spans="1:3" x14ac:dyDescent="0.35">
      <c r="A2531" s="231" t="s">
        <v>4405</v>
      </c>
      <c r="B2531" s="231" t="str">
        <f t="shared" si="39"/>
        <v>LA3</v>
      </c>
      <c r="C2531" s="353">
        <v>0.27419090270995999</v>
      </c>
    </row>
    <row r="2532" spans="1:3" x14ac:dyDescent="0.35">
      <c r="A2532" s="231" t="s">
        <v>4406</v>
      </c>
      <c r="B2532" s="231" t="str">
        <f t="shared" si="39"/>
        <v>LA3</v>
      </c>
      <c r="C2532" s="353">
        <v>0.25303840637206998</v>
      </c>
    </row>
    <row r="2533" spans="1:3" x14ac:dyDescent="0.35">
      <c r="A2533" s="231" t="s">
        <v>4407</v>
      </c>
      <c r="B2533" s="231" t="str">
        <f t="shared" si="39"/>
        <v>LA3</v>
      </c>
      <c r="C2533" s="353">
        <v>0.24110794067382799</v>
      </c>
    </row>
    <row r="2534" spans="1:3" x14ac:dyDescent="0.35">
      <c r="A2534" s="231" t="s">
        <v>4408</v>
      </c>
      <c r="B2534" s="231" t="str">
        <f t="shared" si="39"/>
        <v>LA3</v>
      </c>
      <c r="C2534" s="353">
        <v>0.203421115875244</v>
      </c>
    </row>
    <row r="2535" spans="1:3" x14ac:dyDescent="0.35">
      <c r="A2535" s="231" t="s">
        <v>4409</v>
      </c>
      <c r="B2535" s="231" t="str">
        <f t="shared" si="39"/>
        <v>LA3</v>
      </c>
      <c r="C2535" s="353">
        <v>0.268157958984375</v>
      </c>
    </row>
    <row r="2536" spans="1:3" x14ac:dyDescent="0.35">
      <c r="A2536" s="231" t="s">
        <v>4410</v>
      </c>
      <c r="B2536" s="231" t="str">
        <f t="shared" si="39"/>
        <v>LA3</v>
      </c>
      <c r="C2536" s="353">
        <v>0.34488566716511998</v>
      </c>
    </row>
    <row r="2537" spans="1:3" x14ac:dyDescent="0.35">
      <c r="A2537" s="231" t="s">
        <v>4411</v>
      </c>
      <c r="B2537" s="231" t="str">
        <f t="shared" si="39"/>
        <v>LA3</v>
      </c>
      <c r="C2537" s="353">
        <v>0.30376863479614202</v>
      </c>
    </row>
    <row r="2538" spans="1:3" x14ac:dyDescent="0.35">
      <c r="A2538" s="231" t="s">
        <v>4412</v>
      </c>
      <c r="B2538" s="231" t="str">
        <f t="shared" si="39"/>
        <v>LA3</v>
      </c>
      <c r="C2538" s="353">
        <v>0.46386432647705</v>
      </c>
    </row>
    <row r="2539" spans="1:3" x14ac:dyDescent="0.35">
      <c r="A2539" s="231" t="s">
        <v>4413</v>
      </c>
      <c r="B2539" s="231" t="str">
        <f t="shared" si="39"/>
        <v>LA3</v>
      </c>
      <c r="C2539" s="353">
        <v>0.24312686920165999</v>
      </c>
    </row>
    <row r="2540" spans="1:3" x14ac:dyDescent="0.35">
      <c r="A2540" s="231" t="s">
        <v>4414</v>
      </c>
      <c r="B2540" s="231" t="str">
        <f t="shared" si="39"/>
        <v>LA3</v>
      </c>
      <c r="C2540" s="353">
        <v>0.53660762310027998</v>
      </c>
    </row>
    <row r="2541" spans="1:3" x14ac:dyDescent="0.35">
      <c r="A2541" s="231" t="s">
        <v>4415</v>
      </c>
      <c r="B2541" s="231" t="str">
        <f t="shared" si="39"/>
        <v>LA3</v>
      </c>
      <c r="C2541" s="353">
        <v>0.52826118469238204</v>
      </c>
    </row>
    <row r="2542" spans="1:3" x14ac:dyDescent="0.35">
      <c r="A2542" s="231" t="s">
        <v>4416</v>
      </c>
      <c r="B2542" s="231" t="str">
        <f t="shared" si="39"/>
        <v>LA3</v>
      </c>
      <c r="C2542" s="353">
        <v>0.32516870498657202</v>
      </c>
    </row>
    <row r="2543" spans="1:3" x14ac:dyDescent="0.35">
      <c r="A2543" s="231" t="s">
        <v>4417</v>
      </c>
      <c r="B2543" s="231" t="str">
        <f t="shared" si="39"/>
        <v>LA3</v>
      </c>
      <c r="C2543" s="353">
        <v>0.32724618911743097</v>
      </c>
    </row>
    <row r="2544" spans="1:3" x14ac:dyDescent="0.35">
      <c r="A2544" s="231" t="s">
        <v>4418</v>
      </c>
      <c r="B2544" s="231" t="str">
        <f t="shared" si="39"/>
        <v>LA3</v>
      </c>
      <c r="C2544" s="353">
        <v>0.25276353624131898</v>
      </c>
    </row>
    <row r="2545" spans="1:3" x14ac:dyDescent="0.35">
      <c r="A2545" s="231" t="s">
        <v>4419</v>
      </c>
      <c r="B2545" s="231" t="str">
        <f t="shared" si="39"/>
        <v>LA3</v>
      </c>
      <c r="C2545" s="353">
        <v>0.33806848526000899</v>
      </c>
    </row>
    <row r="2546" spans="1:3" x14ac:dyDescent="0.35">
      <c r="A2546" s="231" t="s">
        <v>4420</v>
      </c>
      <c r="B2546" s="231" t="str">
        <f t="shared" si="39"/>
        <v>LA3</v>
      </c>
      <c r="C2546" s="353">
        <v>0.44055509567260698</v>
      </c>
    </row>
    <row r="2547" spans="1:3" x14ac:dyDescent="0.35">
      <c r="A2547" s="231" t="s">
        <v>4421</v>
      </c>
      <c r="B2547" s="231" t="str">
        <f t="shared" si="39"/>
        <v>LA3</v>
      </c>
      <c r="C2547" s="353">
        <v>0.36765861511230402</v>
      </c>
    </row>
    <row r="2548" spans="1:3" x14ac:dyDescent="0.35">
      <c r="A2548" s="231" t="s">
        <v>4422</v>
      </c>
      <c r="B2548" s="231" t="str">
        <f t="shared" si="39"/>
        <v>LA3</v>
      </c>
      <c r="C2548" s="353">
        <v>0.34615683555603</v>
      </c>
    </row>
    <row r="2549" spans="1:3" x14ac:dyDescent="0.35">
      <c r="A2549" s="231" t="s">
        <v>4423</v>
      </c>
      <c r="B2549" s="231" t="str">
        <f t="shared" si="39"/>
        <v>LA3</v>
      </c>
      <c r="C2549" s="353">
        <v>0.26852893829345698</v>
      </c>
    </row>
    <row r="2550" spans="1:3" x14ac:dyDescent="0.35">
      <c r="A2550" s="231" t="s">
        <v>4424</v>
      </c>
      <c r="B2550" s="231" t="str">
        <f t="shared" si="39"/>
        <v>LA3</v>
      </c>
      <c r="C2550" s="353">
        <v>0.20947980880737299</v>
      </c>
    </row>
    <row r="2551" spans="1:3" x14ac:dyDescent="0.35">
      <c r="A2551" s="231" t="s">
        <v>4425</v>
      </c>
      <c r="B2551" s="231" t="str">
        <f t="shared" si="39"/>
        <v>LA3</v>
      </c>
      <c r="C2551" s="353">
        <v>0.20487403869628901</v>
      </c>
    </row>
    <row r="2552" spans="1:3" x14ac:dyDescent="0.35">
      <c r="A2552" s="231" t="s">
        <v>4426</v>
      </c>
      <c r="B2552" s="231" t="str">
        <f t="shared" si="39"/>
        <v>LA3</v>
      </c>
      <c r="C2552" s="353">
        <v>0.34338967005411702</v>
      </c>
    </row>
    <row r="2553" spans="1:3" x14ac:dyDescent="0.35">
      <c r="A2553" s="231" t="s">
        <v>4427</v>
      </c>
      <c r="B2553" s="231" t="str">
        <f t="shared" si="39"/>
        <v>LA3</v>
      </c>
      <c r="C2553" s="353">
        <v>0.40893483161926197</v>
      </c>
    </row>
    <row r="2554" spans="1:3" x14ac:dyDescent="0.35">
      <c r="A2554" s="231" t="s">
        <v>4428</v>
      </c>
      <c r="B2554" s="231" t="str">
        <f t="shared" si="39"/>
        <v>LA3</v>
      </c>
      <c r="C2554" s="353">
        <v>0.320556640625</v>
      </c>
    </row>
    <row r="2555" spans="1:3" x14ac:dyDescent="0.35">
      <c r="A2555" s="231" t="s">
        <v>4429</v>
      </c>
      <c r="B2555" s="231" t="str">
        <f t="shared" si="39"/>
        <v>LA3</v>
      </c>
      <c r="C2555" s="353">
        <v>0.27572202682495101</v>
      </c>
    </row>
    <row r="2556" spans="1:3" x14ac:dyDescent="0.35">
      <c r="A2556" s="231" t="s">
        <v>4430</v>
      </c>
      <c r="B2556" s="231" t="str">
        <f t="shared" si="39"/>
        <v>LA3</v>
      </c>
      <c r="C2556" s="353">
        <v>0.26865291595458901</v>
      </c>
    </row>
    <row r="2557" spans="1:3" x14ac:dyDescent="0.35">
      <c r="A2557" s="231" t="s">
        <v>4431</v>
      </c>
      <c r="B2557" s="231" t="str">
        <f t="shared" si="39"/>
        <v>LA3</v>
      </c>
      <c r="C2557" s="353">
        <v>0.25007228851318303</v>
      </c>
    </row>
    <row r="2558" spans="1:3" x14ac:dyDescent="0.35">
      <c r="A2558" s="231" t="s">
        <v>4432</v>
      </c>
      <c r="B2558" s="231" t="str">
        <f t="shared" si="39"/>
        <v>LA3</v>
      </c>
      <c r="C2558" s="353">
        <v>0.20421838760375899</v>
      </c>
    </row>
    <row r="2559" spans="1:3" x14ac:dyDescent="0.35">
      <c r="A2559" s="231" t="s">
        <v>4433</v>
      </c>
      <c r="B2559" s="231" t="str">
        <f t="shared" si="39"/>
        <v>LA3</v>
      </c>
      <c r="C2559" s="353">
        <v>0.34225702285766602</v>
      </c>
    </row>
    <row r="2560" spans="1:3" x14ac:dyDescent="0.35">
      <c r="A2560" s="231" t="s">
        <v>4434</v>
      </c>
      <c r="B2560" s="231" t="str">
        <f t="shared" si="39"/>
        <v>LA3</v>
      </c>
      <c r="C2560" s="353">
        <v>0.33509588241577098</v>
      </c>
    </row>
    <row r="2561" spans="1:3" x14ac:dyDescent="0.35">
      <c r="A2561" s="231" t="s">
        <v>4435</v>
      </c>
      <c r="B2561" s="231" t="str">
        <f t="shared" si="39"/>
        <v>LA3</v>
      </c>
      <c r="C2561" s="353">
        <v>0.215440273284912</v>
      </c>
    </row>
    <row r="2562" spans="1:3" x14ac:dyDescent="0.35">
      <c r="A2562" s="231" t="s">
        <v>4436</v>
      </c>
      <c r="B2562" s="231" t="str">
        <f t="shared" si="39"/>
        <v>LA3</v>
      </c>
      <c r="C2562" s="353">
        <v>0.33271900812784799</v>
      </c>
    </row>
    <row r="2563" spans="1:3" x14ac:dyDescent="0.35">
      <c r="A2563" s="231" t="s">
        <v>4437</v>
      </c>
      <c r="B2563" s="231" t="str">
        <f t="shared" si="39"/>
        <v>LA3</v>
      </c>
      <c r="C2563" s="353">
        <v>0.31703448295593201</v>
      </c>
    </row>
    <row r="2564" spans="1:3" x14ac:dyDescent="0.35">
      <c r="A2564" s="231" t="s">
        <v>4438</v>
      </c>
      <c r="B2564" s="231" t="str">
        <f t="shared" si="39"/>
        <v>LA3</v>
      </c>
      <c r="C2564" s="353">
        <v>0.28389549255370999</v>
      </c>
    </row>
    <row r="2565" spans="1:3" x14ac:dyDescent="0.35">
      <c r="A2565" s="231" t="s">
        <v>4439</v>
      </c>
      <c r="B2565" s="231" t="str">
        <f t="shared" si="39"/>
        <v>LA3</v>
      </c>
      <c r="C2565" s="353">
        <v>0.265661001205444</v>
      </c>
    </row>
    <row r="2566" spans="1:3" x14ac:dyDescent="0.35">
      <c r="A2566" s="231" t="s">
        <v>4440</v>
      </c>
      <c r="B2566" s="231" t="str">
        <f t="shared" si="39"/>
        <v>LA3</v>
      </c>
      <c r="C2566" s="353">
        <v>0.47124576568603499</v>
      </c>
    </row>
    <row r="2567" spans="1:3" x14ac:dyDescent="0.35">
      <c r="A2567" s="231" t="s">
        <v>4441</v>
      </c>
      <c r="B2567" s="231" t="str">
        <f t="shared" si="39"/>
        <v>LA3</v>
      </c>
      <c r="C2567" s="353">
        <v>0.32327345439365901</v>
      </c>
    </row>
    <row r="2568" spans="1:3" x14ac:dyDescent="0.35">
      <c r="A2568" s="231" t="s">
        <v>4442</v>
      </c>
      <c r="B2568" s="231" t="str">
        <f t="shared" si="39"/>
        <v>LA3</v>
      </c>
      <c r="C2568" s="353">
        <v>0.20951223373413</v>
      </c>
    </row>
    <row r="2569" spans="1:3" x14ac:dyDescent="0.35">
      <c r="A2569" s="231" t="s">
        <v>4443</v>
      </c>
      <c r="B2569" s="231" t="str">
        <f t="shared" si="39"/>
        <v>LA3</v>
      </c>
      <c r="C2569" s="353">
        <v>0.56232595443725497</v>
      </c>
    </row>
    <row r="2570" spans="1:3" x14ac:dyDescent="0.35">
      <c r="A2570" s="231" t="s">
        <v>4444</v>
      </c>
      <c r="B2570" s="231" t="str">
        <f t="shared" si="39"/>
        <v>LA3</v>
      </c>
      <c r="C2570" s="353">
        <v>0.28427858352661101</v>
      </c>
    </row>
    <row r="2571" spans="1:3" x14ac:dyDescent="0.35">
      <c r="A2571" s="231" t="s">
        <v>4445</v>
      </c>
      <c r="B2571" s="231" t="str">
        <f t="shared" si="39"/>
        <v>LA3</v>
      </c>
      <c r="C2571" s="353">
        <v>0.395632743835449</v>
      </c>
    </row>
    <row r="2572" spans="1:3" x14ac:dyDescent="0.35">
      <c r="A2572" s="231" t="s">
        <v>4446</v>
      </c>
      <c r="B2572" s="231" t="str">
        <f t="shared" ref="B2572:B2635" si="40">IFERROR(LEFT(A2572,(FIND(" ",A2572,1)-1)),"")</f>
        <v>LA3</v>
      </c>
      <c r="C2572" s="353">
        <v>0.45177340507507302</v>
      </c>
    </row>
    <row r="2573" spans="1:3" x14ac:dyDescent="0.35">
      <c r="A2573" s="231" t="s">
        <v>4447</v>
      </c>
      <c r="B2573" s="231" t="str">
        <f t="shared" si="40"/>
        <v>LA3</v>
      </c>
      <c r="C2573" s="353">
        <v>0.20734453201293901</v>
      </c>
    </row>
    <row r="2574" spans="1:3" x14ac:dyDescent="0.35">
      <c r="A2574" s="231" t="s">
        <v>4448</v>
      </c>
      <c r="B2574" s="231" t="str">
        <f t="shared" si="40"/>
        <v>LA3</v>
      </c>
      <c r="C2574" s="353">
        <v>0.24159622192382799</v>
      </c>
    </row>
    <row r="2575" spans="1:3" x14ac:dyDescent="0.35">
      <c r="A2575" s="231" t="s">
        <v>4449</v>
      </c>
      <c r="B2575" s="231" t="str">
        <f t="shared" si="40"/>
        <v>LA3</v>
      </c>
      <c r="C2575" s="353">
        <v>0.93994998931884699</v>
      </c>
    </row>
    <row r="2576" spans="1:3" x14ac:dyDescent="0.35">
      <c r="A2576" s="231" t="s">
        <v>4450</v>
      </c>
      <c r="B2576" s="231" t="str">
        <f t="shared" si="40"/>
        <v>LA3</v>
      </c>
      <c r="C2576" s="353">
        <v>0.26163792610168402</v>
      </c>
    </row>
    <row r="2577" spans="1:3" x14ac:dyDescent="0.35">
      <c r="A2577" s="231" t="s">
        <v>4451</v>
      </c>
      <c r="B2577" s="231" t="str">
        <f t="shared" si="40"/>
        <v>LA3</v>
      </c>
      <c r="C2577" s="353">
        <v>0.26217627525329501</v>
      </c>
    </row>
    <row r="2578" spans="1:3" x14ac:dyDescent="0.35">
      <c r="A2578" s="231" t="s">
        <v>4452</v>
      </c>
      <c r="B2578" s="231" t="str">
        <f t="shared" si="40"/>
        <v>LA3</v>
      </c>
      <c r="C2578" s="353">
        <v>0.27130651473999001</v>
      </c>
    </row>
    <row r="2579" spans="1:3" x14ac:dyDescent="0.35">
      <c r="A2579" s="231" t="s">
        <v>4453</v>
      </c>
      <c r="B2579" s="231" t="str">
        <f t="shared" si="40"/>
        <v>LA3</v>
      </c>
      <c r="C2579" s="353">
        <v>0.40134811401367099</v>
      </c>
    </row>
    <row r="2580" spans="1:3" x14ac:dyDescent="0.35">
      <c r="A2580" s="231" t="s">
        <v>4454</v>
      </c>
      <c r="B2580" s="231" t="str">
        <f t="shared" si="40"/>
        <v>LA3</v>
      </c>
      <c r="C2580" s="353">
        <v>1.72343530654907</v>
      </c>
    </row>
    <row r="2581" spans="1:3" x14ac:dyDescent="0.35">
      <c r="A2581" s="231" t="s">
        <v>4455</v>
      </c>
      <c r="B2581" s="231" t="str">
        <f t="shared" si="40"/>
        <v>LA3</v>
      </c>
      <c r="C2581" s="353">
        <v>1.7692508697509699</v>
      </c>
    </row>
    <row r="2582" spans="1:3" x14ac:dyDescent="0.35">
      <c r="A2582" s="231" t="s">
        <v>4456</v>
      </c>
      <c r="B2582" s="231" t="str">
        <f t="shared" si="40"/>
        <v>LA3</v>
      </c>
      <c r="C2582" s="353">
        <v>0.2554718653361</v>
      </c>
    </row>
    <row r="2583" spans="1:3" x14ac:dyDescent="0.35">
      <c r="A2583" s="231" t="s">
        <v>4457</v>
      </c>
      <c r="B2583" s="231" t="str">
        <f t="shared" si="40"/>
        <v>LA3</v>
      </c>
      <c r="C2583" s="353">
        <v>0.23937702178955</v>
      </c>
    </row>
    <row r="2584" spans="1:3" x14ac:dyDescent="0.35">
      <c r="A2584" s="231" t="s">
        <v>4458</v>
      </c>
      <c r="B2584" s="231" t="str">
        <f t="shared" si="40"/>
        <v>LA3</v>
      </c>
      <c r="C2584" s="353">
        <v>0.20261287689208901</v>
      </c>
    </row>
    <row r="2585" spans="1:3" x14ac:dyDescent="0.35">
      <c r="A2585" s="231" t="s">
        <v>4459</v>
      </c>
      <c r="B2585" s="231" t="str">
        <f t="shared" si="40"/>
        <v>LA3</v>
      </c>
      <c r="C2585" s="353">
        <v>0.20320034027099601</v>
      </c>
    </row>
    <row r="2586" spans="1:3" x14ac:dyDescent="0.35">
      <c r="A2586" s="231" t="s">
        <v>4460</v>
      </c>
      <c r="B2586" s="231" t="str">
        <f t="shared" si="40"/>
        <v>LA3</v>
      </c>
      <c r="C2586" s="353">
        <v>0.36532024542490599</v>
      </c>
    </row>
    <row r="2587" spans="1:3" x14ac:dyDescent="0.35">
      <c r="A2587" s="231" t="s">
        <v>4461</v>
      </c>
      <c r="B2587" s="231" t="str">
        <f t="shared" si="40"/>
        <v>LA3</v>
      </c>
      <c r="C2587" s="353">
        <v>0.26244115829467701</v>
      </c>
    </row>
    <row r="2588" spans="1:3" x14ac:dyDescent="0.35">
      <c r="A2588" s="231" t="s">
        <v>4462</v>
      </c>
      <c r="B2588" s="231" t="str">
        <f t="shared" si="40"/>
        <v>LA3</v>
      </c>
      <c r="C2588" s="353">
        <v>0.43210601806640597</v>
      </c>
    </row>
    <row r="2589" spans="1:3" x14ac:dyDescent="0.35">
      <c r="A2589" s="231" t="s">
        <v>4463</v>
      </c>
      <c r="B2589" s="231" t="str">
        <f t="shared" si="40"/>
        <v>LA3</v>
      </c>
      <c r="C2589" s="353">
        <v>1.1326847076416</v>
      </c>
    </row>
    <row r="2590" spans="1:3" x14ac:dyDescent="0.35">
      <c r="A2590" s="231" t="s">
        <v>4464</v>
      </c>
      <c r="B2590" s="231" t="str">
        <f t="shared" si="40"/>
        <v>LA3</v>
      </c>
      <c r="C2590" s="353">
        <v>0.767436742782592</v>
      </c>
    </row>
    <row r="2591" spans="1:3" x14ac:dyDescent="0.35">
      <c r="A2591" s="231" t="s">
        <v>4465</v>
      </c>
      <c r="B2591" s="231" t="str">
        <f t="shared" si="40"/>
        <v>LA3</v>
      </c>
      <c r="C2591" s="353">
        <v>0.31245684623718201</v>
      </c>
    </row>
    <row r="2592" spans="1:3" x14ac:dyDescent="0.35">
      <c r="A2592" s="231" t="s">
        <v>4466</v>
      </c>
      <c r="B2592" s="231" t="str">
        <f t="shared" si="40"/>
        <v>LA3</v>
      </c>
      <c r="C2592" s="353">
        <v>0.53446388244628895</v>
      </c>
    </row>
    <row r="2593" spans="1:3" x14ac:dyDescent="0.35">
      <c r="A2593" s="231" t="s">
        <v>4467</v>
      </c>
      <c r="B2593" s="231" t="str">
        <f t="shared" si="40"/>
        <v>LA3</v>
      </c>
      <c r="C2593" s="353">
        <v>0.59679460525512695</v>
      </c>
    </row>
    <row r="2594" spans="1:3" x14ac:dyDescent="0.35">
      <c r="A2594" s="231" t="s">
        <v>4468</v>
      </c>
      <c r="B2594" s="231" t="str">
        <f t="shared" si="40"/>
        <v>LA3</v>
      </c>
      <c r="C2594" s="353">
        <v>1.11308354139328</v>
      </c>
    </row>
    <row r="2595" spans="1:3" x14ac:dyDescent="0.35">
      <c r="A2595" s="231" t="s">
        <v>4469</v>
      </c>
      <c r="B2595" s="231" t="str">
        <f t="shared" si="40"/>
        <v>LA3</v>
      </c>
      <c r="C2595" s="353">
        <v>0.44404244422912598</v>
      </c>
    </row>
    <row r="2596" spans="1:3" x14ac:dyDescent="0.35">
      <c r="A2596" s="231" t="s">
        <v>4470</v>
      </c>
      <c r="B2596" s="231" t="str">
        <f t="shared" si="40"/>
        <v>LA3</v>
      </c>
      <c r="C2596" s="353">
        <v>1.0882592201232899</v>
      </c>
    </row>
    <row r="2597" spans="1:3" x14ac:dyDescent="0.35">
      <c r="A2597" s="231" t="s">
        <v>4471</v>
      </c>
      <c r="B2597" s="231" t="str">
        <f t="shared" si="40"/>
        <v>LA3</v>
      </c>
      <c r="C2597" s="353">
        <v>1.29156271616617</v>
      </c>
    </row>
    <row r="2598" spans="1:3" x14ac:dyDescent="0.35">
      <c r="A2598" s="231" t="s">
        <v>4472</v>
      </c>
      <c r="B2598" s="231" t="str">
        <f t="shared" si="40"/>
        <v>LA3</v>
      </c>
      <c r="C2598" s="353">
        <v>0.368700981140136</v>
      </c>
    </row>
    <row r="2599" spans="1:3" x14ac:dyDescent="0.35">
      <c r="A2599" s="231" t="s">
        <v>4473</v>
      </c>
      <c r="B2599" s="231" t="str">
        <f t="shared" si="40"/>
        <v>LA3</v>
      </c>
      <c r="C2599" s="353">
        <v>0.43088698387145902</v>
      </c>
    </row>
    <row r="2600" spans="1:3" x14ac:dyDescent="0.35">
      <c r="A2600" s="231" t="s">
        <v>4474</v>
      </c>
      <c r="B2600" s="231" t="str">
        <f t="shared" si="40"/>
        <v>LA3</v>
      </c>
      <c r="C2600" s="353">
        <v>0.29866933822631803</v>
      </c>
    </row>
    <row r="2601" spans="1:3" x14ac:dyDescent="0.35">
      <c r="A2601" s="231" t="s">
        <v>4475</v>
      </c>
      <c r="B2601" s="231" t="str">
        <f t="shared" si="40"/>
        <v>LA3</v>
      </c>
      <c r="C2601" s="353">
        <v>0.47520542144775302</v>
      </c>
    </row>
    <row r="2602" spans="1:3" x14ac:dyDescent="0.35">
      <c r="A2602" s="231" t="s">
        <v>4476</v>
      </c>
      <c r="B2602" s="231" t="str">
        <f t="shared" si="40"/>
        <v>LA3</v>
      </c>
      <c r="C2602" s="353">
        <v>0.21585416793823201</v>
      </c>
    </row>
    <row r="2603" spans="1:3" x14ac:dyDescent="0.35">
      <c r="A2603" s="231" t="s">
        <v>4477</v>
      </c>
      <c r="B2603" s="231" t="str">
        <f t="shared" si="40"/>
        <v>LA3</v>
      </c>
      <c r="C2603" s="353">
        <v>0.28640007972717202</v>
      </c>
    </row>
    <row r="2604" spans="1:3" x14ac:dyDescent="0.35">
      <c r="A2604" s="231" t="s">
        <v>4478</v>
      </c>
      <c r="B2604" s="231" t="str">
        <f t="shared" si="40"/>
        <v>LA4</v>
      </c>
      <c r="C2604" s="353">
        <v>0.87132501602172796</v>
      </c>
    </row>
    <row r="2605" spans="1:3" x14ac:dyDescent="0.35">
      <c r="A2605" s="231" t="s">
        <v>4479</v>
      </c>
      <c r="B2605" s="231" t="str">
        <f t="shared" si="40"/>
        <v>LA4</v>
      </c>
      <c r="C2605" s="353">
        <v>0.40925995508829699</v>
      </c>
    </row>
    <row r="2606" spans="1:3" x14ac:dyDescent="0.35">
      <c r="A2606" s="231" t="s">
        <v>4480</v>
      </c>
      <c r="B2606" s="231" t="str">
        <f t="shared" si="40"/>
        <v>LA4</v>
      </c>
      <c r="C2606" s="353">
        <v>0.49326333999633698</v>
      </c>
    </row>
    <row r="2607" spans="1:3" x14ac:dyDescent="0.35">
      <c r="A2607" s="231" t="s">
        <v>4481</v>
      </c>
      <c r="B2607" s="231" t="str">
        <f t="shared" si="40"/>
        <v>LA4</v>
      </c>
      <c r="C2607" s="353">
        <v>0.69363888827237197</v>
      </c>
    </row>
    <row r="2608" spans="1:3" x14ac:dyDescent="0.35">
      <c r="A2608" s="231" t="s">
        <v>4482</v>
      </c>
      <c r="B2608" s="231" t="str">
        <f t="shared" si="40"/>
        <v>LA4</v>
      </c>
      <c r="C2608" s="353">
        <v>0.37253570556640597</v>
      </c>
    </row>
    <row r="2609" spans="1:3" x14ac:dyDescent="0.35">
      <c r="A2609" s="231" t="s">
        <v>4483</v>
      </c>
      <c r="B2609" s="231" t="str">
        <f t="shared" si="40"/>
        <v>LA4</v>
      </c>
      <c r="C2609" s="353">
        <v>0.46912360191345198</v>
      </c>
    </row>
    <row r="2610" spans="1:3" x14ac:dyDescent="0.35">
      <c r="A2610" s="231" t="s">
        <v>4484</v>
      </c>
      <c r="B2610" s="231" t="str">
        <f t="shared" si="40"/>
        <v>LA4</v>
      </c>
      <c r="C2610" s="353">
        <v>0.63383291613671</v>
      </c>
    </row>
    <row r="2611" spans="1:3" x14ac:dyDescent="0.35">
      <c r="A2611" s="231" t="s">
        <v>4485</v>
      </c>
      <c r="B2611" s="231" t="str">
        <f t="shared" si="40"/>
        <v>LA4</v>
      </c>
      <c r="C2611" s="353">
        <v>0.25592517852783198</v>
      </c>
    </row>
    <row r="2612" spans="1:3" x14ac:dyDescent="0.35">
      <c r="A2612" s="231" t="s">
        <v>4486</v>
      </c>
      <c r="B2612" s="231" t="str">
        <f t="shared" si="40"/>
        <v>LA4</v>
      </c>
      <c r="C2612" s="353">
        <v>0.45596671104431102</v>
      </c>
    </row>
    <row r="2613" spans="1:3" x14ac:dyDescent="0.35">
      <c r="A2613" s="231" t="s">
        <v>4487</v>
      </c>
      <c r="B2613" s="231" t="str">
        <f t="shared" si="40"/>
        <v>LA4</v>
      </c>
      <c r="C2613" s="353">
        <v>0.46733951568603499</v>
      </c>
    </row>
    <row r="2614" spans="1:3" x14ac:dyDescent="0.35">
      <c r="A2614" s="231" t="s">
        <v>4488</v>
      </c>
      <c r="B2614" s="231" t="str">
        <f t="shared" si="40"/>
        <v>LA4</v>
      </c>
      <c r="C2614" s="353">
        <v>0.33807563781738198</v>
      </c>
    </row>
    <row r="2615" spans="1:3" x14ac:dyDescent="0.35">
      <c r="A2615" s="231" t="s">
        <v>4489</v>
      </c>
      <c r="B2615" s="231" t="str">
        <f t="shared" si="40"/>
        <v>LA4</v>
      </c>
      <c r="C2615" s="353">
        <v>0.29673639933268198</v>
      </c>
    </row>
    <row r="2616" spans="1:3" x14ac:dyDescent="0.35">
      <c r="A2616" s="231" t="s">
        <v>4490</v>
      </c>
      <c r="B2616" s="231" t="str">
        <f t="shared" si="40"/>
        <v>LA4</v>
      </c>
      <c r="C2616" s="353">
        <v>0.77431535720825195</v>
      </c>
    </row>
    <row r="2617" spans="1:3" x14ac:dyDescent="0.35">
      <c r="A2617" s="231" t="s">
        <v>4491</v>
      </c>
      <c r="B2617" s="231" t="str">
        <f t="shared" si="40"/>
        <v>LA4</v>
      </c>
      <c r="C2617" s="353">
        <v>0.57445335388183505</v>
      </c>
    </row>
    <row r="2618" spans="1:3" x14ac:dyDescent="0.35">
      <c r="A2618" s="231" t="s">
        <v>4492</v>
      </c>
      <c r="B2618" s="231" t="str">
        <f t="shared" si="40"/>
        <v>LA4</v>
      </c>
      <c r="C2618" s="353">
        <v>0.64631230490548197</v>
      </c>
    </row>
    <row r="2619" spans="1:3" x14ac:dyDescent="0.35">
      <c r="A2619" s="231" t="s">
        <v>4493</v>
      </c>
      <c r="B2619" s="231" t="str">
        <f t="shared" si="40"/>
        <v>LA4</v>
      </c>
      <c r="C2619" s="353">
        <v>0.59266233444213801</v>
      </c>
    </row>
    <row r="2620" spans="1:3" x14ac:dyDescent="0.35">
      <c r="A2620" s="231" t="s">
        <v>4494</v>
      </c>
      <c r="B2620" s="231" t="str">
        <f t="shared" si="40"/>
        <v>LA4</v>
      </c>
      <c r="C2620" s="353">
        <v>0.54896767934163404</v>
      </c>
    </row>
    <row r="2621" spans="1:3" x14ac:dyDescent="0.35">
      <c r="A2621" s="231" t="s">
        <v>4495</v>
      </c>
      <c r="B2621" s="231" t="str">
        <f t="shared" si="40"/>
        <v>LA4</v>
      </c>
      <c r="C2621" s="353">
        <v>0.67193813323974605</v>
      </c>
    </row>
    <row r="2622" spans="1:3" x14ac:dyDescent="0.35">
      <c r="A2622" s="231" t="s">
        <v>4496</v>
      </c>
      <c r="B2622" s="231" t="str">
        <f t="shared" si="40"/>
        <v>LA4</v>
      </c>
      <c r="C2622" s="353">
        <v>0.57494242986043298</v>
      </c>
    </row>
    <row r="2623" spans="1:3" x14ac:dyDescent="0.35">
      <c r="A2623" s="231" t="s">
        <v>4497</v>
      </c>
      <c r="B2623" s="231" t="str">
        <f t="shared" si="40"/>
        <v>LA4</v>
      </c>
      <c r="C2623" s="353">
        <v>0.80609369277954102</v>
      </c>
    </row>
    <row r="2624" spans="1:3" x14ac:dyDescent="0.35">
      <c r="A2624" s="231" t="s">
        <v>4498</v>
      </c>
      <c r="B2624" s="231" t="str">
        <f t="shared" si="40"/>
        <v>LA4</v>
      </c>
      <c r="C2624" s="353">
        <v>1.0952067375183101</v>
      </c>
    </row>
    <row r="2625" spans="1:3" x14ac:dyDescent="0.35">
      <c r="A2625" s="231" t="s">
        <v>4499</v>
      </c>
      <c r="B2625" s="231" t="str">
        <f t="shared" si="40"/>
        <v>LA4</v>
      </c>
      <c r="C2625" s="353">
        <v>0.40443722407023103</v>
      </c>
    </row>
    <row r="2626" spans="1:3" x14ac:dyDescent="0.35">
      <c r="A2626" s="231" t="s">
        <v>4500</v>
      </c>
      <c r="B2626" s="231" t="str">
        <f t="shared" si="40"/>
        <v>LA4</v>
      </c>
      <c r="C2626" s="353">
        <v>0.97907559076944894</v>
      </c>
    </row>
    <row r="2627" spans="1:3" x14ac:dyDescent="0.35">
      <c r="A2627" s="231" t="s">
        <v>4501</v>
      </c>
      <c r="B2627" s="231" t="str">
        <f t="shared" si="40"/>
        <v>LA4</v>
      </c>
      <c r="C2627" s="353">
        <v>0.56356732050577796</v>
      </c>
    </row>
    <row r="2628" spans="1:3" x14ac:dyDescent="0.35">
      <c r="A2628" s="231" t="s">
        <v>4502</v>
      </c>
      <c r="B2628" s="231" t="str">
        <f t="shared" si="40"/>
        <v>LA4</v>
      </c>
      <c r="C2628" s="353">
        <v>0.24756050109863201</v>
      </c>
    </row>
    <row r="2629" spans="1:3" x14ac:dyDescent="0.35">
      <c r="A2629" s="231" t="s">
        <v>4503</v>
      </c>
      <c r="B2629" s="231" t="str">
        <f t="shared" si="40"/>
        <v>LA4</v>
      </c>
      <c r="C2629" s="353">
        <v>0.99175015362826202</v>
      </c>
    </row>
    <row r="2630" spans="1:3" x14ac:dyDescent="0.35">
      <c r="A2630" s="231" t="s">
        <v>4504</v>
      </c>
      <c r="B2630" s="231" t="str">
        <f t="shared" si="40"/>
        <v>LA4</v>
      </c>
      <c r="C2630" s="353">
        <v>0.225718657175699</v>
      </c>
    </row>
    <row r="2631" spans="1:3" x14ac:dyDescent="0.35">
      <c r="A2631" s="231" t="s">
        <v>4505</v>
      </c>
      <c r="B2631" s="231" t="str">
        <f t="shared" si="40"/>
        <v>LA4</v>
      </c>
      <c r="C2631" s="353">
        <v>0.779898680173433</v>
      </c>
    </row>
    <row r="2632" spans="1:3" x14ac:dyDescent="0.35">
      <c r="A2632" s="231" t="s">
        <v>4506</v>
      </c>
      <c r="B2632" s="231" t="str">
        <f t="shared" si="40"/>
        <v>LA4</v>
      </c>
      <c r="C2632" s="353">
        <v>0.22194719314575101</v>
      </c>
    </row>
    <row r="2633" spans="1:3" x14ac:dyDescent="0.35">
      <c r="A2633" s="231" t="s">
        <v>4507</v>
      </c>
      <c r="B2633" s="231" t="str">
        <f t="shared" si="40"/>
        <v>LA4</v>
      </c>
      <c r="C2633" s="353">
        <v>0.35437822341918901</v>
      </c>
    </row>
    <row r="2634" spans="1:3" x14ac:dyDescent="0.35">
      <c r="A2634" s="231" t="s">
        <v>4508</v>
      </c>
      <c r="B2634" s="231" t="str">
        <f t="shared" si="40"/>
        <v>LA4</v>
      </c>
      <c r="C2634" s="353">
        <v>0.38683557510375899</v>
      </c>
    </row>
    <row r="2635" spans="1:3" x14ac:dyDescent="0.35">
      <c r="A2635" s="231" t="s">
        <v>4509</v>
      </c>
      <c r="B2635" s="231" t="str">
        <f t="shared" si="40"/>
        <v>LA4</v>
      </c>
      <c r="C2635" s="353">
        <v>0.389530658721923</v>
      </c>
    </row>
    <row r="2636" spans="1:3" x14ac:dyDescent="0.35">
      <c r="A2636" s="231" t="s">
        <v>4510</v>
      </c>
      <c r="B2636" s="231" t="str">
        <f t="shared" ref="B2636:B2699" si="41">IFERROR(LEFT(A2636,(FIND(" ",A2636,1)-1)),"")</f>
        <v>LA4</v>
      </c>
      <c r="C2636" s="353">
        <v>0.28933143615722601</v>
      </c>
    </row>
    <row r="2637" spans="1:3" x14ac:dyDescent="0.35">
      <c r="A2637" s="231" t="s">
        <v>4511</v>
      </c>
      <c r="B2637" s="231" t="str">
        <f t="shared" si="41"/>
        <v>LA4</v>
      </c>
      <c r="C2637" s="353">
        <v>0.24628210067749001</v>
      </c>
    </row>
    <row r="2638" spans="1:3" x14ac:dyDescent="0.35">
      <c r="A2638" s="231" t="s">
        <v>4512</v>
      </c>
      <c r="B2638" s="231" t="str">
        <f t="shared" si="41"/>
        <v>LA4</v>
      </c>
      <c r="C2638" s="353">
        <v>0.72910475730895996</v>
      </c>
    </row>
    <row r="2639" spans="1:3" x14ac:dyDescent="0.35">
      <c r="A2639" s="231" t="s">
        <v>4513</v>
      </c>
      <c r="B2639" s="231" t="str">
        <f t="shared" si="41"/>
        <v>LA4</v>
      </c>
      <c r="C2639" s="353">
        <v>0.46012520790100098</v>
      </c>
    </row>
    <row r="2640" spans="1:3" x14ac:dyDescent="0.35">
      <c r="A2640" s="231" t="s">
        <v>4514</v>
      </c>
      <c r="B2640" s="231" t="str">
        <f t="shared" si="41"/>
        <v>LA4</v>
      </c>
      <c r="C2640" s="353">
        <v>0.38148220380147202</v>
      </c>
    </row>
    <row r="2641" spans="1:3" x14ac:dyDescent="0.35">
      <c r="A2641" s="231" t="s">
        <v>4515</v>
      </c>
      <c r="B2641" s="231" t="str">
        <f t="shared" si="41"/>
        <v>LA4</v>
      </c>
      <c r="C2641" s="353">
        <v>0.42851127277721002</v>
      </c>
    </row>
    <row r="2642" spans="1:3" x14ac:dyDescent="0.35">
      <c r="A2642" s="231" t="s">
        <v>4516</v>
      </c>
      <c r="B2642" s="231" t="str">
        <f t="shared" si="41"/>
        <v>LA4</v>
      </c>
      <c r="C2642" s="353">
        <v>0.43844270706176702</v>
      </c>
    </row>
    <row r="2643" spans="1:3" x14ac:dyDescent="0.35">
      <c r="A2643" s="231" t="s">
        <v>4517</v>
      </c>
      <c r="B2643" s="231" t="str">
        <f t="shared" si="41"/>
        <v>LA4</v>
      </c>
      <c r="C2643" s="353">
        <v>0.482886123657226</v>
      </c>
    </row>
    <row r="2644" spans="1:3" x14ac:dyDescent="0.35">
      <c r="A2644" s="231" t="s">
        <v>4518</v>
      </c>
      <c r="B2644" s="231" t="str">
        <f t="shared" si="41"/>
        <v>LA4</v>
      </c>
      <c r="C2644" s="353">
        <v>0.72988033294677701</v>
      </c>
    </row>
    <row r="2645" spans="1:3" x14ac:dyDescent="0.35">
      <c r="A2645" s="231" t="s">
        <v>4519</v>
      </c>
      <c r="B2645" s="231" t="str">
        <f t="shared" si="41"/>
        <v>LA4</v>
      </c>
      <c r="C2645" s="353">
        <v>0.32822275161743097</v>
      </c>
    </row>
    <row r="2646" spans="1:3" x14ac:dyDescent="0.35">
      <c r="A2646" s="231" t="s">
        <v>4520</v>
      </c>
      <c r="B2646" s="231" t="str">
        <f t="shared" si="41"/>
        <v>LA4</v>
      </c>
      <c r="C2646" s="353">
        <v>0.73886081150599803</v>
      </c>
    </row>
    <row r="2647" spans="1:3" x14ac:dyDescent="0.35">
      <c r="A2647" s="231" t="s">
        <v>4521</v>
      </c>
      <c r="B2647" s="231" t="str">
        <f t="shared" si="41"/>
        <v>LA4</v>
      </c>
      <c r="C2647" s="353">
        <v>0.70314892133076901</v>
      </c>
    </row>
    <row r="2648" spans="1:3" x14ac:dyDescent="0.35">
      <c r="A2648" s="231" t="s">
        <v>4522</v>
      </c>
      <c r="B2648" s="231" t="str">
        <f t="shared" si="41"/>
        <v>LA4</v>
      </c>
      <c r="C2648" s="353">
        <v>0.77235126495361295</v>
      </c>
    </row>
    <row r="2649" spans="1:3" x14ac:dyDescent="0.35">
      <c r="A2649" s="231" t="s">
        <v>4523</v>
      </c>
      <c r="B2649" s="231" t="str">
        <f t="shared" si="41"/>
        <v>LA4</v>
      </c>
      <c r="C2649" s="353">
        <v>0.45248575210571201</v>
      </c>
    </row>
    <row r="2650" spans="1:3" x14ac:dyDescent="0.35">
      <c r="A2650" s="231" t="s">
        <v>4524</v>
      </c>
      <c r="B2650" s="231" t="str">
        <f t="shared" si="41"/>
        <v>LA4</v>
      </c>
      <c r="C2650" s="353">
        <v>0.36323612928390497</v>
      </c>
    </row>
    <row r="2651" spans="1:3" x14ac:dyDescent="0.35">
      <c r="A2651" s="231" t="s">
        <v>4525</v>
      </c>
      <c r="B2651" s="231" t="str">
        <f t="shared" si="41"/>
        <v>LA4</v>
      </c>
      <c r="C2651" s="353">
        <v>0.47364482879638597</v>
      </c>
    </row>
    <row r="2652" spans="1:3" x14ac:dyDescent="0.35">
      <c r="A2652" s="231" t="s">
        <v>4526</v>
      </c>
      <c r="B2652" s="231" t="str">
        <f t="shared" si="41"/>
        <v>LA4</v>
      </c>
      <c r="C2652" s="353">
        <v>0.52411794662475497</v>
      </c>
    </row>
    <row r="2653" spans="1:3" x14ac:dyDescent="0.35">
      <c r="A2653" s="231" t="s">
        <v>4527</v>
      </c>
      <c r="B2653" s="231" t="str">
        <f t="shared" si="41"/>
        <v>LA4</v>
      </c>
      <c r="C2653" s="353">
        <v>0.66176850001017196</v>
      </c>
    </row>
    <row r="2654" spans="1:3" x14ac:dyDescent="0.35">
      <c r="A2654" s="231" t="s">
        <v>4528</v>
      </c>
      <c r="B2654" s="231" t="str">
        <f t="shared" si="41"/>
        <v>LA4</v>
      </c>
      <c r="C2654" s="353">
        <v>0.62707786560058598</v>
      </c>
    </row>
    <row r="2655" spans="1:3" x14ac:dyDescent="0.35">
      <c r="A2655" s="231" t="s">
        <v>4529</v>
      </c>
      <c r="B2655" s="231" t="str">
        <f t="shared" si="41"/>
        <v>LA4</v>
      </c>
      <c r="C2655" s="353">
        <v>0.41385364532470698</v>
      </c>
    </row>
    <row r="2656" spans="1:3" x14ac:dyDescent="0.35">
      <c r="A2656" s="231" t="s">
        <v>4530</v>
      </c>
      <c r="B2656" s="231" t="str">
        <f t="shared" si="41"/>
        <v>LA4</v>
      </c>
      <c r="C2656" s="353">
        <v>0.71848416328430098</v>
      </c>
    </row>
    <row r="2657" spans="1:3" x14ac:dyDescent="0.35">
      <c r="A2657" s="231" t="s">
        <v>4531</v>
      </c>
      <c r="B2657" s="231" t="str">
        <f t="shared" si="41"/>
        <v>LA4</v>
      </c>
      <c r="C2657" s="353">
        <v>0.719069671630859</v>
      </c>
    </row>
    <row r="2658" spans="1:3" x14ac:dyDescent="0.35">
      <c r="A2658" s="231" t="s">
        <v>4532</v>
      </c>
      <c r="B2658" s="231" t="str">
        <f t="shared" si="41"/>
        <v>LA4</v>
      </c>
      <c r="C2658" s="353">
        <v>0.65759311403547005</v>
      </c>
    </row>
    <row r="2659" spans="1:3" x14ac:dyDescent="0.35">
      <c r="A2659" s="231" t="s">
        <v>4533</v>
      </c>
      <c r="B2659" s="231" t="str">
        <f t="shared" si="41"/>
        <v>LA4</v>
      </c>
      <c r="C2659" s="353">
        <v>0.50382447242736805</v>
      </c>
    </row>
    <row r="2660" spans="1:3" x14ac:dyDescent="0.35">
      <c r="A2660" s="231" t="s">
        <v>4534</v>
      </c>
      <c r="B2660" s="231" t="str">
        <f t="shared" si="41"/>
        <v>LA4</v>
      </c>
      <c r="C2660" s="353">
        <v>0.58406082789103098</v>
      </c>
    </row>
    <row r="2661" spans="1:3" x14ac:dyDescent="0.35">
      <c r="A2661" s="231" t="s">
        <v>4535</v>
      </c>
      <c r="B2661" s="231" t="str">
        <f t="shared" si="41"/>
        <v>LA4</v>
      </c>
      <c r="C2661" s="353">
        <v>0.632454633712768</v>
      </c>
    </row>
    <row r="2662" spans="1:3" x14ac:dyDescent="0.35">
      <c r="A2662" s="231" t="s">
        <v>4536</v>
      </c>
      <c r="B2662" s="231" t="str">
        <f t="shared" si="41"/>
        <v>LA4</v>
      </c>
      <c r="C2662" s="353">
        <v>3.7299437522888099</v>
      </c>
    </row>
    <row r="2663" spans="1:3" x14ac:dyDescent="0.35">
      <c r="A2663" s="231" t="s">
        <v>4537</v>
      </c>
      <c r="B2663" s="231" t="str">
        <f t="shared" si="41"/>
        <v>LA4</v>
      </c>
      <c r="C2663" s="353">
        <v>0.66759252548217696</v>
      </c>
    </row>
    <row r="2664" spans="1:3" x14ac:dyDescent="0.35">
      <c r="A2664" s="231" t="s">
        <v>4538</v>
      </c>
      <c r="B2664" s="231" t="str">
        <f t="shared" si="41"/>
        <v>LA4</v>
      </c>
      <c r="C2664" s="353">
        <v>0.62157026926676395</v>
      </c>
    </row>
    <row r="2665" spans="1:3" x14ac:dyDescent="0.35">
      <c r="A2665" s="231" t="s">
        <v>4539</v>
      </c>
      <c r="B2665" s="231" t="str">
        <f t="shared" si="41"/>
        <v>LA4</v>
      </c>
      <c r="C2665" s="353">
        <v>0.91498491980812702</v>
      </c>
    </row>
    <row r="2666" spans="1:3" x14ac:dyDescent="0.35">
      <c r="A2666" s="231" t="s">
        <v>4540</v>
      </c>
      <c r="B2666" s="231" t="str">
        <f t="shared" si="41"/>
        <v>LA4</v>
      </c>
      <c r="C2666" s="353">
        <v>0.90880818800492702</v>
      </c>
    </row>
    <row r="2667" spans="1:3" x14ac:dyDescent="0.35">
      <c r="A2667" s="231" t="s">
        <v>4541</v>
      </c>
      <c r="B2667" s="231" t="str">
        <f t="shared" si="41"/>
        <v>LA4</v>
      </c>
      <c r="C2667" s="353">
        <v>0.889573574066162</v>
      </c>
    </row>
    <row r="2668" spans="1:3" x14ac:dyDescent="0.35">
      <c r="A2668" s="231" t="s">
        <v>4542</v>
      </c>
      <c r="B2668" s="231" t="str">
        <f t="shared" si="41"/>
        <v>LA4</v>
      </c>
      <c r="C2668" s="353">
        <v>0.96217918395996005</v>
      </c>
    </row>
    <row r="2669" spans="1:3" x14ac:dyDescent="0.35">
      <c r="A2669" s="231" t="s">
        <v>4543</v>
      </c>
      <c r="B2669" s="231" t="str">
        <f t="shared" si="41"/>
        <v>LA4</v>
      </c>
      <c r="C2669" s="353">
        <v>0.79288291931152299</v>
      </c>
    </row>
    <row r="2670" spans="1:3" x14ac:dyDescent="0.35">
      <c r="A2670" s="231" t="s">
        <v>4544</v>
      </c>
      <c r="B2670" s="231" t="str">
        <f t="shared" si="41"/>
        <v>LA4</v>
      </c>
      <c r="C2670" s="353">
        <v>0.88824828465779604</v>
      </c>
    </row>
    <row r="2671" spans="1:3" x14ac:dyDescent="0.35">
      <c r="A2671" s="231" t="s">
        <v>4545</v>
      </c>
      <c r="B2671" s="231" t="str">
        <f t="shared" si="41"/>
        <v>LA4</v>
      </c>
      <c r="C2671" s="353">
        <v>0.91233482360839802</v>
      </c>
    </row>
    <row r="2672" spans="1:3" x14ac:dyDescent="0.35">
      <c r="A2672" s="231" t="s">
        <v>4546</v>
      </c>
      <c r="B2672" s="231" t="str">
        <f t="shared" si="41"/>
        <v>LA4</v>
      </c>
      <c r="C2672" s="353">
        <v>0.90331179755074598</v>
      </c>
    </row>
    <row r="2673" spans="1:3" x14ac:dyDescent="0.35">
      <c r="A2673" s="231" t="s">
        <v>4547</v>
      </c>
      <c r="B2673" s="231" t="str">
        <f t="shared" si="41"/>
        <v>LA4</v>
      </c>
      <c r="C2673" s="353">
        <v>0.75819349288940396</v>
      </c>
    </row>
    <row r="2674" spans="1:3" x14ac:dyDescent="0.35">
      <c r="A2674" s="231" t="s">
        <v>4548</v>
      </c>
      <c r="B2674" s="231" t="str">
        <f t="shared" si="41"/>
        <v>LA4</v>
      </c>
      <c r="C2674" s="353">
        <v>0.94631698396470798</v>
      </c>
    </row>
    <row r="2675" spans="1:3" x14ac:dyDescent="0.35">
      <c r="A2675" s="231" t="s">
        <v>4549</v>
      </c>
      <c r="B2675" s="231" t="str">
        <f t="shared" si="41"/>
        <v>LA4</v>
      </c>
      <c r="C2675" s="353">
        <v>0.46466610166761602</v>
      </c>
    </row>
    <row r="2676" spans="1:3" x14ac:dyDescent="0.35">
      <c r="A2676" s="231" t="s">
        <v>4550</v>
      </c>
      <c r="B2676" s="231" t="str">
        <f t="shared" si="41"/>
        <v>LA4</v>
      </c>
      <c r="C2676" s="353">
        <v>0.62968969345092696</v>
      </c>
    </row>
    <row r="2677" spans="1:3" x14ac:dyDescent="0.35">
      <c r="A2677" s="231" t="s">
        <v>4551</v>
      </c>
      <c r="B2677" s="231" t="str">
        <f t="shared" si="41"/>
        <v>LA4</v>
      </c>
      <c r="C2677" s="353">
        <v>0.62220644950866699</v>
      </c>
    </row>
    <row r="2678" spans="1:3" x14ac:dyDescent="0.35">
      <c r="A2678" s="231" t="s">
        <v>4552</v>
      </c>
      <c r="B2678" s="231" t="str">
        <f t="shared" si="41"/>
        <v>LA4</v>
      </c>
      <c r="C2678" s="353">
        <v>0.56097300847371401</v>
      </c>
    </row>
    <row r="2679" spans="1:3" x14ac:dyDescent="0.35">
      <c r="A2679" s="231" t="s">
        <v>4553</v>
      </c>
      <c r="B2679" s="231" t="str">
        <f t="shared" si="41"/>
        <v>LA4</v>
      </c>
      <c r="C2679" s="353">
        <v>0.37140607833862299</v>
      </c>
    </row>
    <row r="2680" spans="1:3" x14ac:dyDescent="0.35">
      <c r="A2680" s="231" t="s">
        <v>4554</v>
      </c>
      <c r="B2680" s="231" t="str">
        <f t="shared" si="41"/>
        <v>LA4</v>
      </c>
      <c r="C2680" s="353">
        <v>0.50789070129394498</v>
      </c>
    </row>
    <row r="2681" spans="1:3" x14ac:dyDescent="0.35">
      <c r="A2681" s="231" t="s">
        <v>4555</v>
      </c>
      <c r="B2681" s="231" t="str">
        <f t="shared" si="41"/>
        <v>LA4</v>
      </c>
      <c r="C2681" s="353">
        <v>0.27389097213745101</v>
      </c>
    </row>
    <row r="2682" spans="1:3" x14ac:dyDescent="0.35">
      <c r="A2682" s="231" t="s">
        <v>4556</v>
      </c>
      <c r="B2682" s="231" t="str">
        <f t="shared" si="41"/>
        <v>LA4</v>
      </c>
      <c r="C2682" s="353">
        <v>0.37669527530670099</v>
      </c>
    </row>
    <row r="2683" spans="1:3" x14ac:dyDescent="0.35">
      <c r="A2683" s="231" t="s">
        <v>4557</v>
      </c>
      <c r="B2683" s="231" t="str">
        <f t="shared" si="41"/>
        <v>LA4</v>
      </c>
      <c r="C2683" s="353">
        <v>0.50196475982666</v>
      </c>
    </row>
    <row r="2684" spans="1:3" x14ac:dyDescent="0.35">
      <c r="A2684" s="231" t="s">
        <v>4558</v>
      </c>
      <c r="B2684" s="231" t="str">
        <f t="shared" si="41"/>
        <v>LA4</v>
      </c>
      <c r="C2684" s="353">
        <v>0.64657516479492105</v>
      </c>
    </row>
    <row r="2685" spans="1:3" x14ac:dyDescent="0.35">
      <c r="A2685" s="231" t="s">
        <v>4559</v>
      </c>
      <c r="B2685" s="231" t="str">
        <f t="shared" si="41"/>
        <v>LA4</v>
      </c>
      <c r="C2685" s="353">
        <v>0.79223796299525595</v>
      </c>
    </row>
    <row r="2686" spans="1:3" x14ac:dyDescent="0.35">
      <c r="A2686" s="231" t="s">
        <v>4560</v>
      </c>
      <c r="B2686" s="231" t="str">
        <f t="shared" si="41"/>
        <v>LA4</v>
      </c>
      <c r="C2686" s="353">
        <v>0.80919885635375899</v>
      </c>
    </row>
    <row r="2687" spans="1:3" x14ac:dyDescent="0.35">
      <c r="A2687" s="231" t="s">
        <v>4561</v>
      </c>
      <c r="B2687" s="231" t="str">
        <f t="shared" si="41"/>
        <v>LA4</v>
      </c>
      <c r="C2687" s="353">
        <v>0.659291952848434</v>
      </c>
    </row>
    <row r="2688" spans="1:3" x14ac:dyDescent="0.35">
      <c r="A2688" s="231" t="s">
        <v>4562</v>
      </c>
      <c r="B2688" s="231" t="str">
        <f t="shared" si="41"/>
        <v>LA4</v>
      </c>
      <c r="C2688" s="353">
        <v>0.83647426605224595</v>
      </c>
    </row>
    <row r="2689" spans="1:3" x14ac:dyDescent="0.35">
      <c r="A2689" s="231" t="s">
        <v>4563</v>
      </c>
      <c r="B2689" s="231" t="str">
        <f t="shared" si="41"/>
        <v>LA4</v>
      </c>
      <c r="C2689" s="353">
        <v>0.38709926605224598</v>
      </c>
    </row>
    <row r="2690" spans="1:3" x14ac:dyDescent="0.35">
      <c r="A2690" s="231" t="s">
        <v>4564</v>
      </c>
      <c r="B2690" s="231" t="str">
        <f t="shared" si="41"/>
        <v>LA4</v>
      </c>
      <c r="C2690" s="353">
        <v>0.45025134086608798</v>
      </c>
    </row>
    <row r="2691" spans="1:3" x14ac:dyDescent="0.35">
      <c r="A2691" s="231" t="s">
        <v>4565</v>
      </c>
      <c r="B2691" s="231" t="str">
        <f t="shared" si="41"/>
        <v>LA4</v>
      </c>
      <c r="C2691" s="353">
        <v>0.34718567984444698</v>
      </c>
    </row>
    <row r="2692" spans="1:3" x14ac:dyDescent="0.35">
      <c r="A2692" s="231" t="s">
        <v>4566</v>
      </c>
      <c r="B2692" s="231" t="str">
        <f t="shared" si="41"/>
        <v>LA4</v>
      </c>
      <c r="C2692" s="353">
        <v>0.44681566953659002</v>
      </c>
    </row>
    <row r="2693" spans="1:3" x14ac:dyDescent="0.35">
      <c r="A2693" s="231" t="s">
        <v>4567</v>
      </c>
      <c r="B2693" s="231" t="str">
        <f t="shared" si="41"/>
        <v>LA4</v>
      </c>
      <c r="C2693" s="353">
        <v>0.34760653972625699</v>
      </c>
    </row>
    <row r="2694" spans="1:3" x14ac:dyDescent="0.35">
      <c r="A2694" s="231" t="s">
        <v>4568</v>
      </c>
      <c r="B2694" s="231" t="str">
        <f t="shared" si="41"/>
        <v>LA4</v>
      </c>
      <c r="C2694" s="353">
        <v>0.440772414207458</v>
      </c>
    </row>
    <row r="2695" spans="1:3" x14ac:dyDescent="0.35">
      <c r="A2695" s="231" t="s">
        <v>4569</v>
      </c>
      <c r="B2695" s="231" t="str">
        <f t="shared" si="41"/>
        <v>LA4</v>
      </c>
      <c r="C2695" s="353">
        <v>0.27402234077453602</v>
      </c>
    </row>
    <row r="2696" spans="1:3" x14ac:dyDescent="0.35">
      <c r="A2696" s="231" t="s">
        <v>4570</v>
      </c>
      <c r="B2696" s="231" t="str">
        <f t="shared" si="41"/>
        <v>LA4</v>
      </c>
      <c r="C2696" s="353">
        <v>0.437871265411376</v>
      </c>
    </row>
    <row r="2697" spans="1:3" x14ac:dyDescent="0.35">
      <c r="A2697" s="231" t="s">
        <v>4571</v>
      </c>
      <c r="B2697" s="231" t="str">
        <f t="shared" si="41"/>
        <v>LA4</v>
      </c>
      <c r="C2697" s="353">
        <v>0.405103286107381</v>
      </c>
    </row>
    <row r="2698" spans="1:3" x14ac:dyDescent="0.35">
      <c r="A2698" s="231" t="s">
        <v>4572</v>
      </c>
      <c r="B2698" s="231" t="str">
        <f t="shared" si="41"/>
        <v>LA4</v>
      </c>
      <c r="C2698" s="353">
        <v>0.44627262995793199</v>
      </c>
    </row>
    <row r="2699" spans="1:3" x14ac:dyDescent="0.35">
      <c r="A2699" s="231" t="s">
        <v>4573</v>
      </c>
      <c r="B2699" s="231" t="str">
        <f t="shared" si="41"/>
        <v>LA4</v>
      </c>
      <c r="C2699" s="353">
        <v>0.28518499027598898</v>
      </c>
    </row>
    <row r="2700" spans="1:3" x14ac:dyDescent="0.35">
      <c r="A2700" s="231" t="s">
        <v>4574</v>
      </c>
      <c r="B2700" s="231" t="str">
        <f t="shared" ref="B2700:B2763" si="42">IFERROR(LEFT(A2700,(FIND(" ",A2700,1)-1)),"")</f>
        <v>LA4</v>
      </c>
      <c r="C2700" s="353">
        <v>0.30910181999206499</v>
      </c>
    </row>
    <row r="2701" spans="1:3" x14ac:dyDescent="0.35">
      <c r="A2701" s="231" t="s">
        <v>4575</v>
      </c>
      <c r="B2701" s="231" t="str">
        <f t="shared" si="42"/>
        <v>LA4</v>
      </c>
      <c r="C2701" s="353">
        <v>0.38459353446960398</v>
      </c>
    </row>
    <row r="2702" spans="1:3" x14ac:dyDescent="0.35">
      <c r="A2702" s="231" t="s">
        <v>4576</v>
      </c>
      <c r="B2702" s="231" t="str">
        <f t="shared" si="42"/>
        <v>LA4</v>
      </c>
      <c r="C2702" s="353">
        <v>0.24557876586913999</v>
      </c>
    </row>
    <row r="2703" spans="1:3" x14ac:dyDescent="0.35">
      <c r="A2703" s="231" t="s">
        <v>4577</v>
      </c>
      <c r="B2703" s="231" t="str">
        <f t="shared" si="42"/>
        <v>LA4</v>
      </c>
      <c r="C2703" s="353">
        <v>0.39626693725585899</v>
      </c>
    </row>
    <row r="2704" spans="1:3" x14ac:dyDescent="0.35">
      <c r="A2704" s="231" t="s">
        <v>4578</v>
      </c>
      <c r="B2704" s="231" t="str">
        <f t="shared" si="42"/>
        <v>LA4</v>
      </c>
      <c r="C2704" s="353">
        <v>0.34988896052042601</v>
      </c>
    </row>
    <row r="2705" spans="1:3" x14ac:dyDescent="0.35">
      <c r="A2705" s="231" t="s">
        <v>4579</v>
      </c>
      <c r="B2705" s="231" t="str">
        <f t="shared" si="42"/>
        <v>LA4</v>
      </c>
      <c r="C2705" s="353">
        <v>0.21305322647094699</v>
      </c>
    </row>
    <row r="2706" spans="1:3" x14ac:dyDescent="0.35">
      <c r="A2706" s="231" t="s">
        <v>4580</v>
      </c>
      <c r="B2706" s="231" t="str">
        <f t="shared" si="42"/>
        <v>LA4</v>
      </c>
      <c r="C2706" s="353">
        <v>0.29906836423006899</v>
      </c>
    </row>
    <row r="2707" spans="1:3" x14ac:dyDescent="0.35">
      <c r="A2707" s="231" t="s">
        <v>4581</v>
      </c>
      <c r="B2707" s="231" t="str">
        <f t="shared" si="42"/>
        <v>LA4</v>
      </c>
      <c r="C2707" s="353">
        <v>0.26075696945190402</v>
      </c>
    </row>
    <row r="2708" spans="1:3" x14ac:dyDescent="0.35">
      <c r="A2708" s="231" t="s">
        <v>4582</v>
      </c>
      <c r="B2708" s="231" t="str">
        <f t="shared" si="42"/>
        <v>LA4</v>
      </c>
      <c r="C2708" s="353">
        <v>0.35295874731881199</v>
      </c>
    </row>
    <row r="2709" spans="1:3" x14ac:dyDescent="0.35">
      <c r="A2709" s="231" t="s">
        <v>4583</v>
      </c>
      <c r="B2709" s="231" t="str">
        <f t="shared" si="42"/>
        <v>LA4</v>
      </c>
      <c r="C2709" s="353">
        <v>0.24629322687784799</v>
      </c>
    </row>
    <row r="2710" spans="1:3" x14ac:dyDescent="0.35">
      <c r="A2710" s="231" t="s">
        <v>4584</v>
      </c>
      <c r="B2710" s="231" t="str">
        <f t="shared" si="42"/>
        <v>LA4</v>
      </c>
      <c r="C2710" s="353">
        <v>0.27921562194824201</v>
      </c>
    </row>
    <row r="2711" spans="1:3" x14ac:dyDescent="0.35">
      <c r="A2711" s="231" t="s">
        <v>4585</v>
      </c>
      <c r="B2711" s="231" t="str">
        <f t="shared" si="42"/>
        <v>LA4</v>
      </c>
      <c r="C2711" s="353">
        <v>0.215827941894531</v>
      </c>
    </row>
    <row r="2712" spans="1:3" x14ac:dyDescent="0.35">
      <c r="A2712" s="231" t="s">
        <v>4586</v>
      </c>
      <c r="B2712" s="231" t="str">
        <f t="shared" si="42"/>
        <v>LA4</v>
      </c>
      <c r="C2712" s="353">
        <v>0.36739216910468198</v>
      </c>
    </row>
    <row r="2713" spans="1:3" x14ac:dyDescent="0.35">
      <c r="A2713" s="231" t="s">
        <v>4587</v>
      </c>
      <c r="B2713" s="231" t="str">
        <f t="shared" si="42"/>
        <v>LA4</v>
      </c>
      <c r="C2713" s="353">
        <v>0.60579943656921298</v>
      </c>
    </row>
    <row r="2714" spans="1:3" x14ac:dyDescent="0.35">
      <c r="A2714" s="231" t="s">
        <v>4588</v>
      </c>
      <c r="B2714" s="231" t="str">
        <f t="shared" si="42"/>
        <v>LA4</v>
      </c>
      <c r="C2714" s="353">
        <v>0.26680302619933999</v>
      </c>
    </row>
    <row r="2715" spans="1:3" x14ac:dyDescent="0.35">
      <c r="A2715" s="231" t="s">
        <v>4589</v>
      </c>
      <c r="B2715" s="231" t="str">
        <f t="shared" si="42"/>
        <v>LA4</v>
      </c>
      <c r="C2715" s="353">
        <v>0.26348567008972101</v>
      </c>
    </row>
    <row r="2716" spans="1:3" x14ac:dyDescent="0.35">
      <c r="A2716" s="231" t="s">
        <v>4590</v>
      </c>
      <c r="B2716" s="231" t="str">
        <f t="shared" si="42"/>
        <v>LA4</v>
      </c>
      <c r="C2716" s="353">
        <v>0.56466325124104799</v>
      </c>
    </row>
    <row r="2717" spans="1:3" x14ac:dyDescent="0.35">
      <c r="A2717" s="231" t="s">
        <v>4591</v>
      </c>
      <c r="B2717" s="231" t="str">
        <f t="shared" si="42"/>
        <v>LA4</v>
      </c>
      <c r="C2717" s="353">
        <v>0.24432563781738201</v>
      </c>
    </row>
    <row r="2718" spans="1:3" x14ac:dyDescent="0.35">
      <c r="A2718" s="231" t="s">
        <v>4592</v>
      </c>
      <c r="B2718" s="231" t="str">
        <f t="shared" si="42"/>
        <v>LA4</v>
      </c>
      <c r="C2718" s="353">
        <v>0.22748212814331001</v>
      </c>
    </row>
    <row r="2719" spans="1:3" x14ac:dyDescent="0.35">
      <c r="A2719" s="231" t="s">
        <v>4593</v>
      </c>
      <c r="B2719" s="231" t="str">
        <f t="shared" si="42"/>
        <v>LA4</v>
      </c>
      <c r="C2719" s="353">
        <v>0.22263169288635201</v>
      </c>
    </row>
    <row r="2720" spans="1:3" x14ac:dyDescent="0.35">
      <c r="A2720" s="231" t="s">
        <v>4594</v>
      </c>
      <c r="B2720" s="231" t="str">
        <f t="shared" si="42"/>
        <v>LA4</v>
      </c>
      <c r="C2720" s="353">
        <v>0.27921795845031699</v>
      </c>
    </row>
    <row r="2721" spans="1:3" x14ac:dyDescent="0.35">
      <c r="A2721" s="231" t="s">
        <v>4595</v>
      </c>
      <c r="B2721" s="231" t="str">
        <f t="shared" si="42"/>
        <v>LA4</v>
      </c>
      <c r="C2721" s="353">
        <v>0.27452111244201599</v>
      </c>
    </row>
    <row r="2722" spans="1:3" x14ac:dyDescent="0.35">
      <c r="A2722" s="231" t="s">
        <v>4596</v>
      </c>
      <c r="B2722" s="231" t="str">
        <f t="shared" si="42"/>
        <v>LA4</v>
      </c>
      <c r="C2722" s="353">
        <v>0.20124626159667899</v>
      </c>
    </row>
    <row r="2723" spans="1:3" x14ac:dyDescent="0.35">
      <c r="A2723" s="231" t="s">
        <v>4597</v>
      </c>
      <c r="B2723" s="231" t="str">
        <f t="shared" si="42"/>
        <v>LA4</v>
      </c>
      <c r="C2723" s="353">
        <v>0.28210830688476501</v>
      </c>
    </row>
    <row r="2724" spans="1:3" x14ac:dyDescent="0.35">
      <c r="A2724" s="231" t="s">
        <v>4598</v>
      </c>
      <c r="B2724" s="231" t="str">
        <f t="shared" si="42"/>
        <v>LA4</v>
      </c>
      <c r="C2724" s="353">
        <v>0.26873207092285101</v>
      </c>
    </row>
    <row r="2725" spans="1:3" x14ac:dyDescent="0.35">
      <c r="A2725" s="231" t="s">
        <v>4599</v>
      </c>
      <c r="B2725" s="231" t="str">
        <f t="shared" si="42"/>
        <v>LA4</v>
      </c>
      <c r="C2725" s="353">
        <v>0.21071195602416901</v>
      </c>
    </row>
    <row r="2726" spans="1:3" x14ac:dyDescent="0.35">
      <c r="A2726" s="231" t="s">
        <v>4600</v>
      </c>
      <c r="B2726" s="231" t="str">
        <f t="shared" si="42"/>
        <v>LA4</v>
      </c>
      <c r="C2726" s="353">
        <v>0.63459205627441395</v>
      </c>
    </row>
    <row r="2727" spans="1:3" x14ac:dyDescent="0.35">
      <c r="A2727" s="231" t="s">
        <v>4601</v>
      </c>
      <c r="B2727" s="231" t="str">
        <f t="shared" si="42"/>
        <v>LA4</v>
      </c>
      <c r="C2727" s="353">
        <v>0.66386461257934504</v>
      </c>
    </row>
    <row r="2728" spans="1:3" x14ac:dyDescent="0.35">
      <c r="A2728" s="231" t="s">
        <v>4602</v>
      </c>
      <c r="B2728" s="231" t="str">
        <f t="shared" si="42"/>
        <v>LA4</v>
      </c>
      <c r="C2728" s="353">
        <v>0.84484272003173799</v>
      </c>
    </row>
    <row r="2729" spans="1:3" x14ac:dyDescent="0.35">
      <c r="A2729" s="231" t="s">
        <v>4603</v>
      </c>
      <c r="B2729" s="231" t="str">
        <f t="shared" si="42"/>
        <v>LA4</v>
      </c>
      <c r="C2729" s="353">
        <v>0.88302373886108398</v>
      </c>
    </row>
    <row r="2730" spans="1:3" x14ac:dyDescent="0.35">
      <c r="A2730" s="231" t="s">
        <v>4604</v>
      </c>
      <c r="B2730" s="231" t="str">
        <f t="shared" si="42"/>
        <v>LA4</v>
      </c>
      <c r="C2730" s="353">
        <v>0.74724960327148404</v>
      </c>
    </row>
    <row r="2731" spans="1:3" x14ac:dyDescent="0.35">
      <c r="A2731" s="231" t="s">
        <v>4605</v>
      </c>
      <c r="B2731" s="231" t="str">
        <f t="shared" si="42"/>
        <v>LA4</v>
      </c>
      <c r="C2731" s="353">
        <v>0.70007099424089703</v>
      </c>
    </row>
    <row r="2732" spans="1:3" x14ac:dyDescent="0.35">
      <c r="A2732" s="231" t="s">
        <v>4606</v>
      </c>
      <c r="B2732" s="231" t="str">
        <f t="shared" si="42"/>
        <v>LA4</v>
      </c>
      <c r="C2732" s="353">
        <v>0.89834785461425704</v>
      </c>
    </row>
    <row r="2733" spans="1:3" x14ac:dyDescent="0.35">
      <c r="A2733" s="231" t="s">
        <v>4607</v>
      </c>
      <c r="B2733" s="231" t="str">
        <f t="shared" si="42"/>
        <v>LA4</v>
      </c>
      <c r="C2733" s="353">
        <v>0.66678214073181097</v>
      </c>
    </row>
    <row r="2734" spans="1:3" x14ac:dyDescent="0.35">
      <c r="A2734" s="231" t="s">
        <v>4608</v>
      </c>
      <c r="B2734" s="231" t="str">
        <f t="shared" si="42"/>
        <v>LA4</v>
      </c>
      <c r="C2734" s="353">
        <v>1.0100789070129299</v>
      </c>
    </row>
    <row r="2735" spans="1:3" x14ac:dyDescent="0.35">
      <c r="A2735" s="231" t="s">
        <v>4609</v>
      </c>
      <c r="B2735" s="231" t="str">
        <f t="shared" si="42"/>
        <v>LA4</v>
      </c>
      <c r="C2735" s="353">
        <v>0.322973887125651</v>
      </c>
    </row>
    <row r="2736" spans="1:3" x14ac:dyDescent="0.35">
      <c r="A2736" s="231" t="s">
        <v>4610</v>
      </c>
      <c r="B2736" s="231" t="str">
        <f t="shared" si="42"/>
        <v>LA4</v>
      </c>
      <c r="C2736" s="353">
        <v>0.64831733703613204</v>
      </c>
    </row>
    <row r="2737" spans="1:3" x14ac:dyDescent="0.35">
      <c r="A2737" s="231" t="s">
        <v>4611</v>
      </c>
      <c r="B2737" s="231" t="str">
        <f t="shared" si="42"/>
        <v>LA4</v>
      </c>
      <c r="C2737" s="353">
        <v>0.665318330128987</v>
      </c>
    </row>
    <row r="2738" spans="1:3" x14ac:dyDescent="0.35">
      <c r="A2738" s="231" t="s">
        <v>4612</v>
      </c>
      <c r="B2738" s="231" t="str">
        <f t="shared" si="42"/>
        <v>LA4</v>
      </c>
      <c r="C2738" s="353">
        <v>0.60081227620442701</v>
      </c>
    </row>
    <row r="2739" spans="1:3" x14ac:dyDescent="0.35">
      <c r="A2739" s="231" t="s">
        <v>4613</v>
      </c>
      <c r="B2739" s="231" t="str">
        <f t="shared" si="42"/>
        <v>LA4</v>
      </c>
      <c r="C2739" s="353">
        <v>0.68808605796412403</v>
      </c>
    </row>
    <row r="2740" spans="1:3" x14ac:dyDescent="0.35">
      <c r="A2740" s="231" t="s">
        <v>4614</v>
      </c>
      <c r="B2740" s="231" t="str">
        <f t="shared" si="42"/>
        <v>LA4</v>
      </c>
      <c r="C2740" s="353">
        <v>0.27567005157470698</v>
      </c>
    </row>
    <row r="2741" spans="1:3" x14ac:dyDescent="0.35">
      <c r="A2741" s="231" t="s">
        <v>4615</v>
      </c>
      <c r="B2741" s="231" t="str">
        <f t="shared" si="42"/>
        <v>LA4</v>
      </c>
      <c r="C2741" s="353">
        <v>0.54165759453406703</v>
      </c>
    </row>
    <row r="2742" spans="1:3" x14ac:dyDescent="0.35">
      <c r="A2742" s="231" t="s">
        <v>4616</v>
      </c>
      <c r="B2742" s="231" t="str">
        <f t="shared" si="42"/>
        <v>LA4</v>
      </c>
      <c r="C2742" s="353">
        <v>0.53539383411407404</v>
      </c>
    </row>
    <row r="2743" spans="1:3" x14ac:dyDescent="0.35">
      <c r="A2743" s="231" t="s">
        <v>4617</v>
      </c>
      <c r="B2743" s="231" t="str">
        <f t="shared" si="42"/>
        <v>LA4</v>
      </c>
      <c r="C2743" s="353">
        <v>0.54134374856948797</v>
      </c>
    </row>
    <row r="2744" spans="1:3" x14ac:dyDescent="0.35">
      <c r="A2744" s="231" t="s">
        <v>4618</v>
      </c>
      <c r="B2744" s="231" t="str">
        <f t="shared" si="42"/>
        <v>LA4</v>
      </c>
      <c r="C2744" s="353">
        <v>0.44908177852630599</v>
      </c>
    </row>
    <row r="2745" spans="1:3" x14ac:dyDescent="0.35">
      <c r="A2745" s="231" t="s">
        <v>4619</v>
      </c>
      <c r="B2745" s="231" t="str">
        <f t="shared" si="42"/>
        <v>LA4</v>
      </c>
      <c r="C2745" s="353">
        <v>0.42545941670735599</v>
      </c>
    </row>
    <row r="2746" spans="1:3" x14ac:dyDescent="0.35">
      <c r="A2746" s="231" t="s">
        <v>4620</v>
      </c>
      <c r="B2746" s="231" t="str">
        <f t="shared" si="42"/>
        <v>LA4</v>
      </c>
      <c r="C2746" s="353">
        <v>0.69729309082031199</v>
      </c>
    </row>
    <row r="2747" spans="1:3" x14ac:dyDescent="0.35">
      <c r="A2747" s="231" t="s">
        <v>4621</v>
      </c>
      <c r="B2747" s="231" t="str">
        <f t="shared" si="42"/>
        <v>LA4</v>
      </c>
      <c r="C2747" s="353">
        <v>1.0777547359466499</v>
      </c>
    </row>
    <row r="2748" spans="1:3" x14ac:dyDescent="0.35">
      <c r="A2748" s="231" t="s">
        <v>4622</v>
      </c>
      <c r="B2748" s="231" t="str">
        <f t="shared" si="42"/>
        <v>LA4</v>
      </c>
      <c r="C2748" s="353">
        <v>0.29405260086059498</v>
      </c>
    </row>
    <row r="2749" spans="1:3" x14ac:dyDescent="0.35">
      <c r="A2749" s="231" t="s">
        <v>4623</v>
      </c>
      <c r="B2749" s="231" t="str">
        <f t="shared" si="42"/>
        <v>LA4</v>
      </c>
      <c r="C2749" s="353">
        <v>0.41077060699462797</v>
      </c>
    </row>
    <row r="2750" spans="1:3" x14ac:dyDescent="0.35">
      <c r="A2750" s="231" t="s">
        <v>4624</v>
      </c>
      <c r="B2750" s="231" t="str">
        <f t="shared" si="42"/>
        <v>LA4</v>
      </c>
      <c r="C2750" s="353">
        <v>0.38683144251505502</v>
      </c>
    </row>
    <row r="2751" spans="1:3" x14ac:dyDescent="0.35">
      <c r="A2751" s="231" t="s">
        <v>4625</v>
      </c>
      <c r="B2751" s="231" t="str">
        <f t="shared" si="42"/>
        <v>LA4</v>
      </c>
      <c r="C2751" s="353">
        <v>0.34996271133422802</v>
      </c>
    </row>
    <row r="2752" spans="1:3" x14ac:dyDescent="0.35">
      <c r="A2752" s="231" t="s">
        <v>4626</v>
      </c>
      <c r="B2752" s="231" t="str">
        <f t="shared" si="42"/>
        <v>LA4</v>
      </c>
      <c r="C2752" s="353">
        <v>0.28665745258331299</v>
      </c>
    </row>
    <row r="2753" spans="1:3" x14ac:dyDescent="0.35">
      <c r="A2753" s="231" t="s">
        <v>4627</v>
      </c>
      <c r="B2753" s="231" t="str">
        <f t="shared" si="42"/>
        <v>LA4</v>
      </c>
      <c r="C2753" s="353">
        <v>0.31065392494201599</v>
      </c>
    </row>
    <row r="2754" spans="1:3" x14ac:dyDescent="0.35">
      <c r="A2754" s="231" t="s">
        <v>4628</v>
      </c>
      <c r="B2754" s="231" t="str">
        <f t="shared" si="42"/>
        <v>LA4</v>
      </c>
      <c r="C2754" s="353">
        <v>0.62537670135498002</v>
      </c>
    </row>
    <row r="2755" spans="1:3" x14ac:dyDescent="0.35">
      <c r="A2755" s="231" t="s">
        <v>4629</v>
      </c>
      <c r="B2755" s="231" t="str">
        <f t="shared" si="42"/>
        <v>LA4</v>
      </c>
      <c r="C2755" s="353">
        <v>0.27944374084472601</v>
      </c>
    </row>
    <row r="2756" spans="1:3" x14ac:dyDescent="0.35">
      <c r="A2756" s="231" t="s">
        <v>4630</v>
      </c>
      <c r="B2756" s="231" t="str">
        <f t="shared" si="42"/>
        <v>LA4</v>
      </c>
      <c r="C2756" s="353">
        <v>0.37555694580078097</v>
      </c>
    </row>
    <row r="2757" spans="1:3" x14ac:dyDescent="0.35">
      <c r="A2757" s="231" t="s">
        <v>4631</v>
      </c>
      <c r="B2757" s="231" t="str">
        <f t="shared" si="42"/>
        <v>LA4</v>
      </c>
      <c r="C2757" s="353">
        <v>0.32136297225952098</v>
      </c>
    </row>
    <row r="2758" spans="1:3" x14ac:dyDescent="0.35">
      <c r="A2758" s="231" t="s">
        <v>4632</v>
      </c>
      <c r="B2758" s="231" t="str">
        <f t="shared" si="42"/>
        <v>LA4</v>
      </c>
      <c r="C2758" s="353">
        <v>0.81163724263509096</v>
      </c>
    </row>
    <row r="2759" spans="1:3" x14ac:dyDescent="0.35">
      <c r="A2759" s="231" t="s">
        <v>4633</v>
      </c>
      <c r="B2759" s="231" t="str">
        <f t="shared" si="42"/>
        <v>LA4</v>
      </c>
      <c r="C2759" s="353">
        <v>0.81118869781494096</v>
      </c>
    </row>
    <row r="2760" spans="1:3" x14ac:dyDescent="0.35">
      <c r="A2760" s="231" t="s">
        <v>4634</v>
      </c>
      <c r="B2760" s="231" t="str">
        <f t="shared" si="42"/>
        <v>LA4</v>
      </c>
      <c r="C2760" s="353">
        <v>0.300828456878662</v>
      </c>
    </row>
    <row r="2761" spans="1:3" x14ac:dyDescent="0.35">
      <c r="A2761" s="231" t="s">
        <v>4635</v>
      </c>
      <c r="B2761" s="231" t="str">
        <f t="shared" si="42"/>
        <v>LA4</v>
      </c>
      <c r="C2761" s="353">
        <v>0.35428508122761998</v>
      </c>
    </row>
    <row r="2762" spans="1:3" x14ac:dyDescent="0.35">
      <c r="A2762" s="231" t="s">
        <v>4636</v>
      </c>
      <c r="B2762" s="231" t="str">
        <f t="shared" si="42"/>
        <v>LA4</v>
      </c>
      <c r="C2762" s="353">
        <v>0.43263778686523402</v>
      </c>
    </row>
    <row r="2763" spans="1:3" x14ac:dyDescent="0.35">
      <c r="A2763" s="231" t="s">
        <v>4637</v>
      </c>
      <c r="B2763" s="231" t="str">
        <f t="shared" si="42"/>
        <v>LA4</v>
      </c>
      <c r="C2763" s="353">
        <v>0.25572121143340998</v>
      </c>
    </row>
    <row r="2764" spans="1:3" x14ac:dyDescent="0.35">
      <c r="A2764" s="231" t="s">
        <v>4638</v>
      </c>
      <c r="B2764" s="231" t="str">
        <f t="shared" ref="B2764:B2827" si="43">IFERROR(LEFT(A2764,(FIND(" ",A2764,1)-1)),"")</f>
        <v>LA4</v>
      </c>
      <c r="C2764" s="353">
        <v>0.25119793415069502</v>
      </c>
    </row>
    <row r="2765" spans="1:3" x14ac:dyDescent="0.35">
      <c r="A2765" s="231" t="s">
        <v>4639</v>
      </c>
      <c r="B2765" s="231" t="str">
        <f t="shared" si="43"/>
        <v>LA4</v>
      </c>
      <c r="C2765" s="353">
        <v>0.527091936631636</v>
      </c>
    </row>
    <row r="2766" spans="1:3" x14ac:dyDescent="0.35">
      <c r="A2766" s="231" t="s">
        <v>4640</v>
      </c>
      <c r="B2766" s="231" t="str">
        <f t="shared" si="43"/>
        <v>LA4</v>
      </c>
      <c r="C2766" s="353">
        <v>0.37833579381306898</v>
      </c>
    </row>
    <row r="2767" spans="1:3" x14ac:dyDescent="0.35">
      <c r="A2767" s="231" t="s">
        <v>4641</v>
      </c>
      <c r="B2767" s="231" t="str">
        <f t="shared" si="43"/>
        <v>LA4</v>
      </c>
      <c r="C2767" s="353">
        <v>0.55851324399312297</v>
      </c>
    </row>
    <row r="2768" spans="1:3" x14ac:dyDescent="0.35">
      <c r="A2768" s="231" t="s">
        <v>4642</v>
      </c>
      <c r="B2768" s="231" t="str">
        <f t="shared" si="43"/>
        <v>LA4</v>
      </c>
      <c r="C2768" s="353">
        <v>0.49802589416503901</v>
      </c>
    </row>
    <row r="2769" spans="1:3" x14ac:dyDescent="0.35">
      <c r="A2769" s="231" t="s">
        <v>4643</v>
      </c>
      <c r="B2769" s="231" t="str">
        <f t="shared" si="43"/>
        <v>LA4</v>
      </c>
      <c r="C2769" s="353">
        <v>0.39509696960449198</v>
      </c>
    </row>
    <row r="2770" spans="1:3" x14ac:dyDescent="0.35">
      <c r="A2770" s="231" t="s">
        <v>4644</v>
      </c>
      <c r="B2770" s="231" t="str">
        <f t="shared" si="43"/>
        <v>LA4</v>
      </c>
      <c r="C2770" s="353">
        <v>0.75356066226959195</v>
      </c>
    </row>
    <row r="2771" spans="1:3" x14ac:dyDescent="0.35">
      <c r="A2771" s="231" t="s">
        <v>4645</v>
      </c>
      <c r="B2771" s="231" t="str">
        <f t="shared" si="43"/>
        <v>LA4</v>
      </c>
      <c r="C2771" s="353">
        <v>0.48905062675476002</v>
      </c>
    </row>
    <row r="2772" spans="1:3" x14ac:dyDescent="0.35">
      <c r="A2772" s="231" t="s">
        <v>4646</v>
      </c>
      <c r="B2772" s="231" t="str">
        <f t="shared" si="43"/>
        <v>LA4</v>
      </c>
      <c r="C2772" s="353">
        <v>1.00597548484802</v>
      </c>
    </row>
    <row r="2773" spans="1:3" x14ac:dyDescent="0.35">
      <c r="A2773" s="231" t="s">
        <v>4647</v>
      </c>
      <c r="B2773" s="231" t="str">
        <f t="shared" si="43"/>
        <v>LA4</v>
      </c>
      <c r="C2773" s="353">
        <v>0.69386663436889595</v>
      </c>
    </row>
    <row r="2774" spans="1:3" x14ac:dyDescent="0.35">
      <c r="A2774" s="231" t="s">
        <v>4648</v>
      </c>
      <c r="B2774" s="231" t="str">
        <f t="shared" si="43"/>
        <v>LA4</v>
      </c>
      <c r="C2774" s="353">
        <v>0.32760643959045399</v>
      </c>
    </row>
    <row r="2775" spans="1:3" x14ac:dyDescent="0.35">
      <c r="A2775" s="231" t="s">
        <v>4649</v>
      </c>
      <c r="B2775" s="231" t="str">
        <f t="shared" si="43"/>
        <v>LA4</v>
      </c>
      <c r="C2775" s="353">
        <v>0.85032987594604403</v>
      </c>
    </row>
    <row r="2776" spans="1:3" x14ac:dyDescent="0.35">
      <c r="A2776" s="231" t="s">
        <v>4650</v>
      </c>
      <c r="B2776" s="231" t="str">
        <f t="shared" si="43"/>
        <v>LA4</v>
      </c>
      <c r="C2776" s="353">
        <v>0.572113037109375</v>
      </c>
    </row>
    <row r="2777" spans="1:3" x14ac:dyDescent="0.35">
      <c r="A2777" s="231" t="s">
        <v>4651</v>
      </c>
      <c r="B2777" s="231" t="str">
        <f t="shared" si="43"/>
        <v>LA4</v>
      </c>
      <c r="C2777" s="353">
        <v>0.62399180730183901</v>
      </c>
    </row>
    <row r="2778" spans="1:3" x14ac:dyDescent="0.35">
      <c r="A2778" s="231" t="s">
        <v>4652</v>
      </c>
      <c r="B2778" s="231" t="str">
        <f t="shared" si="43"/>
        <v>LA4</v>
      </c>
      <c r="C2778" s="353">
        <v>0.60041356086730902</v>
      </c>
    </row>
    <row r="2779" spans="1:3" x14ac:dyDescent="0.35">
      <c r="A2779" s="231" t="s">
        <v>4653</v>
      </c>
      <c r="B2779" s="231" t="str">
        <f t="shared" si="43"/>
        <v>LA4</v>
      </c>
      <c r="C2779" s="353">
        <v>0.50758676528930602</v>
      </c>
    </row>
    <row r="2780" spans="1:3" x14ac:dyDescent="0.35">
      <c r="A2780" s="231" t="s">
        <v>4654</v>
      </c>
      <c r="B2780" s="231" t="str">
        <f t="shared" si="43"/>
        <v>LA4</v>
      </c>
      <c r="C2780" s="353">
        <v>0.81534832715988104</v>
      </c>
    </row>
    <row r="2781" spans="1:3" x14ac:dyDescent="0.35">
      <c r="A2781" s="231" t="s">
        <v>4655</v>
      </c>
      <c r="B2781" s="231" t="str">
        <f t="shared" si="43"/>
        <v>LA4</v>
      </c>
      <c r="C2781" s="353">
        <v>0.48154163360595698</v>
      </c>
    </row>
    <row r="2782" spans="1:3" x14ac:dyDescent="0.35">
      <c r="A2782" s="231" t="s">
        <v>4656</v>
      </c>
      <c r="B2782" s="231" t="str">
        <f t="shared" si="43"/>
        <v>LA4</v>
      </c>
      <c r="C2782" s="353">
        <v>0.27658700942993097</v>
      </c>
    </row>
    <row r="2783" spans="1:3" x14ac:dyDescent="0.35">
      <c r="A2783" s="231" t="s">
        <v>4657</v>
      </c>
      <c r="B2783" s="231" t="str">
        <f t="shared" si="43"/>
        <v>LA4</v>
      </c>
      <c r="C2783" s="353">
        <v>0.37713122367858798</v>
      </c>
    </row>
    <row r="2784" spans="1:3" x14ac:dyDescent="0.35">
      <c r="A2784" s="231" t="s">
        <v>4658</v>
      </c>
      <c r="B2784" s="231" t="str">
        <f t="shared" si="43"/>
        <v>LA4</v>
      </c>
      <c r="C2784" s="353">
        <v>0.24173879623413</v>
      </c>
    </row>
    <row r="2785" spans="1:3" x14ac:dyDescent="0.35">
      <c r="A2785" s="231" t="s">
        <v>4659</v>
      </c>
      <c r="B2785" s="231" t="str">
        <f t="shared" si="43"/>
        <v>LA4</v>
      </c>
      <c r="C2785" s="353">
        <v>0.29945588111877403</v>
      </c>
    </row>
    <row r="2786" spans="1:3" x14ac:dyDescent="0.35">
      <c r="A2786" s="231" t="s">
        <v>4660</v>
      </c>
      <c r="B2786" s="231" t="str">
        <f t="shared" si="43"/>
        <v>LA4</v>
      </c>
      <c r="C2786" s="353">
        <v>0.58204174041748002</v>
      </c>
    </row>
    <row r="2787" spans="1:3" x14ac:dyDescent="0.35">
      <c r="A2787" s="231" t="s">
        <v>4661</v>
      </c>
      <c r="B2787" s="231" t="str">
        <f t="shared" si="43"/>
        <v>LA4</v>
      </c>
      <c r="C2787" s="353">
        <v>0.531910419464111</v>
      </c>
    </row>
    <row r="2788" spans="1:3" x14ac:dyDescent="0.35">
      <c r="A2788" s="231" t="s">
        <v>4662</v>
      </c>
      <c r="B2788" s="231" t="str">
        <f t="shared" si="43"/>
        <v>LA4</v>
      </c>
      <c r="C2788" s="353">
        <v>0.32519578933715798</v>
      </c>
    </row>
    <row r="2789" spans="1:3" x14ac:dyDescent="0.35">
      <c r="A2789" s="231" t="s">
        <v>4663</v>
      </c>
      <c r="B2789" s="231" t="str">
        <f t="shared" si="43"/>
        <v>LA4</v>
      </c>
      <c r="C2789" s="353">
        <v>0.39905512332916199</v>
      </c>
    </row>
    <row r="2790" spans="1:3" x14ac:dyDescent="0.35">
      <c r="A2790" s="231" t="s">
        <v>4664</v>
      </c>
      <c r="B2790" s="231" t="str">
        <f t="shared" si="43"/>
        <v>LA4</v>
      </c>
      <c r="C2790" s="353">
        <v>0.45893287658691401</v>
      </c>
    </row>
    <row r="2791" spans="1:3" x14ac:dyDescent="0.35">
      <c r="A2791" s="231" t="s">
        <v>4665</v>
      </c>
      <c r="B2791" s="231" t="str">
        <f t="shared" si="43"/>
        <v>LA4</v>
      </c>
      <c r="C2791" s="353">
        <v>0.56551335074684805</v>
      </c>
    </row>
    <row r="2792" spans="1:3" x14ac:dyDescent="0.35">
      <c r="A2792" s="231" t="s">
        <v>4666</v>
      </c>
      <c r="B2792" s="231" t="str">
        <f t="shared" si="43"/>
        <v>LA4</v>
      </c>
      <c r="C2792" s="353">
        <v>0.74009195963541596</v>
      </c>
    </row>
    <row r="2793" spans="1:3" x14ac:dyDescent="0.35">
      <c r="A2793" s="231" t="s">
        <v>4667</v>
      </c>
      <c r="B2793" s="231" t="str">
        <f t="shared" si="43"/>
        <v>LA4</v>
      </c>
      <c r="C2793" s="353">
        <v>0.76642427444457994</v>
      </c>
    </row>
    <row r="2794" spans="1:3" x14ac:dyDescent="0.35">
      <c r="A2794" s="231" t="s">
        <v>4668</v>
      </c>
      <c r="B2794" s="231" t="str">
        <f t="shared" si="43"/>
        <v>LA4</v>
      </c>
      <c r="C2794" s="353">
        <v>0.40488624572753901</v>
      </c>
    </row>
    <row r="2795" spans="1:3" x14ac:dyDescent="0.35">
      <c r="A2795" s="231" t="s">
        <v>4669</v>
      </c>
      <c r="B2795" s="231" t="str">
        <f t="shared" si="43"/>
        <v>LA4</v>
      </c>
      <c r="C2795" s="353">
        <v>0.31412076950073198</v>
      </c>
    </row>
    <row r="2796" spans="1:3" x14ac:dyDescent="0.35">
      <c r="A2796" s="231" t="s">
        <v>4670</v>
      </c>
      <c r="B2796" s="231" t="str">
        <f t="shared" si="43"/>
        <v>LA4</v>
      </c>
      <c r="C2796" s="353">
        <v>0.278274536132812</v>
      </c>
    </row>
    <row r="2797" spans="1:3" x14ac:dyDescent="0.35">
      <c r="A2797" s="231" t="s">
        <v>4671</v>
      </c>
      <c r="B2797" s="231" t="str">
        <f t="shared" si="43"/>
        <v>LA4</v>
      </c>
      <c r="C2797" s="353">
        <v>0.222876071929931</v>
      </c>
    </row>
    <row r="2798" spans="1:3" x14ac:dyDescent="0.35">
      <c r="A2798" s="231" t="s">
        <v>4672</v>
      </c>
      <c r="B2798" s="231" t="str">
        <f t="shared" si="43"/>
        <v>LA4</v>
      </c>
      <c r="C2798" s="353">
        <v>0.206092119216918</v>
      </c>
    </row>
    <row r="2799" spans="1:3" x14ac:dyDescent="0.35">
      <c r="A2799" s="231" t="s">
        <v>4673</v>
      </c>
      <c r="B2799" s="231" t="str">
        <f t="shared" si="43"/>
        <v>LA4</v>
      </c>
      <c r="C2799" s="353">
        <v>0.55945277214050204</v>
      </c>
    </row>
    <row r="2800" spans="1:3" x14ac:dyDescent="0.35">
      <c r="A2800" s="231" t="s">
        <v>4674</v>
      </c>
      <c r="B2800" s="231" t="str">
        <f t="shared" si="43"/>
        <v>LA4</v>
      </c>
      <c r="C2800" s="353">
        <v>0.22968673706054599</v>
      </c>
    </row>
    <row r="2801" spans="1:3" x14ac:dyDescent="0.35">
      <c r="A2801" s="231" t="s">
        <v>4675</v>
      </c>
      <c r="B2801" s="231" t="str">
        <f t="shared" si="43"/>
        <v>LA4</v>
      </c>
      <c r="C2801" s="353">
        <v>0.20219612121582001</v>
      </c>
    </row>
    <row r="2802" spans="1:3" x14ac:dyDescent="0.35">
      <c r="A2802" s="231" t="s">
        <v>4676</v>
      </c>
      <c r="B2802" s="231" t="str">
        <f t="shared" si="43"/>
        <v>LA4</v>
      </c>
      <c r="C2802" s="353">
        <v>0.26090637842814102</v>
      </c>
    </row>
    <row r="2803" spans="1:3" x14ac:dyDescent="0.35">
      <c r="A2803" s="231" t="s">
        <v>4677</v>
      </c>
      <c r="B2803" s="231" t="str">
        <f t="shared" si="43"/>
        <v>LA4</v>
      </c>
      <c r="C2803" s="353">
        <v>0.219128608703613</v>
      </c>
    </row>
    <row r="2804" spans="1:3" x14ac:dyDescent="0.35">
      <c r="A2804" s="231" t="s">
        <v>4678</v>
      </c>
      <c r="B2804" s="231" t="str">
        <f t="shared" si="43"/>
        <v>LA4</v>
      </c>
      <c r="C2804" s="353">
        <v>0.226649284362792</v>
      </c>
    </row>
    <row r="2805" spans="1:3" x14ac:dyDescent="0.35">
      <c r="A2805" s="231" t="s">
        <v>4679</v>
      </c>
      <c r="B2805" s="231" t="str">
        <f t="shared" si="43"/>
        <v>LA4</v>
      </c>
      <c r="C2805" s="353">
        <v>0.266740322113037</v>
      </c>
    </row>
    <row r="2806" spans="1:3" x14ac:dyDescent="0.35">
      <c r="A2806" s="231" t="s">
        <v>4680</v>
      </c>
      <c r="B2806" s="231" t="str">
        <f t="shared" si="43"/>
        <v>LA4</v>
      </c>
      <c r="C2806" s="353">
        <v>0.25056123733520502</v>
      </c>
    </row>
    <row r="2807" spans="1:3" x14ac:dyDescent="0.35">
      <c r="A2807" s="231" t="s">
        <v>4681</v>
      </c>
      <c r="B2807" s="231" t="str">
        <f t="shared" si="43"/>
        <v>LA4</v>
      </c>
      <c r="C2807" s="353">
        <v>0.259735107421875</v>
      </c>
    </row>
    <row r="2808" spans="1:3" x14ac:dyDescent="0.35">
      <c r="A2808" s="231" t="s">
        <v>4682</v>
      </c>
      <c r="B2808" s="231" t="str">
        <f t="shared" si="43"/>
        <v>LA4</v>
      </c>
      <c r="C2808" s="353">
        <v>0.309924125671386</v>
      </c>
    </row>
    <row r="2809" spans="1:3" x14ac:dyDescent="0.35">
      <c r="A2809" s="231" t="s">
        <v>4683</v>
      </c>
      <c r="B2809" s="231" t="str">
        <f t="shared" si="43"/>
        <v>LA4</v>
      </c>
      <c r="C2809" s="353">
        <v>0.26338156064351398</v>
      </c>
    </row>
    <row r="2810" spans="1:3" x14ac:dyDescent="0.35">
      <c r="A2810" s="231" t="s">
        <v>4684</v>
      </c>
      <c r="B2810" s="231" t="str">
        <f t="shared" si="43"/>
        <v>LA4</v>
      </c>
      <c r="C2810" s="353">
        <v>0.482026576995849</v>
      </c>
    </row>
    <row r="2811" spans="1:3" x14ac:dyDescent="0.35">
      <c r="A2811" s="231" t="s">
        <v>4685</v>
      </c>
      <c r="B2811" s="231" t="str">
        <f t="shared" si="43"/>
        <v>LA4</v>
      </c>
      <c r="C2811" s="353">
        <v>0.22457838058471599</v>
      </c>
    </row>
    <row r="2812" spans="1:3" x14ac:dyDescent="0.35">
      <c r="A2812" s="231" t="s">
        <v>4686</v>
      </c>
      <c r="B2812" s="231" t="str">
        <f t="shared" si="43"/>
        <v>LA4</v>
      </c>
      <c r="C2812" s="353">
        <v>0.21502387523651101</v>
      </c>
    </row>
    <row r="2813" spans="1:3" x14ac:dyDescent="0.35">
      <c r="A2813" s="231" t="s">
        <v>4687</v>
      </c>
      <c r="B2813" s="231" t="str">
        <f t="shared" si="43"/>
        <v>LA4</v>
      </c>
      <c r="C2813" s="353">
        <v>0.54562187194824197</v>
      </c>
    </row>
    <row r="2814" spans="1:3" x14ac:dyDescent="0.35">
      <c r="A2814" s="231" t="s">
        <v>4688</v>
      </c>
      <c r="B2814" s="231" t="str">
        <f t="shared" si="43"/>
        <v>LA4</v>
      </c>
      <c r="C2814" s="353">
        <v>0.70205664634704501</v>
      </c>
    </row>
    <row r="2815" spans="1:3" x14ac:dyDescent="0.35">
      <c r="A2815" s="231" t="s">
        <v>4689</v>
      </c>
      <c r="B2815" s="231" t="str">
        <f t="shared" si="43"/>
        <v>LA4</v>
      </c>
      <c r="C2815" s="353">
        <v>0.63235791524251295</v>
      </c>
    </row>
    <row r="2816" spans="1:3" x14ac:dyDescent="0.35">
      <c r="A2816" s="231" t="s">
        <v>4690</v>
      </c>
      <c r="B2816" s="231" t="str">
        <f t="shared" si="43"/>
        <v>LA4</v>
      </c>
      <c r="C2816" s="353">
        <v>0.87256999449296402</v>
      </c>
    </row>
    <row r="2817" spans="1:3" x14ac:dyDescent="0.35">
      <c r="A2817" s="231" t="s">
        <v>4691</v>
      </c>
      <c r="B2817" s="231" t="str">
        <f t="shared" si="43"/>
        <v>LA4</v>
      </c>
      <c r="C2817" s="353">
        <v>0.323924779891967</v>
      </c>
    </row>
    <row r="2818" spans="1:3" x14ac:dyDescent="0.35">
      <c r="A2818" s="231" t="s">
        <v>4692</v>
      </c>
      <c r="B2818" s="231" t="str">
        <f t="shared" si="43"/>
        <v>LA4</v>
      </c>
      <c r="C2818" s="353">
        <v>0.54932355880737305</v>
      </c>
    </row>
    <row r="2819" spans="1:3" x14ac:dyDescent="0.35">
      <c r="A2819" s="231" t="s">
        <v>4693</v>
      </c>
      <c r="B2819" s="231" t="str">
        <f t="shared" si="43"/>
        <v>LA4</v>
      </c>
      <c r="C2819" s="353">
        <v>0.75013899803161599</v>
      </c>
    </row>
    <row r="2820" spans="1:3" x14ac:dyDescent="0.35">
      <c r="A2820" s="231" t="s">
        <v>4694</v>
      </c>
      <c r="B2820" s="231" t="str">
        <f t="shared" si="43"/>
        <v>LA4</v>
      </c>
      <c r="C2820" s="353">
        <v>0.65895676612854004</v>
      </c>
    </row>
    <row r="2821" spans="1:3" x14ac:dyDescent="0.35">
      <c r="A2821" s="231" t="s">
        <v>4695</v>
      </c>
      <c r="B2821" s="231" t="str">
        <f t="shared" si="43"/>
        <v>LA4</v>
      </c>
      <c r="C2821" s="353">
        <v>0.43053960800170898</v>
      </c>
    </row>
    <row r="2822" spans="1:3" x14ac:dyDescent="0.35">
      <c r="A2822" s="231" t="s">
        <v>4696</v>
      </c>
      <c r="B2822" s="231" t="str">
        <f t="shared" si="43"/>
        <v>LA4</v>
      </c>
      <c r="C2822" s="353">
        <v>0.371828854084014</v>
      </c>
    </row>
    <row r="2823" spans="1:3" x14ac:dyDescent="0.35">
      <c r="A2823" s="231" t="s">
        <v>4697</v>
      </c>
      <c r="B2823" s="231" t="str">
        <f t="shared" si="43"/>
        <v>LA4</v>
      </c>
      <c r="C2823" s="353">
        <v>0.27109486716134201</v>
      </c>
    </row>
    <row r="2824" spans="1:3" x14ac:dyDescent="0.35">
      <c r="A2824" s="231" t="s">
        <v>4698</v>
      </c>
      <c r="B2824" s="231" t="str">
        <f t="shared" si="43"/>
        <v>LA4</v>
      </c>
      <c r="C2824" s="353">
        <v>0.48027849197387601</v>
      </c>
    </row>
    <row r="2825" spans="1:3" x14ac:dyDescent="0.35">
      <c r="A2825" s="231" t="s">
        <v>4699</v>
      </c>
      <c r="B2825" s="231" t="str">
        <f t="shared" si="43"/>
        <v>LA4</v>
      </c>
      <c r="C2825" s="353">
        <v>0.333935737609863</v>
      </c>
    </row>
    <row r="2826" spans="1:3" x14ac:dyDescent="0.35">
      <c r="A2826" s="231" t="s">
        <v>4700</v>
      </c>
      <c r="B2826" s="231" t="str">
        <f t="shared" si="43"/>
        <v>LA4</v>
      </c>
      <c r="C2826" s="353">
        <v>0.83007316589355395</v>
      </c>
    </row>
    <row r="2827" spans="1:3" x14ac:dyDescent="0.35">
      <c r="A2827" s="231" t="s">
        <v>4701</v>
      </c>
      <c r="B2827" s="231" t="str">
        <f t="shared" si="43"/>
        <v>LA4</v>
      </c>
      <c r="C2827" s="353">
        <v>0.96744918823242199</v>
      </c>
    </row>
    <row r="2828" spans="1:3" x14ac:dyDescent="0.35">
      <c r="A2828" s="231" t="s">
        <v>4702</v>
      </c>
      <c r="B2828" s="231" t="str">
        <f t="shared" ref="B2828:B2891" si="44">IFERROR(LEFT(A2828,(FIND(" ",A2828,1)-1)),"")</f>
        <v>LA4</v>
      </c>
      <c r="C2828" s="353">
        <v>0.64346659183502197</v>
      </c>
    </row>
    <row r="2829" spans="1:3" x14ac:dyDescent="0.35">
      <c r="A2829" s="231" t="s">
        <v>4703</v>
      </c>
      <c r="B2829" s="231" t="str">
        <f t="shared" si="44"/>
        <v>LA4</v>
      </c>
      <c r="C2829" s="353">
        <v>1.1524794101714999</v>
      </c>
    </row>
    <row r="2830" spans="1:3" x14ac:dyDescent="0.35">
      <c r="A2830" s="231" t="s">
        <v>4704</v>
      </c>
      <c r="B2830" s="231" t="str">
        <f t="shared" si="44"/>
        <v>LA4</v>
      </c>
      <c r="C2830" s="353">
        <v>1.1229786872863701</v>
      </c>
    </row>
    <row r="2831" spans="1:3" x14ac:dyDescent="0.35">
      <c r="A2831" s="231" t="s">
        <v>4705</v>
      </c>
      <c r="B2831" s="231" t="str">
        <f t="shared" si="44"/>
        <v>LA4</v>
      </c>
      <c r="C2831" s="353">
        <v>1.95187044143676</v>
      </c>
    </row>
    <row r="2832" spans="1:3" x14ac:dyDescent="0.35">
      <c r="A2832" s="231" t="s">
        <v>4706</v>
      </c>
      <c r="B2832" s="231" t="str">
        <f t="shared" si="44"/>
        <v>LA4</v>
      </c>
      <c r="C2832" s="353">
        <v>1.6481698036193799</v>
      </c>
    </row>
    <row r="2833" spans="1:3" x14ac:dyDescent="0.35">
      <c r="A2833" s="231" t="s">
        <v>4707</v>
      </c>
      <c r="B2833" s="231" t="str">
        <f t="shared" si="44"/>
        <v>LA4</v>
      </c>
      <c r="C2833" s="353">
        <v>1.92365717887878</v>
      </c>
    </row>
    <row r="2834" spans="1:3" x14ac:dyDescent="0.35">
      <c r="A2834" s="231" t="s">
        <v>4708</v>
      </c>
      <c r="B2834" s="231" t="str">
        <f t="shared" si="44"/>
        <v>LA4</v>
      </c>
      <c r="C2834" s="353">
        <v>0.56689167022705</v>
      </c>
    </row>
    <row r="2835" spans="1:3" x14ac:dyDescent="0.35">
      <c r="A2835" s="231" t="s">
        <v>4709</v>
      </c>
      <c r="B2835" s="231" t="str">
        <f t="shared" si="44"/>
        <v>LA4</v>
      </c>
      <c r="C2835" s="353">
        <v>0.26990318298339799</v>
      </c>
    </row>
    <row r="2836" spans="1:3" x14ac:dyDescent="0.35">
      <c r="A2836" s="231" t="s">
        <v>4710</v>
      </c>
      <c r="B2836" s="231" t="str">
        <f t="shared" si="44"/>
        <v>LA4</v>
      </c>
      <c r="C2836" s="353">
        <v>0.28891324996948198</v>
      </c>
    </row>
    <row r="2837" spans="1:3" x14ac:dyDescent="0.35">
      <c r="A2837" s="231" t="s">
        <v>4711</v>
      </c>
      <c r="B2837" s="231" t="str">
        <f t="shared" si="44"/>
        <v>LA4</v>
      </c>
      <c r="C2837" s="353">
        <v>0.31437873840331998</v>
      </c>
    </row>
    <row r="2838" spans="1:3" x14ac:dyDescent="0.35">
      <c r="A2838" s="231" t="s">
        <v>4712</v>
      </c>
      <c r="B2838" s="231" t="str">
        <f t="shared" si="44"/>
        <v>LA4</v>
      </c>
      <c r="C2838" s="353">
        <v>0.49325975618864298</v>
      </c>
    </row>
    <row r="2839" spans="1:3" x14ac:dyDescent="0.35">
      <c r="A2839" s="231" t="s">
        <v>4713</v>
      </c>
      <c r="B2839" s="231" t="str">
        <f t="shared" si="44"/>
        <v>LA4</v>
      </c>
      <c r="C2839" s="353">
        <v>0.41114997863769498</v>
      </c>
    </row>
    <row r="2840" spans="1:3" x14ac:dyDescent="0.35">
      <c r="A2840" s="231" t="s">
        <v>4714</v>
      </c>
      <c r="B2840" s="231" t="str">
        <f t="shared" si="44"/>
        <v>LA4</v>
      </c>
      <c r="C2840" s="353">
        <v>0.40239003300666798</v>
      </c>
    </row>
    <row r="2841" spans="1:3" x14ac:dyDescent="0.35">
      <c r="A2841" s="231" t="s">
        <v>4715</v>
      </c>
      <c r="B2841" s="231" t="str">
        <f t="shared" si="44"/>
        <v>LA4</v>
      </c>
      <c r="C2841" s="353">
        <v>0.38690695939240599</v>
      </c>
    </row>
    <row r="2842" spans="1:3" x14ac:dyDescent="0.35">
      <c r="A2842" s="231" t="s">
        <v>4716</v>
      </c>
      <c r="B2842" s="231" t="str">
        <f t="shared" si="44"/>
        <v>LA4</v>
      </c>
      <c r="C2842" s="353">
        <v>0.2897523244222</v>
      </c>
    </row>
    <row r="2843" spans="1:3" x14ac:dyDescent="0.35">
      <c r="A2843" s="231" t="s">
        <v>4717</v>
      </c>
      <c r="B2843" s="231" t="str">
        <f t="shared" si="44"/>
        <v>LA4</v>
      </c>
      <c r="C2843" s="353">
        <v>0.29556337992350201</v>
      </c>
    </row>
    <row r="2844" spans="1:3" x14ac:dyDescent="0.35">
      <c r="A2844" s="231" t="s">
        <v>4718</v>
      </c>
      <c r="B2844" s="231" t="str">
        <f t="shared" si="44"/>
        <v>LA4</v>
      </c>
      <c r="C2844" s="353">
        <v>0.41558418273925701</v>
      </c>
    </row>
    <row r="2845" spans="1:3" x14ac:dyDescent="0.35">
      <c r="A2845" s="231" t="s">
        <v>4719</v>
      </c>
      <c r="B2845" s="231" t="str">
        <f t="shared" si="44"/>
        <v>LA4</v>
      </c>
      <c r="C2845" s="353">
        <v>0.43473231792449901</v>
      </c>
    </row>
    <row r="2846" spans="1:3" x14ac:dyDescent="0.35">
      <c r="A2846" s="231" t="s">
        <v>4720</v>
      </c>
      <c r="B2846" s="231" t="str">
        <f t="shared" si="44"/>
        <v>LA4</v>
      </c>
      <c r="C2846" s="353">
        <v>0.457038266318185</v>
      </c>
    </row>
    <row r="2847" spans="1:3" x14ac:dyDescent="0.35">
      <c r="A2847" s="231" t="s">
        <v>4721</v>
      </c>
      <c r="B2847" s="231" t="str">
        <f t="shared" si="44"/>
        <v>LA4</v>
      </c>
      <c r="C2847" s="353">
        <v>0.51707662854875802</v>
      </c>
    </row>
    <row r="2848" spans="1:3" x14ac:dyDescent="0.35">
      <c r="A2848" s="231" t="s">
        <v>4722</v>
      </c>
      <c r="B2848" s="231" t="str">
        <f t="shared" si="44"/>
        <v>LA4</v>
      </c>
      <c r="C2848" s="353">
        <v>0.38167572021484297</v>
      </c>
    </row>
    <row r="2849" spans="1:3" x14ac:dyDescent="0.35">
      <c r="A2849" s="231" t="s">
        <v>4723</v>
      </c>
      <c r="B2849" s="231" t="str">
        <f t="shared" si="44"/>
        <v>LA4</v>
      </c>
      <c r="C2849" s="353">
        <v>0.31269884109496998</v>
      </c>
    </row>
    <row r="2850" spans="1:3" x14ac:dyDescent="0.35">
      <c r="A2850" s="231" t="s">
        <v>4724</v>
      </c>
      <c r="B2850" s="231" t="str">
        <f t="shared" si="44"/>
        <v>LA4</v>
      </c>
      <c r="C2850" s="353">
        <v>0.51380050182342496</v>
      </c>
    </row>
    <row r="2851" spans="1:3" x14ac:dyDescent="0.35">
      <c r="A2851" s="231" t="s">
        <v>4725</v>
      </c>
      <c r="B2851" s="231" t="str">
        <f t="shared" si="44"/>
        <v>LA4</v>
      </c>
      <c r="C2851" s="353">
        <v>0.243764042854309</v>
      </c>
    </row>
    <row r="2852" spans="1:3" x14ac:dyDescent="0.35">
      <c r="A2852" s="231" t="s">
        <v>4726</v>
      </c>
      <c r="B2852" s="231" t="str">
        <f t="shared" si="44"/>
        <v>LA4</v>
      </c>
      <c r="C2852" s="353">
        <v>0.233691533406575</v>
      </c>
    </row>
    <row r="2853" spans="1:3" x14ac:dyDescent="0.35">
      <c r="A2853" s="231" t="s">
        <v>4727</v>
      </c>
      <c r="B2853" s="231" t="str">
        <f t="shared" si="44"/>
        <v>LA4</v>
      </c>
      <c r="C2853" s="353">
        <v>0.24121594429016099</v>
      </c>
    </row>
    <row r="2854" spans="1:3" x14ac:dyDescent="0.35">
      <c r="A2854" s="231" t="s">
        <v>4728</v>
      </c>
      <c r="B2854" s="231" t="str">
        <f t="shared" si="44"/>
        <v>LA4</v>
      </c>
      <c r="C2854" s="353">
        <v>0.27923202514648399</v>
      </c>
    </row>
    <row r="2855" spans="1:3" x14ac:dyDescent="0.35">
      <c r="A2855" s="231" t="s">
        <v>4729</v>
      </c>
      <c r="B2855" s="231" t="str">
        <f t="shared" si="44"/>
        <v>LA4</v>
      </c>
      <c r="C2855" s="353">
        <v>0.32765722274780201</v>
      </c>
    </row>
    <row r="2856" spans="1:3" x14ac:dyDescent="0.35">
      <c r="A2856" s="231" t="s">
        <v>4730</v>
      </c>
      <c r="B2856" s="231" t="str">
        <f t="shared" si="44"/>
        <v>LA4</v>
      </c>
      <c r="C2856" s="353">
        <v>0.25171422958374001</v>
      </c>
    </row>
    <row r="2857" spans="1:3" x14ac:dyDescent="0.35">
      <c r="A2857" s="231" t="s">
        <v>4731</v>
      </c>
      <c r="B2857" s="231" t="str">
        <f t="shared" si="44"/>
        <v>LA4</v>
      </c>
      <c r="C2857" s="353">
        <v>0.436917209625244</v>
      </c>
    </row>
    <row r="2858" spans="1:3" x14ac:dyDescent="0.35">
      <c r="A2858" s="231" t="s">
        <v>4732</v>
      </c>
      <c r="B2858" s="231" t="str">
        <f t="shared" si="44"/>
        <v>LA4</v>
      </c>
      <c r="C2858" s="353">
        <v>0.220782279968261</v>
      </c>
    </row>
    <row r="2859" spans="1:3" x14ac:dyDescent="0.35">
      <c r="A2859" s="231" t="s">
        <v>4733</v>
      </c>
      <c r="B2859" s="231" t="str">
        <f t="shared" si="44"/>
        <v>LA4</v>
      </c>
      <c r="C2859" s="353">
        <v>0.235113302866617</v>
      </c>
    </row>
    <row r="2860" spans="1:3" x14ac:dyDescent="0.35">
      <c r="A2860" s="231" t="s">
        <v>4734</v>
      </c>
      <c r="B2860" s="231" t="str">
        <f t="shared" si="44"/>
        <v>LA4</v>
      </c>
      <c r="C2860" s="353">
        <v>0.39652690887451097</v>
      </c>
    </row>
    <row r="2861" spans="1:3" x14ac:dyDescent="0.35">
      <c r="A2861" s="231" t="s">
        <v>4735</v>
      </c>
      <c r="B2861" s="231" t="str">
        <f t="shared" si="44"/>
        <v>LA4</v>
      </c>
      <c r="C2861" s="353">
        <v>0.37750822305679299</v>
      </c>
    </row>
    <row r="2862" spans="1:3" x14ac:dyDescent="0.35">
      <c r="A2862" s="231" t="s">
        <v>4736</v>
      </c>
      <c r="B2862" s="231" t="str">
        <f t="shared" si="44"/>
        <v>LA4</v>
      </c>
      <c r="C2862" s="353">
        <v>0.39787206649780199</v>
      </c>
    </row>
    <row r="2863" spans="1:3" x14ac:dyDescent="0.35">
      <c r="A2863" s="231" t="s">
        <v>4737</v>
      </c>
      <c r="B2863" s="231" t="str">
        <f t="shared" si="44"/>
        <v>LA4</v>
      </c>
      <c r="C2863" s="353">
        <v>0.33170471191406198</v>
      </c>
    </row>
    <row r="2864" spans="1:3" x14ac:dyDescent="0.35">
      <c r="A2864" s="231" t="s">
        <v>4738</v>
      </c>
      <c r="B2864" s="231" t="str">
        <f t="shared" si="44"/>
        <v>LA4</v>
      </c>
      <c r="C2864" s="353">
        <v>0.27109498977661101</v>
      </c>
    </row>
    <row r="2865" spans="1:3" x14ac:dyDescent="0.35">
      <c r="A2865" s="231" t="s">
        <v>4739</v>
      </c>
      <c r="B2865" s="231" t="str">
        <f t="shared" si="44"/>
        <v>LA4</v>
      </c>
      <c r="C2865" s="353">
        <v>1.9198834419250399</v>
      </c>
    </row>
    <row r="2866" spans="1:3" x14ac:dyDescent="0.35">
      <c r="A2866" s="231" t="s">
        <v>4740</v>
      </c>
      <c r="B2866" s="231" t="str">
        <f t="shared" si="44"/>
        <v>LA4</v>
      </c>
      <c r="C2866" s="353">
        <v>0.44057609484745902</v>
      </c>
    </row>
    <row r="2867" spans="1:3" x14ac:dyDescent="0.35">
      <c r="A2867" s="231" t="s">
        <v>4741</v>
      </c>
      <c r="B2867" s="231" t="str">
        <f t="shared" si="44"/>
        <v>LA4</v>
      </c>
      <c r="C2867" s="353">
        <v>0.26815250941685198</v>
      </c>
    </row>
    <row r="2868" spans="1:3" x14ac:dyDescent="0.35">
      <c r="A2868" s="231" t="s">
        <v>4742</v>
      </c>
      <c r="B2868" s="231" t="str">
        <f t="shared" si="44"/>
        <v>LA4</v>
      </c>
      <c r="C2868" s="353">
        <v>0.37212634086608798</v>
      </c>
    </row>
    <row r="2869" spans="1:3" x14ac:dyDescent="0.35">
      <c r="A2869" s="231" t="s">
        <v>4743</v>
      </c>
      <c r="B2869" s="231" t="str">
        <f t="shared" si="44"/>
        <v>LA4</v>
      </c>
      <c r="C2869" s="353">
        <v>0.421320847102573</v>
      </c>
    </row>
    <row r="2870" spans="1:3" x14ac:dyDescent="0.35">
      <c r="A2870" s="231" t="s">
        <v>4744</v>
      </c>
      <c r="B2870" s="231" t="str">
        <f t="shared" si="44"/>
        <v>LA4</v>
      </c>
      <c r="C2870" s="353">
        <v>0.40827980041503897</v>
      </c>
    </row>
    <row r="2871" spans="1:3" x14ac:dyDescent="0.35">
      <c r="A2871" s="231" t="s">
        <v>4745</v>
      </c>
      <c r="B2871" s="231" t="str">
        <f t="shared" si="44"/>
        <v>LA4</v>
      </c>
      <c r="C2871" s="353">
        <v>0.447771847248077</v>
      </c>
    </row>
    <row r="2872" spans="1:3" x14ac:dyDescent="0.35">
      <c r="A2872" s="231" t="s">
        <v>4746</v>
      </c>
      <c r="B2872" s="231" t="str">
        <f t="shared" si="44"/>
        <v>LA4</v>
      </c>
      <c r="C2872" s="353">
        <v>0.66757242496197</v>
      </c>
    </row>
    <row r="2873" spans="1:3" x14ac:dyDescent="0.35">
      <c r="A2873" s="231" t="s">
        <v>4747</v>
      </c>
      <c r="B2873" s="231" t="str">
        <f t="shared" si="44"/>
        <v>LA4</v>
      </c>
      <c r="C2873" s="353">
        <v>0.83697253465652399</v>
      </c>
    </row>
    <row r="2874" spans="1:3" x14ac:dyDescent="0.35">
      <c r="A2874" s="231" t="s">
        <v>4748</v>
      </c>
      <c r="B2874" s="231" t="str">
        <f t="shared" si="44"/>
        <v>LA4</v>
      </c>
      <c r="C2874" s="353">
        <v>0.451515470232282</v>
      </c>
    </row>
    <row r="2875" spans="1:3" x14ac:dyDescent="0.35">
      <c r="A2875" s="231" t="s">
        <v>4749</v>
      </c>
      <c r="B2875" s="231" t="str">
        <f t="shared" si="44"/>
        <v>LA4</v>
      </c>
      <c r="C2875" s="353">
        <v>0.749411821365356</v>
      </c>
    </row>
    <row r="2876" spans="1:3" x14ac:dyDescent="0.35">
      <c r="A2876" s="231" t="s">
        <v>4750</v>
      </c>
      <c r="B2876" s="231" t="str">
        <f t="shared" si="44"/>
        <v>LA4</v>
      </c>
      <c r="C2876" s="353">
        <v>0.81317844390869098</v>
      </c>
    </row>
    <row r="2877" spans="1:3" x14ac:dyDescent="0.35">
      <c r="A2877" s="231" t="s">
        <v>4751</v>
      </c>
      <c r="B2877" s="231" t="str">
        <f t="shared" si="44"/>
        <v>LA4</v>
      </c>
      <c r="C2877" s="353">
        <v>0.86860839525858502</v>
      </c>
    </row>
    <row r="2878" spans="1:3" x14ac:dyDescent="0.35">
      <c r="A2878" s="231" t="s">
        <v>4752</v>
      </c>
      <c r="B2878" s="231" t="str">
        <f t="shared" si="44"/>
        <v>LA4</v>
      </c>
      <c r="C2878" s="353">
        <v>0.51696872711181596</v>
      </c>
    </row>
    <row r="2879" spans="1:3" x14ac:dyDescent="0.35">
      <c r="A2879" s="231" t="s">
        <v>4753</v>
      </c>
      <c r="B2879" s="231" t="str">
        <f t="shared" si="44"/>
        <v>LA4</v>
      </c>
      <c r="C2879" s="353">
        <v>0.63740185328892296</v>
      </c>
    </row>
    <row r="2880" spans="1:3" x14ac:dyDescent="0.35">
      <c r="A2880" s="231" t="s">
        <v>4754</v>
      </c>
      <c r="B2880" s="231" t="str">
        <f t="shared" si="44"/>
        <v>LA4</v>
      </c>
      <c r="C2880" s="353">
        <v>0.68040218353271398</v>
      </c>
    </row>
    <row r="2881" spans="1:3" x14ac:dyDescent="0.35">
      <c r="A2881" s="231" t="s">
        <v>4755</v>
      </c>
      <c r="B2881" s="231" t="str">
        <f t="shared" si="44"/>
        <v>LA4</v>
      </c>
      <c r="C2881" s="353">
        <v>0.67693560464041502</v>
      </c>
    </row>
    <row r="2882" spans="1:3" x14ac:dyDescent="0.35">
      <c r="A2882" s="231" t="s">
        <v>4756</v>
      </c>
      <c r="B2882" s="231" t="str">
        <f t="shared" si="44"/>
        <v>LA4</v>
      </c>
      <c r="C2882" s="353">
        <v>0.56624142328898097</v>
      </c>
    </row>
    <row r="2883" spans="1:3" x14ac:dyDescent="0.35">
      <c r="A2883" s="231" t="s">
        <v>4757</v>
      </c>
      <c r="B2883" s="231" t="str">
        <f t="shared" si="44"/>
        <v>LA4</v>
      </c>
      <c r="C2883" s="353">
        <v>0.57532866795857696</v>
      </c>
    </row>
    <row r="2884" spans="1:3" x14ac:dyDescent="0.35">
      <c r="A2884" s="231" t="s">
        <v>4758</v>
      </c>
      <c r="B2884" s="231" t="str">
        <f t="shared" si="44"/>
        <v>LA4</v>
      </c>
      <c r="C2884" s="353">
        <v>0.29530382156371998</v>
      </c>
    </row>
    <row r="2885" spans="1:3" x14ac:dyDescent="0.35">
      <c r="A2885" s="231" t="s">
        <v>4759</v>
      </c>
      <c r="B2885" s="231" t="str">
        <f t="shared" si="44"/>
        <v>LA4</v>
      </c>
      <c r="C2885" s="353">
        <v>0.24444031715393</v>
      </c>
    </row>
    <row r="2886" spans="1:3" x14ac:dyDescent="0.35">
      <c r="A2886" s="231" t="s">
        <v>4760</v>
      </c>
      <c r="B2886" s="231" t="str">
        <f t="shared" si="44"/>
        <v>LA4</v>
      </c>
      <c r="C2886" s="353">
        <v>0.47030719121297199</v>
      </c>
    </row>
    <row r="2887" spans="1:3" x14ac:dyDescent="0.35">
      <c r="A2887" s="231" t="s">
        <v>4761</v>
      </c>
      <c r="B2887" s="231" t="str">
        <f t="shared" si="44"/>
        <v>LA4</v>
      </c>
      <c r="C2887" s="353">
        <v>0.36702770345351199</v>
      </c>
    </row>
    <row r="2888" spans="1:3" x14ac:dyDescent="0.35">
      <c r="A2888" s="231" t="s">
        <v>4762</v>
      </c>
      <c r="B2888" s="231" t="str">
        <f t="shared" si="44"/>
        <v>LA4</v>
      </c>
      <c r="C2888" s="353">
        <v>0.80420637130737205</v>
      </c>
    </row>
    <row r="2889" spans="1:3" x14ac:dyDescent="0.35">
      <c r="A2889" s="231" t="s">
        <v>4763</v>
      </c>
      <c r="B2889" s="231" t="str">
        <f t="shared" si="44"/>
        <v>LA4</v>
      </c>
      <c r="C2889" s="353">
        <v>0.51949954032897905</v>
      </c>
    </row>
    <row r="2890" spans="1:3" x14ac:dyDescent="0.35">
      <c r="A2890" s="231" t="s">
        <v>4764</v>
      </c>
      <c r="B2890" s="231" t="str">
        <f t="shared" si="44"/>
        <v>LA4</v>
      </c>
      <c r="C2890" s="353">
        <v>0.284509023030598</v>
      </c>
    </row>
    <row r="2891" spans="1:3" x14ac:dyDescent="0.35">
      <c r="A2891" s="231" t="s">
        <v>4765</v>
      </c>
      <c r="B2891" s="231" t="str">
        <f t="shared" si="44"/>
        <v>LA4</v>
      </c>
      <c r="C2891" s="353">
        <v>0.373469284602573</v>
      </c>
    </row>
    <row r="2892" spans="1:3" x14ac:dyDescent="0.35">
      <c r="A2892" s="231" t="s">
        <v>4766</v>
      </c>
      <c r="B2892" s="231" t="str">
        <f t="shared" ref="B2892:B2955" si="45">IFERROR(LEFT(A2892,(FIND(" ",A2892,1)-1)),"")</f>
        <v>LA4</v>
      </c>
      <c r="C2892" s="353">
        <v>0.67992118426731596</v>
      </c>
    </row>
    <row r="2893" spans="1:3" x14ac:dyDescent="0.35">
      <c r="A2893" s="231" t="s">
        <v>4767</v>
      </c>
      <c r="B2893" s="231" t="str">
        <f t="shared" si="45"/>
        <v>LA4</v>
      </c>
      <c r="C2893" s="353">
        <v>0.33475363254547102</v>
      </c>
    </row>
    <row r="2894" spans="1:3" x14ac:dyDescent="0.35">
      <c r="A2894" s="231" t="s">
        <v>4768</v>
      </c>
      <c r="B2894" s="231" t="str">
        <f t="shared" si="45"/>
        <v>LA4</v>
      </c>
      <c r="C2894" s="353">
        <v>0.67524325847625699</v>
      </c>
    </row>
    <row r="2895" spans="1:3" x14ac:dyDescent="0.35">
      <c r="A2895" s="231" t="s">
        <v>4769</v>
      </c>
      <c r="B2895" s="231" t="str">
        <f t="shared" si="45"/>
        <v>LA4</v>
      </c>
      <c r="C2895" s="353">
        <v>0.58819353580474798</v>
      </c>
    </row>
    <row r="2896" spans="1:3" x14ac:dyDescent="0.35">
      <c r="A2896" s="231" t="s">
        <v>4770</v>
      </c>
      <c r="B2896" s="231" t="str">
        <f t="shared" si="45"/>
        <v>LA4</v>
      </c>
      <c r="C2896" s="353">
        <v>0.38272261619567799</v>
      </c>
    </row>
    <row r="2897" spans="1:3" x14ac:dyDescent="0.35">
      <c r="A2897" s="231" t="s">
        <v>4771</v>
      </c>
      <c r="B2897" s="231" t="str">
        <f t="shared" si="45"/>
        <v>LA4</v>
      </c>
      <c r="C2897" s="353">
        <v>0.49772946039835603</v>
      </c>
    </row>
    <row r="2898" spans="1:3" x14ac:dyDescent="0.35">
      <c r="A2898" s="231" t="s">
        <v>4772</v>
      </c>
      <c r="B2898" s="231" t="str">
        <f t="shared" si="45"/>
        <v>LA4</v>
      </c>
      <c r="C2898" s="353">
        <v>0.244358539581298</v>
      </c>
    </row>
    <row r="2899" spans="1:3" x14ac:dyDescent="0.35">
      <c r="A2899" s="231" t="s">
        <v>4773</v>
      </c>
      <c r="B2899" s="231" t="str">
        <f t="shared" si="45"/>
        <v>LA4</v>
      </c>
      <c r="C2899" s="353">
        <v>0.33668130238850902</v>
      </c>
    </row>
    <row r="2900" spans="1:3" x14ac:dyDescent="0.35">
      <c r="A2900" s="231" t="s">
        <v>4774</v>
      </c>
      <c r="B2900" s="231" t="str">
        <f t="shared" si="45"/>
        <v>LA4</v>
      </c>
      <c r="C2900" s="353">
        <v>0.36719703674316401</v>
      </c>
    </row>
    <row r="2901" spans="1:3" x14ac:dyDescent="0.35">
      <c r="A2901" s="231" t="s">
        <v>4775</v>
      </c>
      <c r="B2901" s="231" t="str">
        <f t="shared" si="45"/>
        <v>LA4</v>
      </c>
      <c r="C2901" s="353">
        <v>0.30663592474801199</v>
      </c>
    </row>
    <row r="2902" spans="1:3" x14ac:dyDescent="0.35">
      <c r="A2902" s="231" t="s">
        <v>4776</v>
      </c>
      <c r="B2902" s="231" t="str">
        <f t="shared" si="45"/>
        <v>LA4</v>
      </c>
      <c r="C2902" s="353">
        <v>0.29206395149230902</v>
      </c>
    </row>
    <row r="2903" spans="1:3" x14ac:dyDescent="0.35">
      <c r="A2903" s="231" t="s">
        <v>4777</v>
      </c>
      <c r="B2903" s="231" t="str">
        <f t="shared" si="45"/>
        <v>LA4</v>
      </c>
      <c r="C2903" s="353">
        <v>0.31461191177368097</v>
      </c>
    </row>
    <row r="2904" spans="1:3" x14ac:dyDescent="0.35">
      <c r="A2904" s="231" t="s">
        <v>4778</v>
      </c>
      <c r="B2904" s="231" t="str">
        <f t="shared" si="45"/>
        <v>LA4</v>
      </c>
      <c r="C2904" s="353">
        <v>0.48591017723083402</v>
      </c>
    </row>
    <row r="2905" spans="1:3" x14ac:dyDescent="0.35">
      <c r="A2905" s="231" t="s">
        <v>4779</v>
      </c>
      <c r="B2905" s="231" t="str">
        <f t="shared" si="45"/>
        <v>LA4</v>
      </c>
      <c r="C2905" s="353">
        <v>0.44010162353515597</v>
      </c>
    </row>
    <row r="2906" spans="1:3" x14ac:dyDescent="0.35">
      <c r="A2906" s="231" t="s">
        <v>4780</v>
      </c>
      <c r="B2906" s="231" t="str">
        <f t="shared" si="45"/>
        <v>LA4</v>
      </c>
      <c r="C2906" s="353">
        <v>0.37457466125488198</v>
      </c>
    </row>
    <row r="2907" spans="1:3" x14ac:dyDescent="0.35">
      <c r="A2907" s="231" t="s">
        <v>4781</v>
      </c>
      <c r="B2907" s="231" t="str">
        <f t="shared" si="45"/>
        <v>LA4</v>
      </c>
      <c r="C2907" s="353">
        <v>0.30976181030273398</v>
      </c>
    </row>
    <row r="2908" spans="1:3" x14ac:dyDescent="0.35">
      <c r="A2908" s="231" t="s">
        <v>4782</v>
      </c>
      <c r="B2908" s="231" t="str">
        <f t="shared" si="45"/>
        <v>LA4</v>
      </c>
      <c r="C2908" s="353">
        <v>0.40085633595784498</v>
      </c>
    </row>
    <row r="2909" spans="1:3" x14ac:dyDescent="0.35">
      <c r="A2909" s="231" t="s">
        <v>4783</v>
      </c>
      <c r="B2909" s="231" t="str">
        <f t="shared" si="45"/>
        <v>LA4</v>
      </c>
      <c r="C2909" s="353">
        <v>0.36815325419108003</v>
      </c>
    </row>
    <row r="2910" spans="1:3" x14ac:dyDescent="0.35">
      <c r="A2910" s="231" t="s">
        <v>4784</v>
      </c>
      <c r="B2910" s="231" t="str">
        <f t="shared" si="45"/>
        <v>LA4</v>
      </c>
      <c r="C2910" s="353">
        <v>0.491851806640625</v>
      </c>
    </row>
    <row r="2911" spans="1:3" x14ac:dyDescent="0.35">
      <c r="A2911" s="231" t="s">
        <v>4785</v>
      </c>
      <c r="B2911" s="231" t="str">
        <f t="shared" si="45"/>
        <v>LA4</v>
      </c>
      <c r="C2911" s="353">
        <v>0.53965282440185502</v>
      </c>
    </row>
    <row r="2912" spans="1:3" x14ac:dyDescent="0.35">
      <c r="A2912" s="231" t="s">
        <v>4786</v>
      </c>
      <c r="B2912" s="231" t="str">
        <f t="shared" si="45"/>
        <v>LA4</v>
      </c>
      <c r="C2912" s="353">
        <v>0.352076257978166</v>
      </c>
    </row>
    <row r="2913" spans="1:3" x14ac:dyDescent="0.35">
      <c r="A2913" s="231" t="s">
        <v>4787</v>
      </c>
      <c r="B2913" s="231" t="str">
        <f t="shared" si="45"/>
        <v>LA4</v>
      </c>
      <c r="C2913" s="353">
        <v>0.54265635013580305</v>
      </c>
    </row>
    <row r="2914" spans="1:3" x14ac:dyDescent="0.35">
      <c r="A2914" s="231" t="s">
        <v>4788</v>
      </c>
      <c r="B2914" s="231" t="str">
        <f t="shared" si="45"/>
        <v>LA4</v>
      </c>
      <c r="C2914" s="353">
        <v>0.36238307952880799</v>
      </c>
    </row>
    <row r="2915" spans="1:3" x14ac:dyDescent="0.35">
      <c r="A2915" s="231" t="s">
        <v>4789</v>
      </c>
      <c r="B2915" s="231" t="str">
        <f t="shared" si="45"/>
        <v>LA4</v>
      </c>
      <c r="C2915" s="353">
        <v>0.26817893981933499</v>
      </c>
    </row>
    <row r="2916" spans="1:3" x14ac:dyDescent="0.35">
      <c r="A2916" s="231" t="s">
        <v>4790</v>
      </c>
      <c r="B2916" s="231" t="str">
        <f t="shared" si="45"/>
        <v>LA4</v>
      </c>
      <c r="C2916" s="353">
        <v>0.458569526672363</v>
      </c>
    </row>
    <row r="2917" spans="1:3" x14ac:dyDescent="0.35">
      <c r="A2917" s="231" t="s">
        <v>4791</v>
      </c>
      <c r="B2917" s="231" t="str">
        <f t="shared" si="45"/>
        <v>LA4</v>
      </c>
      <c r="C2917" s="353">
        <v>0.55645783742268795</v>
      </c>
    </row>
    <row r="2918" spans="1:3" x14ac:dyDescent="0.35">
      <c r="A2918" s="231" t="s">
        <v>4792</v>
      </c>
      <c r="B2918" s="231" t="str">
        <f t="shared" si="45"/>
        <v>LA4</v>
      </c>
      <c r="C2918" s="353">
        <v>0.54587936401367099</v>
      </c>
    </row>
    <row r="2919" spans="1:3" x14ac:dyDescent="0.35">
      <c r="A2919" s="231" t="s">
        <v>4793</v>
      </c>
      <c r="B2919" s="231" t="str">
        <f t="shared" si="45"/>
        <v>LA4</v>
      </c>
      <c r="C2919" s="353">
        <v>0.63306751251220705</v>
      </c>
    </row>
    <row r="2920" spans="1:3" x14ac:dyDescent="0.35">
      <c r="A2920" s="231" t="s">
        <v>4794</v>
      </c>
      <c r="B2920" s="231" t="str">
        <f t="shared" si="45"/>
        <v>LA4</v>
      </c>
      <c r="C2920" s="353">
        <v>0.57505230108896799</v>
      </c>
    </row>
    <row r="2921" spans="1:3" x14ac:dyDescent="0.35">
      <c r="A2921" s="231" t="s">
        <v>4795</v>
      </c>
      <c r="B2921" s="231" t="str">
        <f t="shared" si="45"/>
        <v>LA4</v>
      </c>
      <c r="C2921" s="353">
        <v>0.48360147476196202</v>
      </c>
    </row>
    <row r="2922" spans="1:3" x14ac:dyDescent="0.35">
      <c r="A2922" s="231" t="s">
        <v>4796</v>
      </c>
      <c r="B2922" s="231" t="str">
        <f t="shared" si="45"/>
        <v>LA4</v>
      </c>
      <c r="C2922" s="353">
        <v>0.30546379089355402</v>
      </c>
    </row>
    <row r="2923" spans="1:3" x14ac:dyDescent="0.35">
      <c r="A2923" s="231" t="s">
        <v>4797</v>
      </c>
      <c r="B2923" s="231" t="str">
        <f t="shared" si="45"/>
        <v>LA4</v>
      </c>
      <c r="C2923" s="353">
        <v>0.61336998939514098</v>
      </c>
    </row>
    <row r="2924" spans="1:3" x14ac:dyDescent="0.35">
      <c r="A2924" s="231" t="s">
        <v>4798</v>
      </c>
      <c r="B2924" s="231" t="str">
        <f t="shared" si="45"/>
        <v>LA4</v>
      </c>
      <c r="C2924" s="353">
        <v>0.45582535862922602</v>
      </c>
    </row>
    <row r="2925" spans="1:3" x14ac:dyDescent="0.35">
      <c r="A2925" s="231" t="s">
        <v>4799</v>
      </c>
      <c r="B2925" s="231" t="str">
        <f t="shared" si="45"/>
        <v>LA4</v>
      </c>
      <c r="C2925" s="353">
        <v>0.380969047546386</v>
      </c>
    </row>
    <row r="2926" spans="1:3" x14ac:dyDescent="0.35">
      <c r="A2926" s="231" t="s">
        <v>4800</v>
      </c>
      <c r="B2926" s="231" t="str">
        <f t="shared" si="45"/>
        <v>LA4</v>
      </c>
      <c r="C2926" s="353">
        <v>0.77859592437744096</v>
      </c>
    </row>
    <row r="2927" spans="1:3" x14ac:dyDescent="0.35">
      <c r="A2927" s="231" t="s">
        <v>4801</v>
      </c>
      <c r="B2927" s="231" t="str">
        <f t="shared" si="45"/>
        <v>LA4</v>
      </c>
      <c r="C2927" s="353">
        <v>0.45206700430975999</v>
      </c>
    </row>
    <row r="2928" spans="1:3" x14ac:dyDescent="0.35">
      <c r="A2928" s="231" t="s">
        <v>4802</v>
      </c>
      <c r="B2928" s="231" t="str">
        <f t="shared" si="45"/>
        <v>LA4</v>
      </c>
      <c r="C2928" s="353">
        <v>0.478466903462129</v>
      </c>
    </row>
    <row r="2929" spans="1:3" x14ac:dyDescent="0.35">
      <c r="A2929" s="231" t="s">
        <v>4803</v>
      </c>
      <c r="B2929" s="231" t="str">
        <f t="shared" si="45"/>
        <v>LA4</v>
      </c>
      <c r="C2929" s="353">
        <v>0.59418201446533203</v>
      </c>
    </row>
    <row r="2930" spans="1:3" x14ac:dyDescent="0.35">
      <c r="A2930" s="231" t="s">
        <v>4804</v>
      </c>
      <c r="B2930" s="231" t="str">
        <f t="shared" si="45"/>
        <v>LA4</v>
      </c>
      <c r="C2930" s="353">
        <v>0.46418359062888398</v>
      </c>
    </row>
    <row r="2931" spans="1:3" x14ac:dyDescent="0.35">
      <c r="A2931" s="231" t="s">
        <v>4805</v>
      </c>
      <c r="B2931" s="231" t="str">
        <f t="shared" si="45"/>
        <v>LA4</v>
      </c>
      <c r="C2931" s="353">
        <v>0.32348990440368602</v>
      </c>
    </row>
    <row r="2932" spans="1:3" x14ac:dyDescent="0.35">
      <c r="A2932" s="231" t="s">
        <v>4806</v>
      </c>
      <c r="B2932" s="231" t="str">
        <f t="shared" si="45"/>
        <v>LA4</v>
      </c>
      <c r="C2932" s="353">
        <v>0.62142515182495095</v>
      </c>
    </row>
    <row r="2933" spans="1:3" x14ac:dyDescent="0.35">
      <c r="A2933" s="231" t="s">
        <v>4807</v>
      </c>
      <c r="B2933" s="231" t="str">
        <f t="shared" si="45"/>
        <v>LA4</v>
      </c>
      <c r="C2933" s="353">
        <v>0.41840648651123002</v>
      </c>
    </row>
    <row r="2934" spans="1:3" x14ac:dyDescent="0.35">
      <c r="A2934" s="231" t="s">
        <v>4808</v>
      </c>
      <c r="B2934" s="231" t="str">
        <f t="shared" si="45"/>
        <v>LA4</v>
      </c>
      <c r="C2934" s="353">
        <v>0.92408561706542902</v>
      </c>
    </row>
    <row r="2935" spans="1:3" x14ac:dyDescent="0.35">
      <c r="A2935" s="231" t="s">
        <v>4809</v>
      </c>
      <c r="B2935" s="231" t="str">
        <f t="shared" si="45"/>
        <v>LA4</v>
      </c>
      <c r="C2935" s="353">
        <v>0.60623550415038996</v>
      </c>
    </row>
    <row r="2936" spans="1:3" x14ac:dyDescent="0.35">
      <c r="A2936" s="231" t="s">
        <v>4810</v>
      </c>
      <c r="B2936" s="231" t="str">
        <f t="shared" si="45"/>
        <v>LA4</v>
      </c>
      <c r="C2936" s="353">
        <v>0.77858808305528404</v>
      </c>
    </row>
    <row r="2937" spans="1:3" x14ac:dyDescent="0.35">
      <c r="A2937" s="231" t="s">
        <v>4811</v>
      </c>
      <c r="B2937" s="231" t="str">
        <f t="shared" si="45"/>
        <v>LA4</v>
      </c>
      <c r="C2937" s="353">
        <v>0.63482627868652297</v>
      </c>
    </row>
    <row r="2938" spans="1:3" x14ac:dyDescent="0.35">
      <c r="A2938" s="231" t="s">
        <v>4812</v>
      </c>
      <c r="B2938" s="231" t="str">
        <f t="shared" si="45"/>
        <v>LA4</v>
      </c>
      <c r="C2938" s="353">
        <v>0.69232673645019505</v>
      </c>
    </row>
    <row r="2939" spans="1:3" x14ac:dyDescent="0.35">
      <c r="A2939" s="231" t="s">
        <v>4813</v>
      </c>
      <c r="B2939" s="231" t="str">
        <f t="shared" si="45"/>
        <v>LA4</v>
      </c>
      <c r="C2939" s="353">
        <v>0.71981191635131803</v>
      </c>
    </row>
    <row r="2940" spans="1:3" x14ac:dyDescent="0.35">
      <c r="A2940" s="231" t="s">
        <v>4814</v>
      </c>
      <c r="B2940" s="231" t="str">
        <f t="shared" si="45"/>
        <v>LA4</v>
      </c>
      <c r="C2940" s="353">
        <v>0.654438495635986</v>
      </c>
    </row>
    <row r="2941" spans="1:3" x14ac:dyDescent="0.35">
      <c r="A2941" s="231" t="s">
        <v>4815</v>
      </c>
      <c r="B2941" s="231" t="str">
        <f t="shared" si="45"/>
        <v>LA4</v>
      </c>
      <c r="C2941" s="353">
        <v>0.461492300033569</v>
      </c>
    </row>
    <row r="2942" spans="1:3" x14ac:dyDescent="0.35">
      <c r="A2942" s="231" t="s">
        <v>4816</v>
      </c>
      <c r="B2942" s="231" t="str">
        <f t="shared" si="45"/>
        <v>LA4</v>
      </c>
      <c r="C2942" s="353">
        <v>0.52554976940154996</v>
      </c>
    </row>
    <row r="2943" spans="1:3" x14ac:dyDescent="0.35">
      <c r="A2943" s="231" t="s">
        <v>4817</v>
      </c>
      <c r="B2943" s="231" t="str">
        <f t="shared" si="45"/>
        <v>LA4</v>
      </c>
      <c r="C2943" s="353">
        <v>0.234213352203369</v>
      </c>
    </row>
    <row r="2944" spans="1:3" x14ac:dyDescent="0.35">
      <c r="A2944" s="231" t="s">
        <v>4818</v>
      </c>
      <c r="B2944" s="231" t="str">
        <f t="shared" si="45"/>
        <v>LA5</v>
      </c>
      <c r="C2944" s="353">
        <v>1.11392450332641</v>
      </c>
    </row>
    <row r="2945" spans="1:3" x14ac:dyDescent="0.35">
      <c r="A2945" s="231" t="s">
        <v>4819</v>
      </c>
      <c r="B2945" s="231" t="str">
        <f t="shared" si="45"/>
        <v>LA5</v>
      </c>
      <c r="C2945" s="353">
        <v>2.2545642852783199</v>
      </c>
    </row>
    <row r="2946" spans="1:3" x14ac:dyDescent="0.35">
      <c r="A2946" s="231" t="s">
        <v>4820</v>
      </c>
      <c r="B2946" s="231" t="str">
        <f t="shared" si="45"/>
        <v>LA5</v>
      </c>
      <c r="C2946" s="353">
        <v>0.63359252611796002</v>
      </c>
    </row>
    <row r="2947" spans="1:3" x14ac:dyDescent="0.35">
      <c r="A2947" s="231" t="s">
        <v>4821</v>
      </c>
      <c r="B2947" s="231" t="str">
        <f t="shared" si="45"/>
        <v>LA5</v>
      </c>
      <c r="C2947" s="353">
        <v>1.4193499883015901</v>
      </c>
    </row>
    <row r="2948" spans="1:3" x14ac:dyDescent="0.35">
      <c r="A2948" s="231" t="s">
        <v>4822</v>
      </c>
      <c r="B2948" s="231" t="str">
        <f t="shared" si="45"/>
        <v>LA5</v>
      </c>
      <c r="C2948" s="353">
        <v>0.35925817489624001</v>
      </c>
    </row>
    <row r="2949" spans="1:3" x14ac:dyDescent="0.35">
      <c r="A2949" s="231" t="s">
        <v>4823</v>
      </c>
      <c r="B2949" s="231" t="str">
        <f t="shared" si="45"/>
        <v>LA5</v>
      </c>
      <c r="C2949" s="353">
        <v>1.27612127576555</v>
      </c>
    </row>
    <row r="2950" spans="1:3" x14ac:dyDescent="0.35">
      <c r="A2950" s="231" t="s">
        <v>4824</v>
      </c>
      <c r="B2950" s="231" t="str">
        <f t="shared" si="45"/>
        <v>LA5</v>
      </c>
      <c r="C2950" s="353">
        <v>0.52750921249389604</v>
      </c>
    </row>
    <row r="2951" spans="1:3" x14ac:dyDescent="0.35">
      <c r="A2951" s="231" t="s">
        <v>4825</v>
      </c>
      <c r="B2951" s="231" t="str">
        <f t="shared" si="45"/>
        <v>LA5</v>
      </c>
      <c r="C2951" s="353">
        <v>1.5724306106567301</v>
      </c>
    </row>
    <row r="2952" spans="1:3" x14ac:dyDescent="0.35">
      <c r="A2952" s="231" t="s">
        <v>4826</v>
      </c>
      <c r="B2952" s="231" t="str">
        <f t="shared" si="45"/>
        <v>LA5</v>
      </c>
      <c r="C2952" s="353">
        <v>1.1124954223632799</v>
      </c>
    </row>
    <row r="2953" spans="1:3" x14ac:dyDescent="0.35">
      <c r="A2953" s="231" t="s">
        <v>4827</v>
      </c>
      <c r="B2953" s="231" t="str">
        <f t="shared" si="45"/>
        <v>LA5</v>
      </c>
      <c r="C2953" s="353">
        <v>2.4848499298095699</v>
      </c>
    </row>
    <row r="2954" spans="1:3" x14ac:dyDescent="0.35">
      <c r="A2954" s="231" t="s">
        <v>4828</v>
      </c>
      <c r="B2954" s="231" t="str">
        <f t="shared" si="45"/>
        <v>LA5</v>
      </c>
      <c r="C2954" s="353">
        <v>0.67003440856933505</v>
      </c>
    </row>
    <row r="2955" spans="1:3" x14ac:dyDescent="0.35">
      <c r="A2955" s="231" t="s">
        <v>4829</v>
      </c>
      <c r="B2955" s="231" t="str">
        <f t="shared" si="45"/>
        <v>LA5</v>
      </c>
      <c r="C2955" s="353">
        <v>0.476137558619181</v>
      </c>
    </row>
    <row r="2956" spans="1:3" x14ac:dyDescent="0.35">
      <c r="A2956" s="231" t="s">
        <v>4830</v>
      </c>
      <c r="B2956" s="231" t="str">
        <f t="shared" ref="B2956:B3019" si="46">IFERROR(LEFT(A2956,(FIND(" ",A2956,1)-1)),"")</f>
        <v>LA5</v>
      </c>
      <c r="C2956" s="353">
        <v>1.6585453748703001</v>
      </c>
    </row>
    <row r="2957" spans="1:3" x14ac:dyDescent="0.35">
      <c r="A2957" s="231" t="s">
        <v>4831</v>
      </c>
      <c r="B2957" s="231" t="str">
        <f t="shared" si="46"/>
        <v>LA5</v>
      </c>
      <c r="C2957" s="353">
        <v>0.37887620925903298</v>
      </c>
    </row>
    <row r="2958" spans="1:3" x14ac:dyDescent="0.35">
      <c r="A2958" s="231" t="s">
        <v>4832</v>
      </c>
      <c r="B2958" s="231" t="str">
        <f t="shared" si="46"/>
        <v>LA5</v>
      </c>
      <c r="C2958" s="353">
        <v>1.76747703552246</v>
      </c>
    </row>
    <row r="2959" spans="1:3" x14ac:dyDescent="0.35">
      <c r="A2959" s="231" t="s">
        <v>4833</v>
      </c>
      <c r="B2959" s="231" t="str">
        <f t="shared" si="46"/>
        <v>LA5</v>
      </c>
      <c r="C2959" s="353">
        <v>1.2250183820724401</v>
      </c>
    </row>
    <row r="2960" spans="1:3" x14ac:dyDescent="0.35">
      <c r="A2960" s="231" t="s">
        <v>4834</v>
      </c>
      <c r="B2960" s="231" t="str">
        <f t="shared" si="46"/>
        <v>LA5</v>
      </c>
      <c r="C2960" s="353">
        <v>0.62215995788574197</v>
      </c>
    </row>
    <row r="2961" spans="1:3" x14ac:dyDescent="0.35">
      <c r="A2961" s="231" t="s">
        <v>4835</v>
      </c>
      <c r="B2961" s="231" t="str">
        <f t="shared" si="46"/>
        <v>LA7</v>
      </c>
      <c r="C2961" s="353">
        <v>0.60066223144531194</v>
      </c>
    </row>
    <row r="2962" spans="1:3" x14ac:dyDescent="0.35">
      <c r="A2962" s="231" t="s">
        <v>4836</v>
      </c>
      <c r="B2962" s="231" t="str">
        <f t="shared" si="46"/>
        <v>LA7</v>
      </c>
      <c r="C2962" s="353">
        <v>0.274666547775268</v>
      </c>
    </row>
    <row r="2963" spans="1:3" x14ac:dyDescent="0.35">
      <c r="A2963" s="231" t="s">
        <v>4837</v>
      </c>
      <c r="B2963" s="231" t="str">
        <f t="shared" si="46"/>
        <v>LL18</v>
      </c>
      <c r="C2963" s="353">
        <v>0.29723764726077301</v>
      </c>
    </row>
    <row r="2964" spans="1:3" x14ac:dyDescent="0.35">
      <c r="A2964" s="231" t="s">
        <v>4838</v>
      </c>
      <c r="B2964" s="231" t="str">
        <f t="shared" si="46"/>
        <v>LL18</v>
      </c>
      <c r="C2964" s="353">
        <v>0.77535108634499705</v>
      </c>
    </row>
    <row r="2965" spans="1:3" x14ac:dyDescent="0.35">
      <c r="A2965" s="231" t="s">
        <v>4839</v>
      </c>
      <c r="B2965" s="231" t="str">
        <f t="shared" si="46"/>
        <v>LL22</v>
      </c>
      <c r="C2965" s="353">
        <v>0.29157276675667299</v>
      </c>
    </row>
    <row r="2966" spans="1:3" x14ac:dyDescent="0.35">
      <c r="A2966" s="231" t="s">
        <v>4840</v>
      </c>
      <c r="B2966" s="231" t="str">
        <f t="shared" si="46"/>
        <v>LL28</v>
      </c>
      <c r="C2966" s="353">
        <v>0.48524740096894498</v>
      </c>
    </row>
    <row r="2967" spans="1:3" x14ac:dyDescent="0.35">
      <c r="A2967" s="231" t="s">
        <v>4841</v>
      </c>
      <c r="B2967" s="231" t="str">
        <f t="shared" si="46"/>
        <v>LL28</v>
      </c>
      <c r="C2967" s="353">
        <v>0.72951205509123196</v>
      </c>
    </row>
    <row r="2968" spans="1:3" x14ac:dyDescent="0.35">
      <c r="A2968" s="231" t="s">
        <v>4842</v>
      </c>
      <c r="B2968" s="231" t="str">
        <f t="shared" si="46"/>
        <v>LL28</v>
      </c>
      <c r="C2968" s="353">
        <v>0.252565816625336</v>
      </c>
    </row>
    <row r="2969" spans="1:3" x14ac:dyDescent="0.35">
      <c r="A2969" s="231" t="s">
        <v>4843</v>
      </c>
      <c r="B2969" s="231" t="str">
        <f t="shared" si="46"/>
        <v>LL28</v>
      </c>
      <c r="C2969" s="353">
        <v>0.60392540703071396</v>
      </c>
    </row>
    <row r="2970" spans="1:3" x14ac:dyDescent="0.35">
      <c r="A2970" s="231" t="s">
        <v>4844</v>
      </c>
      <c r="B2970" s="231" t="str">
        <f t="shared" si="46"/>
        <v>LL30</v>
      </c>
      <c r="C2970" s="353">
        <v>0.21647717315711701</v>
      </c>
    </row>
    <row r="2971" spans="1:3" x14ac:dyDescent="0.35">
      <c r="A2971" s="231" t="s">
        <v>4845</v>
      </c>
      <c r="B2971" s="231" t="str">
        <f t="shared" si="46"/>
        <v>LL30</v>
      </c>
      <c r="C2971" s="353">
        <v>0.31037119398556701</v>
      </c>
    </row>
    <row r="2972" spans="1:3" x14ac:dyDescent="0.35">
      <c r="A2972" s="231" t="s">
        <v>4846</v>
      </c>
      <c r="B2972" s="231" t="str">
        <f t="shared" si="46"/>
        <v>LL30</v>
      </c>
      <c r="C2972" s="353">
        <v>0.30029437773390699</v>
      </c>
    </row>
    <row r="2973" spans="1:3" x14ac:dyDescent="0.35">
      <c r="A2973" s="231" t="s">
        <v>4847</v>
      </c>
      <c r="B2973" s="231" t="str">
        <f t="shared" si="46"/>
        <v>LL30</v>
      </c>
      <c r="C2973" s="353">
        <v>0.40003067367682199</v>
      </c>
    </row>
    <row r="2974" spans="1:3" x14ac:dyDescent="0.35">
      <c r="A2974" s="231" t="s">
        <v>4848</v>
      </c>
      <c r="B2974" s="231" t="str">
        <f t="shared" si="46"/>
        <v>LL30</v>
      </c>
      <c r="C2974" s="353">
        <v>0.52889326516606106</v>
      </c>
    </row>
    <row r="2975" spans="1:3" x14ac:dyDescent="0.35">
      <c r="A2975" s="231" t="s">
        <v>4849</v>
      </c>
      <c r="B2975" s="231" t="str">
        <f t="shared" si="46"/>
        <v>LL30</v>
      </c>
      <c r="C2975" s="353">
        <v>0.547937593677852</v>
      </c>
    </row>
    <row r="2976" spans="1:3" x14ac:dyDescent="0.35">
      <c r="A2976" s="231" t="s">
        <v>4850</v>
      </c>
      <c r="B2976" s="231" t="str">
        <f t="shared" si="46"/>
        <v>LL30</v>
      </c>
      <c r="C2976" s="353">
        <v>0.40841612687555701</v>
      </c>
    </row>
    <row r="2977" spans="1:3" x14ac:dyDescent="0.35">
      <c r="A2977" s="231" t="s">
        <v>4851</v>
      </c>
      <c r="B2977" s="231" t="str">
        <f t="shared" si="46"/>
        <v>LL30</v>
      </c>
      <c r="C2977" s="353">
        <v>0.24805893921616001</v>
      </c>
    </row>
    <row r="2978" spans="1:3" x14ac:dyDescent="0.35">
      <c r="A2978" s="231" t="s">
        <v>4852</v>
      </c>
      <c r="B2978" s="231" t="str">
        <f t="shared" si="46"/>
        <v>LL30</v>
      </c>
      <c r="C2978" s="353">
        <v>0.249195386494523</v>
      </c>
    </row>
    <row r="2979" spans="1:3" x14ac:dyDescent="0.35">
      <c r="A2979" s="231" t="s">
        <v>4853</v>
      </c>
      <c r="B2979" s="231" t="str">
        <f t="shared" si="46"/>
        <v>LL30</v>
      </c>
      <c r="C2979" s="353">
        <v>0.22543841876064399</v>
      </c>
    </row>
    <row r="2980" spans="1:3" x14ac:dyDescent="0.35">
      <c r="A2980" s="231" t="s">
        <v>4854</v>
      </c>
      <c r="B2980" s="231" t="str">
        <f t="shared" si="46"/>
        <v>LL30</v>
      </c>
      <c r="C2980" s="353">
        <v>0.31947752284738501</v>
      </c>
    </row>
    <row r="2981" spans="1:3" x14ac:dyDescent="0.35">
      <c r="A2981" s="231" t="s">
        <v>4855</v>
      </c>
      <c r="B2981" s="231" t="str">
        <f t="shared" si="46"/>
        <v>LL30</v>
      </c>
      <c r="C2981" s="353">
        <v>0.32308254503572098</v>
      </c>
    </row>
    <row r="2982" spans="1:3" x14ac:dyDescent="0.35">
      <c r="A2982" s="231" t="s">
        <v>4856</v>
      </c>
      <c r="B2982" s="231" t="str">
        <f t="shared" si="46"/>
        <v>LL30</v>
      </c>
      <c r="C2982" s="353">
        <v>0.22298168154283299</v>
      </c>
    </row>
    <row r="2983" spans="1:3" x14ac:dyDescent="0.35">
      <c r="A2983" s="231" t="s">
        <v>4857</v>
      </c>
      <c r="B2983" s="231" t="str">
        <f t="shared" si="46"/>
        <v>LL30</v>
      </c>
      <c r="C2983" s="353">
        <v>0.31594166133539903</v>
      </c>
    </row>
    <row r="2984" spans="1:3" x14ac:dyDescent="0.35">
      <c r="A2984" s="231" t="s">
        <v>4858</v>
      </c>
      <c r="B2984" s="231" t="str">
        <f t="shared" si="46"/>
        <v>LL30</v>
      </c>
      <c r="C2984" s="353">
        <v>0.24920040490172801</v>
      </c>
    </row>
    <row r="2985" spans="1:3" x14ac:dyDescent="0.35">
      <c r="A2985" s="231" t="s">
        <v>4859</v>
      </c>
      <c r="B2985" s="231" t="str">
        <f t="shared" si="46"/>
        <v>LL30</v>
      </c>
      <c r="C2985" s="353">
        <v>0.28636849191022901</v>
      </c>
    </row>
    <row r="2986" spans="1:3" x14ac:dyDescent="0.35">
      <c r="A2986" s="231" t="s">
        <v>4860</v>
      </c>
      <c r="B2986" s="231" t="str">
        <f t="shared" si="46"/>
        <v>LL30</v>
      </c>
      <c r="C2986" s="353">
        <v>0.21789174033199199</v>
      </c>
    </row>
    <row r="2987" spans="1:3" x14ac:dyDescent="0.35">
      <c r="A2987" s="231" t="s">
        <v>4861</v>
      </c>
      <c r="B2987" s="231" t="str">
        <f t="shared" si="46"/>
        <v>LL30</v>
      </c>
      <c r="C2987" s="353">
        <v>0.27095178936837999</v>
      </c>
    </row>
    <row r="2988" spans="1:3" x14ac:dyDescent="0.35">
      <c r="A2988" s="231" t="s">
        <v>4862</v>
      </c>
      <c r="B2988" s="231" t="str">
        <f t="shared" si="46"/>
        <v>LL30</v>
      </c>
      <c r="C2988" s="353">
        <v>0.21484624917679901</v>
      </c>
    </row>
    <row r="2989" spans="1:3" x14ac:dyDescent="0.35">
      <c r="A2989" s="231" t="s">
        <v>4863</v>
      </c>
      <c r="B2989" s="231" t="str">
        <f t="shared" si="46"/>
        <v>LL30</v>
      </c>
      <c r="C2989" s="353">
        <v>0.24777304839039099</v>
      </c>
    </row>
    <row r="2990" spans="1:3" x14ac:dyDescent="0.35">
      <c r="A2990" s="231" t="s">
        <v>4864</v>
      </c>
      <c r="B2990" s="231" t="str">
        <f t="shared" si="46"/>
        <v>LL30</v>
      </c>
      <c r="C2990" s="353">
        <v>0.23499081185378501</v>
      </c>
    </row>
    <row r="2991" spans="1:3" x14ac:dyDescent="0.35">
      <c r="A2991" s="231" t="s">
        <v>4865</v>
      </c>
      <c r="B2991" s="231" t="str">
        <f t="shared" si="46"/>
        <v>LL30</v>
      </c>
      <c r="C2991" s="353">
        <v>0.24348279456250199</v>
      </c>
    </row>
    <row r="2992" spans="1:3" x14ac:dyDescent="0.35">
      <c r="A2992" s="231" t="s">
        <v>4866</v>
      </c>
      <c r="B2992" s="231" t="str">
        <f t="shared" si="46"/>
        <v>LL30</v>
      </c>
      <c r="C2992" s="353">
        <v>0.20414959973918101</v>
      </c>
    </row>
    <row r="2993" spans="1:3" x14ac:dyDescent="0.35">
      <c r="A2993" s="231" t="s">
        <v>4867</v>
      </c>
      <c r="B2993" s="231" t="str">
        <f t="shared" si="46"/>
        <v>LL30</v>
      </c>
      <c r="C2993" s="353">
        <v>0.24707323010885501</v>
      </c>
    </row>
    <row r="2994" spans="1:3" x14ac:dyDescent="0.35">
      <c r="A2994" s="231" t="s">
        <v>4868</v>
      </c>
      <c r="B2994" s="231" t="str">
        <f t="shared" si="46"/>
        <v>LL30</v>
      </c>
      <c r="C2994" s="353">
        <v>0.24555394045284001</v>
      </c>
    </row>
    <row r="2995" spans="1:3" x14ac:dyDescent="0.35">
      <c r="A2995" s="231" t="s">
        <v>4869</v>
      </c>
      <c r="B2995" s="231" t="str">
        <f t="shared" si="46"/>
        <v>LL30</v>
      </c>
      <c r="C2995" s="353">
        <v>0.20166956581555201</v>
      </c>
    </row>
    <row r="2996" spans="1:3" x14ac:dyDescent="0.35">
      <c r="A2996" s="231" t="s">
        <v>4870</v>
      </c>
      <c r="B2996" s="231" t="str">
        <f t="shared" si="46"/>
        <v>LL30</v>
      </c>
      <c r="C2996" s="353">
        <v>0.45069829189350902</v>
      </c>
    </row>
    <row r="2997" spans="1:3" x14ac:dyDescent="0.35">
      <c r="A2997" s="231" t="s">
        <v>4871</v>
      </c>
      <c r="B2997" s="231" t="str">
        <f t="shared" si="46"/>
        <v>LL30</v>
      </c>
      <c r="C2997" s="353">
        <v>0.38547003873449498</v>
      </c>
    </row>
    <row r="2998" spans="1:3" x14ac:dyDescent="0.35">
      <c r="A2998" s="231" t="s">
        <v>4872</v>
      </c>
      <c r="B2998" s="231" t="str">
        <f t="shared" si="46"/>
        <v>LL30</v>
      </c>
      <c r="C2998" s="353">
        <v>0.27654032722345401</v>
      </c>
    </row>
    <row r="2999" spans="1:3" x14ac:dyDescent="0.35">
      <c r="A2999" s="231" t="s">
        <v>4873</v>
      </c>
      <c r="B2999" s="231" t="str">
        <f t="shared" si="46"/>
        <v>LL30</v>
      </c>
      <c r="C2999" s="353">
        <v>0.22641234021332499</v>
      </c>
    </row>
    <row r="3000" spans="1:3" x14ac:dyDescent="0.35">
      <c r="A3000" s="231" t="s">
        <v>4874</v>
      </c>
      <c r="B3000" s="231" t="str">
        <f t="shared" si="46"/>
        <v>LL30</v>
      </c>
      <c r="C3000" s="353">
        <v>0.217158255082777</v>
      </c>
    </row>
    <row r="3001" spans="1:3" x14ac:dyDescent="0.35">
      <c r="A3001" s="231" t="s">
        <v>4875</v>
      </c>
      <c r="B3001" s="231" t="str">
        <f t="shared" si="46"/>
        <v>LL30</v>
      </c>
      <c r="C3001" s="353">
        <v>0.28942090545013199</v>
      </c>
    </row>
    <row r="3002" spans="1:3" x14ac:dyDescent="0.35">
      <c r="A3002" s="231" t="s">
        <v>4876</v>
      </c>
      <c r="B3002" s="231" t="str">
        <f t="shared" si="46"/>
        <v>LL30</v>
      </c>
      <c r="C3002" s="353">
        <v>0.43195538489715501</v>
      </c>
    </row>
    <row r="3003" spans="1:3" x14ac:dyDescent="0.35">
      <c r="A3003" s="231" t="s">
        <v>4877</v>
      </c>
      <c r="B3003" s="231" t="str">
        <f t="shared" si="46"/>
        <v>LL30</v>
      </c>
      <c r="C3003" s="353">
        <v>0.69233616733682601</v>
      </c>
    </row>
    <row r="3004" spans="1:3" x14ac:dyDescent="0.35">
      <c r="A3004" s="231" t="s">
        <v>4878</v>
      </c>
      <c r="B3004" s="231" t="str">
        <f t="shared" si="46"/>
        <v>LL30</v>
      </c>
      <c r="C3004" s="353">
        <v>0.29451793405444598</v>
      </c>
    </row>
    <row r="3005" spans="1:3" x14ac:dyDescent="0.35">
      <c r="A3005" s="231" t="s">
        <v>4879</v>
      </c>
      <c r="B3005" s="231" t="str">
        <f t="shared" si="46"/>
        <v>LL30</v>
      </c>
      <c r="C3005" s="353">
        <v>0.215222981650498</v>
      </c>
    </row>
    <row r="3006" spans="1:3" x14ac:dyDescent="0.35">
      <c r="A3006" s="231" t="s">
        <v>4880</v>
      </c>
      <c r="B3006" s="231" t="str">
        <f t="shared" si="46"/>
        <v>LL30</v>
      </c>
      <c r="C3006" s="353">
        <v>0.38423167049753598</v>
      </c>
    </row>
    <row r="3007" spans="1:3" x14ac:dyDescent="0.35">
      <c r="A3007" s="231" t="s">
        <v>4881</v>
      </c>
      <c r="B3007" s="231" t="str">
        <f t="shared" si="46"/>
        <v>LL30</v>
      </c>
      <c r="C3007" s="353">
        <v>0.308146568766897</v>
      </c>
    </row>
    <row r="3008" spans="1:3" x14ac:dyDescent="0.35">
      <c r="A3008" s="231" t="s">
        <v>4882</v>
      </c>
      <c r="B3008" s="231" t="str">
        <f t="shared" si="46"/>
        <v>LL30</v>
      </c>
      <c r="C3008" s="353">
        <v>0.31814551926624601</v>
      </c>
    </row>
    <row r="3009" spans="1:3" x14ac:dyDescent="0.35">
      <c r="A3009" s="231" t="s">
        <v>4883</v>
      </c>
      <c r="B3009" s="231" t="str">
        <f t="shared" si="46"/>
        <v>LL30</v>
      </c>
      <c r="C3009" s="353">
        <v>0.35875195899603302</v>
      </c>
    </row>
    <row r="3010" spans="1:3" x14ac:dyDescent="0.35">
      <c r="A3010" s="231" t="s">
        <v>4884</v>
      </c>
      <c r="B3010" s="231" t="str">
        <f t="shared" si="46"/>
        <v>LL30</v>
      </c>
      <c r="C3010" s="353">
        <v>0.40309262608052998</v>
      </c>
    </row>
    <row r="3011" spans="1:3" x14ac:dyDescent="0.35">
      <c r="A3011" s="231" t="s">
        <v>4885</v>
      </c>
      <c r="B3011" s="231" t="str">
        <f t="shared" si="46"/>
        <v>LL30</v>
      </c>
      <c r="C3011" s="353">
        <v>0.41227806807883</v>
      </c>
    </row>
    <row r="3012" spans="1:3" x14ac:dyDescent="0.35">
      <c r="A3012" s="231" t="s">
        <v>4886</v>
      </c>
      <c r="B3012" s="231" t="str">
        <f t="shared" si="46"/>
        <v>LL30</v>
      </c>
      <c r="C3012" s="353">
        <v>0.54341902461563896</v>
      </c>
    </row>
    <row r="3013" spans="1:3" x14ac:dyDescent="0.35">
      <c r="A3013" s="231" t="s">
        <v>4887</v>
      </c>
      <c r="B3013" s="231" t="str">
        <f t="shared" si="46"/>
        <v>LL30</v>
      </c>
      <c r="C3013" s="353">
        <v>0.456656922867196</v>
      </c>
    </row>
    <row r="3014" spans="1:3" x14ac:dyDescent="0.35">
      <c r="A3014" s="231" t="s">
        <v>4888</v>
      </c>
      <c r="B3014" s="231" t="str">
        <f t="shared" si="46"/>
        <v>LL30</v>
      </c>
      <c r="C3014" s="353">
        <v>0.235068683803971</v>
      </c>
    </row>
    <row r="3015" spans="1:3" x14ac:dyDescent="0.35">
      <c r="A3015" s="231" t="s">
        <v>4889</v>
      </c>
      <c r="B3015" s="231" t="str">
        <f t="shared" si="46"/>
        <v>LL30</v>
      </c>
      <c r="C3015" s="353">
        <v>0.221400330449881</v>
      </c>
    </row>
    <row r="3016" spans="1:3" x14ac:dyDescent="0.35">
      <c r="A3016" s="231" t="s">
        <v>4890</v>
      </c>
      <c r="B3016" s="231" t="str">
        <f t="shared" si="46"/>
        <v>LL30</v>
      </c>
      <c r="C3016" s="353">
        <v>0.24098268291900901</v>
      </c>
    </row>
    <row r="3017" spans="1:3" x14ac:dyDescent="0.35">
      <c r="A3017" s="231" t="s">
        <v>4891</v>
      </c>
      <c r="B3017" s="231" t="str">
        <f t="shared" si="46"/>
        <v>LL30</v>
      </c>
      <c r="C3017" s="353">
        <v>0.22194263315127799</v>
      </c>
    </row>
    <row r="3018" spans="1:3" x14ac:dyDescent="0.35">
      <c r="A3018" s="231" t="s">
        <v>4892</v>
      </c>
      <c r="B3018" s="231" t="str">
        <f t="shared" si="46"/>
        <v>LL30</v>
      </c>
      <c r="C3018" s="353">
        <v>0.76631168998028698</v>
      </c>
    </row>
    <row r="3019" spans="1:3" x14ac:dyDescent="0.35">
      <c r="A3019" s="231" t="s">
        <v>4893</v>
      </c>
      <c r="B3019" s="231" t="str">
        <f t="shared" si="46"/>
        <v>LL30</v>
      </c>
      <c r="C3019" s="353">
        <v>0.27101513941634398</v>
      </c>
    </row>
    <row r="3020" spans="1:3" x14ac:dyDescent="0.35">
      <c r="A3020" s="231" t="s">
        <v>4894</v>
      </c>
      <c r="B3020" s="231" t="str">
        <f t="shared" ref="B3020:B3083" si="47">IFERROR(LEFT(A3020,(FIND(" ",A3020,1)-1)),"")</f>
        <v>LL30</v>
      </c>
      <c r="C3020" s="353">
        <v>0.42820701398417699</v>
      </c>
    </row>
    <row r="3021" spans="1:3" x14ac:dyDescent="0.35">
      <c r="A3021" s="231" t="s">
        <v>4895</v>
      </c>
      <c r="B3021" s="231" t="str">
        <f t="shared" si="47"/>
        <v>LL30</v>
      </c>
      <c r="C3021" s="353">
        <v>0.25415929846072899</v>
      </c>
    </row>
    <row r="3022" spans="1:3" x14ac:dyDescent="0.35">
      <c r="A3022" s="231" t="s">
        <v>4896</v>
      </c>
      <c r="B3022" s="231" t="str">
        <f t="shared" si="47"/>
        <v>LL30</v>
      </c>
      <c r="C3022" s="353">
        <v>2.8352781523309698</v>
      </c>
    </row>
    <row r="3023" spans="1:3" x14ac:dyDescent="0.35">
      <c r="A3023" s="231" t="s">
        <v>4897</v>
      </c>
      <c r="B3023" s="231" t="str">
        <f t="shared" si="47"/>
        <v>LL30</v>
      </c>
      <c r="C3023" s="353">
        <v>0.35458459670145398</v>
      </c>
    </row>
    <row r="3024" spans="1:3" x14ac:dyDescent="0.35">
      <c r="A3024" s="231" t="s">
        <v>4898</v>
      </c>
      <c r="B3024" s="231" t="str">
        <f t="shared" si="47"/>
        <v>LL30</v>
      </c>
      <c r="C3024" s="353">
        <v>0.36730565947121901</v>
      </c>
    </row>
    <row r="3025" spans="1:3" x14ac:dyDescent="0.35">
      <c r="A3025" s="231" t="s">
        <v>4899</v>
      </c>
      <c r="B3025" s="231" t="str">
        <f t="shared" si="47"/>
        <v>LL30</v>
      </c>
      <c r="C3025" s="353">
        <v>0.58456916785072599</v>
      </c>
    </row>
    <row r="3026" spans="1:3" x14ac:dyDescent="0.35">
      <c r="A3026" s="231" t="s">
        <v>4900</v>
      </c>
      <c r="B3026" s="231" t="str">
        <f t="shared" si="47"/>
        <v>LL30</v>
      </c>
      <c r="C3026" s="353">
        <v>0.47453435505837199</v>
      </c>
    </row>
    <row r="3027" spans="1:3" x14ac:dyDescent="0.35">
      <c r="A3027" s="231" t="s">
        <v>4901</v>
      </c>
      <c r="B3027" s="231" t="str">
        <f t="shared" si="47"/>
        <v>LL30</v>
      </c>
      <c r="C3027" s="353">
        <v>0.38127320172497298</v>
      </c>
    </row>
    <row r="3028" spans="1:3" x14ac:dyDescent="0.35">
      <c r="A3028" s="231" t="s">
        <v>4902</v>
      </c>
      <c r="B3028" s="231" t="str">
        <f t="shared" si="47"/>
        <v>LL30</v>
      </c>
      <c r="C3028" s="353">
        <v>0.30417872669344398</v>
      </c>
    </row>
    <row r="3029" spans="1:3" x14ac:dyDescent="0.35">
      <c r="A3029" s="231" t="s">
        <v>4903</v>
      </c>
      <c r="B3029" s="231" t="str">
        <f t="shared" si="47"/>
        <v>LL30</v>
      </c>
      <c r="C3029" s="353">
        <v>0.58315648818264798</v>
      </c>
    </row>
    <row r="3030" spans="1:3" x14ac:dyDescent="0.35">
      <c r="A3030" s="231" t="s">
        <v>4904</v>
      </c>
      <c r="B3030" s="231" t="str">
        <f t="shared" si="47"/>
        <v>LL30</v>
      </c>
      <c r="C3030" s="353">
        <v>0.243369354597153</v>
      </c>
    </row>
    <row r="3031" spans="1:3" x14ac:dyDescent="0.35">
      <c r="A3031" s="231" t="s">
        <v>4905</v>
      </c>
      <c r="B3031" s="231" t="str">
        <f t="shared" si="47"/>
        <v>LL30</v>
      </c>
      <c r="C3031" s="353">
        <v>0.483999126841338</v>
      </c>
    </row>
    <row r="3032" spans="1:3" x14ac:dyDescent="0.35">
      <c r="A3032" s="231" t="s">
        <v>4906</v>
      </c>
      <c r="B3032" s="231" t="str">
        <f t="shared" si="47"/>
        <v>LL30</v>
      </c>
      <c r="C3032" s="353">
        <v>0.27839988746466798</v>
      </c>
    </row>
    <row r="3033" spans="1:3" x14ac:dyDescent="0.35">
      <c r="A3033" s="231" t="s">
        <v>4907</v>
      </c>
      <c r="B3033" s="231" t="str">
        <f t="shared" si="47"/>
        <v>LL30</v>
      </c>
      <c r="C3033" s="353">
        <v>0.37169000489689802</v>
      </c>
    </row>
    <row r="3034" spans="1:3" x14ac:dyDescent="0.35">
      <c r="A3034" s="231" t="s">
        <v>4908</v>
      </c>
      <c r="B3034" s="231" t="str">
        <f t="shared" si="47"/>
        <v>LL30</v>
      </c>
      <c r="C3034" s="353">
        <v>0.57112447576996495</v>
      </c>
    </row>
    <row r="3035" spans="1:3" x14ac:dyDescent="0.35">
      <c r="A3035" s="231" t="s">
        <v>4909</v>
      </c>
      <c r="B3035" s="231" t="str">
        <f t="shared" si="47"/>
        <v>LL30</v>
      </c>
      <c r="C3035" s="353">
        <v>0.307677197047585</v>
      </c>
    </row>
    <row r="3036" spans="1:3" x14ac:dyDescent="0.35">
      <c r="A3036" s="231" t="s">
        <v>4910</v>
      </c>
      <c r="B3036" s="231" t="str">
        <f t="shared" si="47"/>
        <v>LL30</v>
      </c>
      <c r="C3036" s="353">
        <v>0.39483061542506998</v>
      </c>
    </row>
    <row r="3037" spans="1:3" x14ac:dyDescent="0.35">
      <c r="A3037" s="231" t="s">
        <v>4911</v>
      </c>
      <c r="B3037" s="231" t="str">
        <f t="shared" si="47"/>
        <v>LL30</v>
      </c>
      <c r="C3037" s="353">
        <v>0.43116295256405301</v>
      </c>
    </row>
    <row r="3038" spans="1:3" x14ac:dyDescent="0.35">
      <c r="A3038" s="231" t="s">
        <v>4912</v>
      </c>
      <c r="B3038" s="231" t="str">
        <f t="shared" si="47"/>
        <v>LL30</v>
      </c>
      <c r="C3038" s="353">
        <v>0.248131721269889</v>
      </c>
    </row>
    <row r="3039" spans="1:3" x14ac:dyDescent="0.35">
      <c r="A3039" s="231" t="s">
        <v>4913</v>
      </c>
      <c r="B3039" s="231" t="str">
        <f t="shared" si="47"/>
        <v>LL30</v>
      </c>
      <c r="C3039" s="353">
        <v>0.572457529793716</v>
      </c>
    </row>
    <row r="3040" spans="1:3" x14ac:dyDescent="0.35">
      <c r="A3040" s="231" t="s">
        <v>4914</v>
      </c>
      <c r="B3040" s="231" t="str">
        <f t="shared" si="47"/>
        <v>LL30</v>
      </c>
      <c r="C3040" s="353">
        <v>0.41355835713009997</v>
      </c>
    </row>
    <row r="3041" spans="1:3" x14ac:dyDescent="0.35">
      <c r="A3041" s="231" t="s">
        <v>4915</v>
      </c>
      <c r="B3041" s="231" t="str">
        <f t="shared" si="47"/>
        <v>LL30</v>
      </c>
      <c r="C3041" s="353">
        <v>0.52411911913035802</v>
      </c>
    </row>
    <row r="3042" spans="1:3" x14ac:dyDescent="0.35">
      <c r="A3042" s="231" t="s">
        <v>4916</v>
      </c>
      <c r="B3042" s="231" t="str">
        <f t="shared" si="47"/>
        <v>LL30</v>
      </c>
      <c r="C3042" s="353">
        <v>0.45103284959539802</v>
      </c>
    </row>
    <row r="3043" spans="1:3" x14ac:dyDescent="0.35">
      <c r="A3043" s="231" t="s">
        <v>4917</v>
      </c>
      <c r="B3043" s="231" t="str">
        <f t="shared" si="47"/>
        <v>LL31</v>
      </c>
      <c r="C3043" s="353">
        <v>0.26156876627007503</v>
      </c>
    </row>
    <row r="3044" spans="1:3" x14ac:dyDescent="0.35">
      <c r="A3044" s="231" t="s">
        <v>4918</v>
      </c>
      <c r="B3044" s="231" t="str">
        <f t="shared" si="47"/>
        <v>LL32</v>
      </c>
      <c r="C3044" s="353">
        <v>0.474335372731918</v>
      </c>
    </row>
    <row r="3045" spans="1:3" x14ac:dyDescent="0.35">
      <c r="A3045" s="231" t="s">
        <v>4919</v>
      </c>
      <c r="B3045" s="231" t="str">
        <f t="shared" si="47"/>
        <v>LL32</v>
      </c>
      <c r="C3045" s="353">
        <v>0.32096379075506198</v>
      </c>
    </row>
    <row r="3046" spans="1:3" x14ac:dyDescent="0.35">
      <c r="A3046" s="231" t="s">
        <v>4920</v>
      </c>
      <c r="B3046" s="231" t="str">
        <f t="shared" si="47"/>
        <v>LL32</v>
      </c>
      <c r="C3046" s="353">
        <v>0.351081788261075</v>
      </c>
    </row>
    <row r="3047" spans="1:3" x14ac:dyDescent="0.35">
      <c r="A3047" s="231" t="s">
        <v>4921</v>
      </c>
      <c r="B3047" s="231" t="str">
        <f t="shared" si="47"/>
        <v>LL32</v>
      </c>
      <c r="C3047" s="353">
        <v>0.45681314860133598</v>
      </c>
    </row>
    <row r="3048" spans="1:3" x14ac:dyDescent="0.35">
      <c r="A3048" s="231" t="s">
        <v>4922</v>
      </c>
      <c r="B3048" s="231" t="str">
        <f t="shared" si="47"/>
        <v>LL32</v>
      </c>
      <c r="C3048" s="353">
        <v>0.46671868899258501</v>
      </c>
    </row>
    <row r="3049" spans="1:3" x14ac:dyDescent="0.35">
      <c r="A3049" s="231" t="s">
        <v>4923</v>
      </c>
      <c r="B3049" s="231" t="str">
        <f t="shared" si="47"/>
        <v>LL32</v>
      </c>
      <c r="C3049" s="353">
        <v>2.6333114718967598</v>
      </c>
    </row>
    <row r="3050" spans="1:3" x14ac:dyDescent="0.35">
      <c r="A3050" s="231" t="s">
        <v>4924</v>
      </c>
      <c r="B3050" s="231" t="str">
        <f t="shared" si="47"/>
        <v>LL33</v>
      </c>
      <c r="C3050" s="353">
        <v>0.25826122253176997</v>
      </c>
    </row>
    <row r="3051" spans="1:3" x14ac:dyDescent="0.35">
      <c r="A3051" s="231" t="s">
        <v>4925</v>
      </c>
      <c r="B3051" s="231" t="str">
        <f t="shared" si="47"/>
        <v>LL33</v>
      </c>
      <c r="C3051" s="353">
        <v>0.42212593405926502</v>
      </c>
    </row>
    <row r="3052" spans="1:3" x14ac:dyDescent="0.35">
      <c r="A3052" s="231" t="s">
        <v>4926</v>
      </c>
      <c r="B3052" s="231" t="str">
        <f t="shared" si="47"/>
        <v>LL33</v>
      </c>
      <c r="C3052" s="353">
        <v>0.50169646385322597</v>
      </c>
    </row>
    <row r="3053" spans="1:3" x14ac:dyDescent="0.35">
      <c r="A3053" s="231" t="s">
        <v>4927</v>
      </c>
      <c r="B3053" s="231" t="str">
        <f t="shared" si="47"/>
        <v>LL33</v>
      </c>
      <c r="C3053" s="353">
        <v>0.32719781517276098</v>
      </c>
    </row>
    <row r="3054" spans="1:3" x14ac:dyDescent="0.35">
      <c r="A3054" s="231" t="s">
        <v>4928</v>
      </c>
      <c r="B3054" s="231" t="str">
        <f t="shared" si="47"/>
        <v>LL35</v>
      </c>
      <c r="C3054" s="353">
        <v>0.31645393371581998</v>
      </c>
    </row>
    <row r="3055" spans="1:3" x14ac:dyDescent="0.35">
      <c r="A3055" s="231" t="s">
        <v>4929</v>
      </c>
      <c r="B3055" s="231" t="str">
        <f t="shared" si="47"/>
        <v>LL35</v>
      </c>
      <c r="C3055" s="353">
        <v>1.6215958595275799</v>
      </c>
    </row>
    <row r="3056" spans="1:3" x14ac:dyDescent="0.35">
      <c r="A3056" s="231" t="s">
        <v>4930</v>
      </c>
      <c r="B3056" s="231" t="str">
        <f t="shared" si="47"/>
        <v>LL35</v>
      </c>
      <c r="C3056" s="353">
        <v>1.57320237159729</v>
      </c>
    </row>
    <row r="3057" spans="1:3" x14ac:dyDescent="0.35">
      <c r="A3057" s="231" t="s">
        <v>4931</v>
      </c>
      <c r="B3057" s="231" t="str">
        <f t="shared" si="47"/>
        <v>LL36</v>
      </c>
      <c r="C3057" s="353">
        <v>0.25214115778605101</v>
      </c>
    </row>
    <row r="3058" spans="1:3" x14ac:dyDescent="0.35">
      <c r="A3058" s="231" t="s">
        <v>4932</v>
      </c>
      <c r="B3058" s="231" t="str">
        <f t="shared" si="47"/>
        <v>LL36</v>
      </c>
      <c r="C3058" s="353">
        <v>0.22591638565063399</v>
      </c>
    </row>
    <row r="3059" spans="1:3" x14ac:dyDescent="0.35">
      <c r="A3059" s="231" t="s">
        <v>4933</v>
      </c>
      <c r="B3059" s="231" t="str">
        <f t="shared" si="47"/>
        <v>LL36</v>
      </c>
      <c r="C3059" s="353">
        <v>0.32222700119018499</v>
      </c>
    </row>
    <row r="3060" spans="1:3" x14ac:dyDescent="0.35">
      <c r="A3060" s="231" t="s">
        <v>4934</v>
      </c>
      <c r="B3060" s="231" t="str">
        <f t="shared" si="47"/>
        <v>LL36</v>
      </c>
      <c r="C3060" s="353">
        <v>0.313214302062988</v>
      </c>
    </row>
    <row r="3061" spans="1:3" x14ac:dyDescent="0.35">
      <c r="A3061" s="231" t="s">
        <v>4935</v>
      </c>
      <c r="B3061" s="231" t="str">
        <f t="shared" si="47"/>
        <v>LL36</v>
      </c>
      <c r="C3061" s="353">
        <v>0.407229423522949</v>
      </c>
    </row>
    <row r="3062" spans="1:3" x14ac:dyDescent="0.35">
      <c r="A3062" s="231" t="s">
        <v>4936</v>
      </c>
      <c r="B3062" s="231" t="str">
        <f t="shared" si="47"/>
        <v>LL37</v>
      </c>
      <c r="C3062" s="353">
        <v>0.52122807502746504</v>
      </c>
    </row>
    <row r="3063" spans="1:3" x14ac:dyDescent="0.35">
      <c r="A3063" s="231" t="s">
        <v>4937</v>
      </c>
      <c r="B3063" s="231" t="str">
        <f t="shared" si="47"/>
        <v>LL37</v>
      </c>
      <c r="C3063" s="353">
        <v>0.44992196559906</v>
      </c>
    </row>
    <row r="3064" spans="1:3" x14ac:dyDescent="0.35">
      <c r="A3064" s="231" t="s">
        <v>4938</v>
      </c>
      <c r="B3064" s="231" t="str">
        <f t="shared" si="47"/>
        <v>LL38</v>
      </c>
      <c r="C3064" s="353">
        <v>0.24530363082885701</v>
      </c>
    </row>
    <row r="3065" spans="1:3" x14ac:dyDescent="0.35">
      <c r="A3065" s="231" t="s">
        <v>4939</v>
      </c>
      <c r="B3065" s="231" t="str">
        <f t="shared" si="47"/>
        <v>LL38</v>
      </c>
      <c r="C3065" s="353">
        <v>0.330280995368957</v>
      </c>
    </row>
    <row r="3066" spans="1:3" x14ac:dyDescent="0.35">
      <c r="A3066" s="231" t="s">
        <v>4940</v>
      </c>
      <c r="B3066" s="231" t="str">
        <f t="shared" si="47"/>
        <v>LL38</v>
      </c>
      <c r="C3066" s="353">
        <v>0.24332261085510201</v>
      </c>
    </row>
    <row r="3067" spans="1:3" x14ac:dyDescent="0.35">
      <c r="A3067" s="231" t="s">
        <v>4941</v>
      </c>
      <c r="B3067" s="231" t="str">
        <f t="shared" si="47"/>
        <v>LL38</v>
      </c>
      <c r="C3067" s="353">
        <v>0.24800952275593999</v>
      </c>
    </row>
    <row r="3068" spans="1:3" x14ac:dyDescent="0.35">
      <c r="A3068" s="231" t="s">
        <v>4942</v>
      </c>
      <c r="B3068" s="231" t="str">
        <f t="shared" si="47"/>
        <v>LL38</v>
      </c>
      <c r="C3068" s="353">
        <v>0.25064718723297102</v>
      </c>
    </row>
    <row r="3069" spans="1:3" x14ac:dyDescent="0.35">
      <c r="A3069" s="231" t="s">
        <v>4943</v>
      </c>
      <c r="B3069" s="231" t="str">
        <f t="shared" si="47"/>
        <v>LL38</v>
      </c>
      <c r="C3069" s="353">
        <v>0.25868153572082497</v>
      </c>
    </row>
    <row r="3070" spans="1:3" x14ac:dyDescent="0.35">
      <c r="A3070" s="231" t="s">
        <v>4944</v>
      </c>
      <c r="B3070" s="231" t="str">
        <f t="shared" si="47"/>
        <v>LL38</v>
      </c>
      <c r="C3070" s="353">
        <v>0.27805662155151301</v>
      </c>
    </row>
    <row r="3071" spans="1:3" x14ac:dyDescent="0.35">
      <c r="A3071" s="231" t="s">
        <v>4945</v>
      </c>
      <c r="B3071" s="231" t="str">
        <f t="shared" si="47"/>
        <v>LL42</v>
      </c>
      <c r="C3071" s="353">
        <v>0.217890739440918</v>
      </c>
    </row>
    <row r="3072" spans="1:3" x14ac:dyDescent="0.35">
      <c r="A3072" s="231" t="s">
        <v>4946</v>
      </c>
      <c r="B3072" s="231" t="str">
        <f t="shared" si="47"/>
        <v>LL42</v>
      </c>
      <c r="C3072" s="353">
        <v>1.6760333776473999</v>
      </c>
    </row>
    <row r="3073" spans="1:3" x14ac:dyDescent="0.35">
      <c r="A3073" s="231" t="s">
        <v>4947</v>
      </c>
      <c r="B3073" s="231" t="str">
        <f t="shared" si="47"/>
        <v>LL42</v>
      </c>
      <c r="C3073" s="353">
        <v>0.61230087280273404</v>
      </c>
    </row>
    <row r="3074" spans="1:3" x14ac:dyDescent="0.35">
      <c r="A3074" s="231" t="s">
        <v>4948</v>
      </c>
      <c r="B3074" s="231" t="str">
        <f t="shared" si="47"/>
        <v>LL42</v>
      </c>
      <c r="C3074" s="353">
        <v>0.48172175884246798</v>
      </c>
    </row>
    <row r="3075" spans="1:3" x14ac:dyDescent="0.35">
      <c r="A3075" s="231" t="s">
        <v>4949</v>
      </c>
      <c r="B3075" s="231" t="str">
        <f t="shared" si="47"/>
        <v>LL42</v>
      </c>
      <c r="C3075" s="353">
        <v>0.48452019691467202</v>
      </c>
    </row>
    <row r="3076" spans="1:3" x14ac:dyDescent="0.35">
      <c r="A3076" s="231" t="s">
        <v>4950</v>
      </c>
      <c r="B3076" s="231" t="str">
        <f t="shared" si="47"/>
        <v>LL42</v>
      </c>
      <c r="C3076" s="353">
        <v>0.58818566799163796</v>
      </c>
    </row>
    <row r="3077" spans="1:3" x14ac:dyDescent="0.35">
      <c r="A3077" s="231" t="s">
        <v>4951</v>
      </c>
      <c r="B3077" s="231" t="str">
        <f t="shared" si="47"/>
        <v>LL42</v>
      </c>
      <c r="C3077" s="353">
        <v>0.53323380152384403</v>
      </c>
    </row>
    <row r="3078" spans="1:3" x14ac:dyDescent="0.35">
      <c r="A3078" s="231" t="s">
        <v>4952</v>
      </c>
      <c r="B3078" s="231" t="str">
        <f t="shared" si="47"/>
        <v>LL42</v>
      </c>
      <c r="C3078" s="353">
        <v>0.41338455677032399</v>
      </c>
    </row>
    <row r="3079" spans="1:3" x14ac:dyDescent="0.35">
      <c r="A3079" s="231" t="s">
        <v>4953</v>
      </c>
      <c r="B3079" s="231" t="str">
        <f t="shared" si="47"/>
        <v>LL42</v>
      </c>
      <c r="C3079" s="353">
        <v>0.25570869445800698</v>
      </c>
    </row>
    <row r="3080" spans="1:3" x14ac:dyDescent="0.35">
      <c r="A3080" s="231" t="s">
        <v>4954</v>
      </c>
      <c r="B3080" s="231" t="str">
        <f t="shared" si="47"/>
        <v>LL42</v>
      </c>
      <c r="C3080" s="353">
        <v>0.74046993255615201</v>
      </c>
    </row>
    <row r="3081" spans="1:3" x14ac:dyDescent="0.35">
      <c r="A3081" s="231" t="s">
        <v>4955</v>
      </c>
      <c r="B3081" s="231" t="str">
        <f t="shared" si="47"/>
        <v>LL43</v>
      </c>
      <c r="C3081" s="353">
        <v>0.22081089019775299</v>
      </c>
    </row>
    <row r="3082" spans="1:3" x14ac:dyDescent="0.35">
      <c r="A3082" s="231" t="s">
        <v>4956</v>
      </c>
      <c r="B3082" s="231" t="str">
        <f t="shared" si="47"/>
        <v>LL43</v>
      </c>
      <c r="C3082" s="353">
        <v>0.39597177505493097</v>
      </c>
    </row>
    <row r="3083" spans="1:3" x14ac:dyDescent="0.35">
      <c r="A3083" s="231" t="s">
        <v>4957</v>
      </c>
      <c r="B3083" s="231" t="str">
        <f t="shared" si="47"/>
        <v>LL43</v>
      </c>
      <c r="C3083" s="353">
        <v>0.58681582450866698</v>
      </c>
    </row>
    <row r="3084" spans="1:3" x14ac:dyDescent="0.35">
      <c r="A3084" s="231" t="s">
        <v>4958</v>
      </c>
      <c r="B3084" s="231" t="str">
        <f t="shared" ref="B3084:B3147" si="48">IFERROR(LEFT(A3084,(FIND(" ",A3084,1)-1)),"")</f>
        <v>LL45</v>
      </c>
      <c r="C3084" s="353">
        <v>0.34087705612182601</v>
      </c>
    </row>
    <row r="3085" spans="1:3" x14ac:dyDescent="0.35">
      <c r="A3085" s="231" t="s">
        <v>4959</v>
      </c>
      <c r="B3085" s="231" t="str">
        <f t="shared" si="48"/>
        <v>LL45</v>
      </c>
      <c r="C3085" s="353">
        <v>0.69055533409118597</v>
      </c>
    </row>
    <row r="3086" spans="1:3" x14ac:dyDescent="0.35">
      <c r="A3086" s="231" t="s">
        <v>4960</v>
      </c>
      <c r="B3086" s="231" t="str">
        <f t="shared" si="48"/>
        <v>LL45</v>
      </c>
      <c r="C3086" s="353">
        <v>0.873255888621012</v>
      </c>
    </row>
    <row r="3087" spans="1:3" x14ac:dyDescent="0.35">
      <c r="A3087" s="231" t="s">
        <v>4961</v>
      </c>
      <c r="B3087" s="231" t="str">
        <f t="shared" si="48"/>
        <v>LL46</v>
      </c>
      <c r="C3087" s="353">
        <v>0.334861596425374</v>
      </c>
    </row>
    <row r="3088" spans="1:3" x14ac:dyDescent="0.35">
      <c r="A3088" s="231" t="s">
        <v>4962</v>
      </c>
      <c r="B3088" s="231" t="str">
        <f t="shared" si="48"/>
        <v>LL49</v>
      </c>
      <c r="C3088" s="353">
        <v>0.45128854115804001</v>
      </c>
    </row>
    <row r="3089" spans="1:3" x14ac:dyDescent="0.35">
      <c r="A3089" s="231" t="s">
        <v>4963</v>
      </c>
      <c r="B3089" s="231" t="str">
        <f t="shared" si="48"/>
        <v>LL49</v>
      </c>
      <c r="C3089" s="353">
        <v>0.36041212081909102</v>
      </c>
    </row>
    <row r="3090" spans="1:3" x14ac:dyDescent="0.35">
      <c r="A3090" s="231" t="s">
        <v>4964</v>
      </c>
      <c r="B3090" s="231" t="str">
        <f t="shared" si="48"/>
        <v>LL49</v>
      </c>
      <c r="C3090" s="353">
        <v>0.39517784118652299</v>
      </c>
    </row>
    <row r="3091" spans="1:3" x14ac:dyDescent="0.35">
      <c r="A3091" s="231" t="s">
        <v>4965</v>
      </c>
      <c r="B3091" s="231" t="str">
        <f t="shared" si="48"/>
        <v>LL49</v>
      </c>
      <c r="C3091" s="353">
        <v>0.44728641510009698</v>
      </c>
    </row>
    <row r="3092" spans="1:3" x14ac:dyDescent="0.35">
      <c r="A3092" s="231" t="s">
        <v>4966</v>
      </c>
      <c r="B3092" s="231" t="str">
        <f t="shared" si="48"/>
        <v>LL49</v>
      </c>
      <c r="C3092" s="353">
        <v>0.348433017730712</v>
      </c>
    </row>
    <row r="3093" spans="1:3" x14ac:dyDescent="0.35">
      <c r="A3093" s="231" t="s">
        <v>4967</v>
      </c>
      <c r="B3093" s="231" t="str">
        <f t="shared" si="48"/>
        <v>LL49</v>
      </c>
      <c r="C3093" s="353">
        <v>0.38486671447753901</v>
      </c>
    </row>
    <row r="3094" spans="1:3" x14ac:dyDescent="0.35">
      <c r="A3094" s="231" t="s">
        <v>4968</v>
      </c>
      <c r="B3094" s="231" t="str">
        <f t="shared" si="48"/>
        <v>LL49</v>
      </c>
      <c r="C3094" s="353">
        <v>0.24774146080017001</v>
      </c>
    </row>
    <row r="3095" spans="1:3" x14ac:dyDescent="0.35">
      <c r="A3095" s="231" t="s">
        <v>4969</v>
      </c>
      <c r="B3095" s="231" t="str">
        <f t="shared" si="48"/>
        <v>LL49</v>
      </c>
      <c r="C3095" s="353">
        <v>0.30717055002848298</v>
      </c>
    </row>
    <row r="3096" spans="1:3" x14ac:dyDescent="0.35">
      <c r="A3096" s="231" t="s">
        <v>4970</v>
      </c>
      <c r="B3096" s="231" t="str">
        <f t="shared" si="48"/>
        <v>LL49</v>
      </c>
      <c r="C3096" s="353">
        <v>0.296070337295532</v>
      </c>
    </row>
    <row r="3097" spans="1:3" x14ac:dyDescent="0.35">
      <c r="A3097" s="231" t="s">
        <v>4971</v>
      </c>
      <c r="B3097" s="231" t="str">
        <f t="shared" si="48"/>
        <v>LL49</v>
      </c>
      <c r="C3097" s="353">
        <v>3.6698957085609401</v>
      </c>
    </row>
    <row r="3098" spans="1:3" x14ac:dyDescent="0.35">
      <c r="A3098" s="231" t="s">
        <v>4972</v>
      </c>
      <c r="B3098" s="231" t="str">
        <f t="shared" si="48"/>
        <v>LL49</v>
      </c>
      <c r="C3098" s="353">
        <v>1.84787821769714</v>
      </c>
    </row>
    <row r="3099" spans="1:3" x14ac:dyDescent="0.35">
      <c r="A3099" s="231" t="s">
        <v>4973</v>
      </c>
      <c r="B3099" s="231" t="str">
        <f t="shared" si="48"/>
        <v>LL49</v>
      </c>
      <c r="C3099" s="353">
        <v>0.51379537582397405</v>
      </c>
    </row>
    <row r="3100" spans="1:3" x14ac:dyDescent="0.35">
      <c r="A3100" s="231" t="s">
        <v>4974</v>
      </c>
      <c r="B3100" s="231" t="str">
        <f t="shared" si="48"/>
        <v>LL53</v>
      </c>
      <c r="C3100" s="353">
        <v>0.33480644226074202</v>
      </c>
    </row>
    <row r="3101" spans="1:3" x14ac:dyDescent="0.35">
      <c r="A3101" s="231" t="s">
        <v>4975</v>
      </c>
      <c r="B3101" s="231" t="str">
        <f t="shared" si="48"/>
        <v>LL53</v>
      </c>
      <c r="C3101" s="353">
        <v>0.29529380798339799</v>
      </c>
    </row>
    <row r="3102" spans="1:3" x14ac:dyDescent="0.35">
      <c r="A3102" s="231" t="s">
        <v>4976</v>
      </c>
      <c r="B3102" s="231" t="str">
        <f t="shared" si="48"/>
        <v>LL53</v>
      </c>
      <c r="C3102" s="353">
        <v>0.26784777641296298</v>
      </c>
    </row>
    <row r="3103" spans="1:3" x14ac:dyDescent="0.35">
      <c r="A3103" s="231" t="s">
        <v>4977</v>
      </c>
      <c r="B3103" s="231" t="str">
        <f t="shared" si="48"/>
        <v>LL53</v>
      </c>
      <c r="C3103" s="353">
        <v>0.25443824132283499</v>
      </c>
    </row>
    <row r="3104" spans="1:3" x14ac:dyDescent="0.35">
      <c r="A3104" s="231" t="s">
        <v>4978</v>
      </c>
      <c r="B3104" s="231" t="str">
        <f t="shared" si="48"/>
        <v>LL53</v>
      </c>
      <c r="C3104" s="353">
        <v>0.63303846783108098</v>
      </c>
    </row>
    <row r="3105" spans="1:3" x14ac:dyDescent="0.35">
      <c r="A3105" s="231" t="s">
        <v>4979</v>
      </c>
      <c r="B3105" s="231" t="str">
        <f t="shared" si="48"/>
        <v>LL53</v>
      </c>
      <c r="C3105" s="353">
        <v>0.234107255935668</v>
      </c>
    </row>
    <row r="3106" spans="1:3" x14ac:dyDescent="0.35">
      <c r="A3106" s="231" t="s">
        <v>4980</v>
      </c>
      <c r="B3106" s="231" t="str">
        <f t="shared" si="48"/>
        <v>LL53</v>
      </c>
      <c r="C3106" s="353">
        <v>0.418179512023925</v>
      </c>
    </row>
    <row r="3107" spans="1:3" x14ac:dyDescent="0.35">
      <c r="A3107" s="231" t="s">
        <v>4981</v>
      </c>
      <c r="B3107" s="231" t="str">
        <f t="shared" si="48"/>
        <v>LL53</v>
      </c>
      <c r="C3107" s="353">
        <v>0.53938460350036599</v>
      </c>
    </row>
    <row r="3108" spans="1:3" x14ac:dyDescent="0.35">
      <c r="A3108" s="231" t="s">
        <v>4982</v>
      </c>
      <c r="B3108" s="231" t="str">
        <f t="shared" si="48"/>
        <v>LL53</v>
      </c>
      <c r="C3108" s="353">
        <v>0.45844817161559998</v>
      </c>
    </row>
    <row r="3109" spans="1:3" x14ac:dyDescent="0.35">
      <c r="A3109" s="231" t="s">
        <v>4983</v>
      </c>
      <c r="B3109" s="231" t="str">
        <f t="shared" si="48"/>
        <v>LL53</v>
      </c>
      <c r="C3109" s="353">
        <v>0.30076026916503901</v>
      </c>
    </row>
    <row r="3110" spans="1:3" x14ac:dyDescent="0.35">
      <c r="A3110" s="231" t="s">
        <v>4984</v>
      </c>
      <c r="B3110" s="231" t="str">
        <f t="shared" si="48"/>
        <v>LL53</v>
      </c>
      <c r="C3110" s="353">
        <v>0.225529670715332</v>
      </c>
    </row>
    <row r="3111" spans="1:3" x14ac:dyDescent="0.35">
      <c r="A3111" s="231" t="s">
        <v>4985</v>
      </c>
      <c r="B3111" s="231" t="str">
        <f t="shared" si="48"/>
        <v>LL53</v>
      </c>
      <c r="C3111" s="353">
        <v>0.47831295518314099</v>
      </c>
    </row>
    <row r="3112" spans="1:3" x14ac:dyDescent="0.35">
      <c r="A3112" s="231" t="s">
        <v>4986</v>
      </c>
      <c r="B3112" s="231" t="str">
        <f t="shared" si="48"/>
        <v>LL53</v>
      </c>
      <c r="C3112" s="353">
        <v>0.65628810509928104</v>
      </c>
    </row>
    <row r="3113" spans="1:3" x14ac:dyDescent="0.35">
      <c r="A3113" s="231" t="s">
        <v>4987</v>
      </c>
      <c r="B3113" s="231" t="str">
        <f t="shared" si="48"/>
        <v>LL53</v>
      </c>
      <c r="C3113" s="353">
        <v>0.45853765805562302</v>
      </c>
    </row>
    <row r="3114" spans="1:3" x14ac:dyDescent="0.35">
      <c r="A3114" s="231" t="s">
        <v>4988</v>
      </c>
      <c r="B3114" s="231" t="str">
        <f t="shared" si="48"/>
        <v>LL53</v>
      </c>
      <c r="C3114" s="353">
        <v>0.639018774032592</v>
      </c>
    </row>
    <row r="3115" spans="1:3" x14ac:dyDescent="0.35">
      <c r="A3115" s="231" t="s">
        <v>4989</v>
      </c>
      <c r="B3115" s="231" t="str">
        <f t="shared" si="48"/>
        <v>LL53</v>
      </c>
      <c r="C3115" s="353">
        <v>0.41923034191131597</v>
      </c>
    </row>
    <row r="3116" spans="1:3" x14ac:dyDescent="0.35">
      <c r="A3116" s="231" t="s">
        <v>4990</v>
      </c>
      <c r="B3116" s="231" t="str">
        <f t="shared" si="48"/>
        <v>LL53</v>
      </c>
      <c r="C3116" s="353">
        <v>1.04682048161824</v>
      </c>
    </row>
    <row r="3117" spans="1:3" x14ac:dyDescent="0.35">
      <c r="A3117" s="231" t="s">
        <v>4991</v>
      </c>
      <c r="B3117" s="231" t="str">
        <f t="shared" si="48"/>
        <v>LL53</v>
      </c>
      <c r="C3117" s="353">
        <v>4.1268663406371999</v>
      </c>
    </row>
    <row r="3118" spans="1:3" x14ac:dyDescent="0.35">
      <c r="A3118" s="231" t="s">
        <v>4992</v>
      </c>
      <c r="B3118" s="231" t="str">
        <f t="shared" si="48"/>
        <v>LL53</v>
      </c>
      <c r="C3118" s="353">
        <v>0.35631362597147598</v>
      </c>
    </row>
    <row r="3119" spans="1:3" x14ac:dyDescent="0.35">
      <c r="A3119" s="231" t="s">
        <v>4993</v>
      </c>
      <c r="B3119" s="231" t="str">
        <f t="shared" si="48"/>
        <v>LL54</v>
      </c>
      <c r="C3119" s="353">
        <v>0.24265329728485299</v>
      </c>
    </row>
    <row r="3120" spans="1:3" x14ac:dyDescent="0.35">
      <c r="A3120" s="231" t="s">
        <v>4994</v>
      </c>
      <c r="B3120" s="231" t="str">
        <f t="shared" si="48"/>
        <v>LL55</v>
      </c>
      <c r="C3120" s="353">
        <v>0.94673302365628098</v>
      </c>
    </row>
    <row r="3121" spans="1:3" x14ac:dyDescent="0.35">
      <c r="A3121" s="231" t="s">
        <v>4995</v>
      </c>
      <c r="B3121" s="231" t="str">
        <f t="shared" si="48"/>
        <v>LL57</v>
      </c>
      <c r="C3121" s="353">
        <v>0.295155976604484</v>
      </c>
    </row>
    <row r="3122" spans="1:3" x14ac:dyDescent="0.35">
      <c r="A3122" s="231" t="s">
        <v>4996</v>
      </c>
      <c r="B3122" s="231" t="str">
        <f t="shared" si="48"/>
        <v>LL57</v>
      </c>
      <c r="C3122" s="353">
        <v>0.37715630358910501</v>
      </c>
    </row>
    <row r="3123" spans="1:3" x14ac:dyDescent="0.35">
      <c r="A3123" s="231" t="s">
        <v>4997</v>
      </c>
      <c r="B3123" s="231" t="str">
        <f t="shared" si="48"/>
        <v>LL57</v>
      </c>
      <c r="C3123" s="353">
        <v>0.42586023895798097</v>
      </c>
    </row>
    <row r="3124" spans="1:3" x14ac:dyDescent="0.35">
      <c r="A3124" s="231" t="s">
        <v>4998</v>
      </c>
      <c r="B3124" s="231" t="str">
        <f t="shared" si="48"/>
        <v>LL57</v>
      </c>
      <c r="C3124" s="353">
        <v>0.28866163170401399</v>
      </c>
    </row>
    <row r="3125" spans="1:3" x14ac:dyDescent="0.35">
      <c r="A3125" s="231" t="s">
        <v>4999</v>
      </c>
      <c r="B3125" s="231" t="str">
        <f t="shared" si="48"/>
        <v>LL57</v>
      </c>
      <c r="C3125" s="353">
        <v>0.97775298962304402</v>
      </c>
    </row>
    <row r="3126" spans="1:3" x14ac:dyDescent="0.35">
      <c r="A3126" s="231" t="s">
        <v>5000</v>
      </c>
      <c r="B3126" s="231" t="str">
        <f t="shared" si="48"/>
        <v>LL57</v>
      </c>
      <c r="C3126" s="353">
        <v>0.51432013160752099</v>
      </c>
    </row>
    <row r="3127" spans="1:3" x14ac:dyDescent="0.35">
      <c r="A3127" s="231" t="s">
        <v>5001</v>
      </c>
      <c r="B3127" s="231" t="str">
        <f t="shared" si="48"/>
        <v>LL58</v>
      </c>
      <c r="C3127" s="353">
        <v>0.49971742525493501</v>
      </c>
    </row>
    <row r="3128" spans="1:3" x14ac:dyDescent="0.35">
      <c r="A3128" s="231" t="s">
        <v>5002</v>
      </c>
      <c r="B3128" s="231" t="str">
        <f t="shared" si="48"/>
        <v>LL58</v>
      </c>
      <c r="C3128" s="353">
        <v>0.41780500685000599</v>
      </c>
    </row>
    <row r="3129" spans="1:3" x14ac:dyDescent="0.35">
      <c r="A3129" s="231" t="s">
        <v>5003</v>
      </c>
      <c r="B3129" s="231" t="str">
        <f t="shared" si="48"/>
        <v>LL58</v>
      </c>
      <c r="C3129" s="353">
        <v>0.68407540408494305</v>
      </c>
    </row>
    <row r="3130" spans="1:3" x14ac:dyDescent="0.35">
      <c r="A3130" s="231" t="s">
        <v>5004</v>
      </c>
      <c r="B3130" s="231" t="str">
        <f t="shared" si="48"/>
        <v>LL58</v>
      </c>
      <c r="C3130" s="353">
        <v>0.24227621815258299</v>
      </c>
    </row>
    <row r="3131" spans="1:3" x14ac:dyDescent="0.35">
      <c r="A3131" s="231" t="s">
        <v>5005</v>
      </c>
      <c r="B3131" s="231" t="str">
        <f t="shared" si="48"/>
        <v>LL58</v>
      </c>
      <c r="C3131" s="353">
        <v>0.27237784469045001</v>
      </c>
    </row>
    <row r="3132" spans="1:3" x14ac:dyDescent="0.35">
      <c r="A3132" s="231" t="s">
        <v>5006</v>
      </c>
      <c r="B3132" s="231" t="str">
        <f t="shared" si="48"/>
        <v>LL58</v>
      </c>
      <c r="C3132" s="353">
        <v>2.4737902722320402</v>
      </c>
    </row>
    <row r="3133" spans="1:3" x14ac:dyDescent="0.35">
      <c r="A3133" s="231" t="s">
        <v>5007</v>
      </c>
      <c r="B3133" s="231" t="str">
        <f t="shared" si="48"/>
        <v>LL58</v>
      </c>
      <c r="C3133" s="353">
        <v>0.47695839868282103</v>
      </c>
    </row>
    <row r="3134" spans="1:3" x14ac:dyDescent="0.35">
      <c r="A3134" s="231" t="s">
        <v>5008</v>
      </c>
      <c r="B3134" s="231" t="str">
        <f t="shared" si="48"/>
        <v>LL58</v>
      </c>
      <c r="C3134" s="353">
        <v>0.39828671158920598</v>
      </c>
    </row>
    <row r="3135" spans="1:3" x14ac:dyDescent="0.35">
      <c r="A3135" s="231" t="s">
        <v>5009</v>
      </c>
      <c r="B3135" s="231" t="str">
        <f t="shared" si="48"/>
        <v>LL58</v>
      </c>
      <c r="C3135" s="353">
        <v>0.36065490197209898</v>
      </c>
    </row>
    <row r="3136" spans="1:3" x14ac:dyDescent="0.35">
      <c r="A3136" s="231" t="s">
        <v>5010</v>
      </c>
      <c r="B3136" s="231" t="str">
        <f t="shared" si="48"/>
        <v>LL58</v>
      </c>
      <c r="C3136" s="353">
        <v>0.46521829614222099</v>
      </c>
    </row>
    <row r="3137" spans="1:3" x14ac:dyDescent="0.35">
      <c r="A3137" s="231" t="s">
        <v>5011</v>
      </c>
      <c r="B3137" s="231" t="str">
        <f t="shared" si="48"/>
        <v>LL58</v>
      </c>
      <c r="C3137" s="353">
        <v>0.40413850306277999</v>
      </c>
    </row>
    <row r="3138" spans="1:3" x14ac:dyDescent="0.35">
      <c r="A3138" s="231" t="s">
        <v>5012</v>
      </c>
      <c r="B3138" s="231" t="str">
        <f t="shared" si="48"/>
        <v>LL59</v>
      </c>
      <c r="C3138" s="353">
        <v>0.36905586266441298</v>
      </c>
    </row>
    <row r="3139" spans="1:3" x14ac:dyDescent="0.35">
      <c r="A3139" s="231" t="s">
        <v>5013</v>
      </c>
      <c r="B3139" s="231" t="str">
        <f t="shared" si="48"/>
        <v>LL59</v>
      </c>
      <c r="C3139" s="353">
        <v>1.6337762379881799</v>
      </c>
    </row>
    <row r="3140" spans="1:3" x14ac:dyDescent="0.35">
      <c r="A3140" s="231" t="s">
        <v>5014</v>
      </c>
      <c r="B3140" s="231" t="str">
        <f t="shared" si="48"/>
        <v>LL59</v>
      </c>
      <c r="C3140" s="353">
        <v>2.5354829717245599</v>
      </c>
    </row>
    <row r="3141" spans="1:3" x14ac:dyDescent="0.35">
      <c r="A3141" s="231" t="s">
        <v>5015</v>
      </c>
      <c r="B3141" s="231" t="str">
        <f t="shared" si="48"/>
        <v>LL61</v>
      </c>
      <c r="C3141" s="353">
        <v>2.3304039434412802</v>
      </c>
    </row>
    <row r="3142" spans="1:3" x14ac:dyDescent="0.35">
      <c r="A3142" s="231" t="s">
        <v>5016</v>
      </c>
      <c r="B3142" s="231" t="str">
        <f t="shared" si="48"/>
        <v>LL61</v>
      </c>
      <c r="C3142" s="353">
        <v>0.62197294903901801</v>
      </c>
    </row>
    <row r="3143" spans="1:3" x14ac:dyDescent="0.35">
      <c r="A3143" s="231" t="s">
        <v>5017</v>
      </c>
      <c r="B3143" s="231" t="str">
        <f t="shared" si="48"/>
        <v>LL65</v>
      </c>
      <c r="C3143" s="353">
        <v>0.32494956110479001</v>
      </c>
    </row>
    <row r="3144" spans="1:3" x14ac:dyDescent="0.35">
      <c r="A3144" s="231" t="s">
        <v>5018</v>
      </c>
      <c r="B3144" s="231" t="str">
        <f t="shared" si="48"/>
        <v>LL65</v>
      </c>
      <c r="C3144" s="353">
        <v>0.34609301877814203</v>
      </c>
    </row>
    <row r="3145" spans="1:3" x14ac:dyDescent="0.35">
      <c r="A3145" s="231" t="s">
        <v>5019</v>
      </c>
      <c r="B3145" s="231" t="str">
        <f t="shared" si="48"/>
        <v>LL65</v>
      </c>
      <c r="C3145" s="353">
        <v>0.335201421754933</v>
      </c>
    </row>
    <row r="3146" spans="1:3" x14ac:dyDescent="0.35">
      <c r="A3146" s="231" t="s">
        <v>5020</v>
      </c>
      <c r="B3146" s="231" t="str">
        <f t="shared" si="48"/>
        <v>LL65</v>
      </c>
      <c r="C3146" s="353">
        <v>0.24643607206493101</v>
      </c>
    </row>
    <row r="3147" spans="1:3" x14ac:dyDescent="0.35">
      <c r="A3147" s="231" t="s">
        <v>5021</v>
      </c>
      <c r="B3147" s="231" t="str">
        <f t="shared" si="48"/>
        <v>LL65</v>
      </c>
      <c r="C3147" s="353">
        <v>0.62614807789609195</v>
      </c>
    </row>
    <row r="3148" spans="1:3" x14ac:dyDescent="0.35">
      <c r="A3148" s="231" t="s">
        <v>5022</v>
      </c>
      <c r="B3148" s="231" t="str">
        <f t="shared" ref="B3148:B3211" si="49">IFERROR(LEFT(A3148,(FIND(" ",A3148,1)-1)),"")</f>
        <v>LL65</v>
      </c>
      <c r="C3148" s="353">
        <v>1.9561393975229999</v>
      </c>
    </row>
    <row r="3149" spans="1:3" x14ac:dyDescent="0.35">
      <c r="A3149" s="231" t="s">
        <v>5023</v>
      </c>
      <c r="B3149" s="231" t="str">
        <f t="shared" si="49"/>
        <v>LL65</v>
      </c>
      <c r="C3149" s="353">
        <v>0.44899662923816003</v>
      </c>
    </row>
    <row r="3150" spans="1:3" x14ac:dyDescent="0.35">
      <c r="A3150" s="231" t="s">
        <v>5024</v>
      </c>
      <c r="B3150" s="231" t="str">
        <f t="shared" si="49"/>
        <v>LL67</v>
      </c>
      <c r="C3150" s="353">
        <v>0.56119953022893498</v>
      </c>
    </row>
    <row r="3151" spans="1:3" x14ac:dyDescent="0.35">
      <c r="A3151" s="231" t="s">
        <v>5025</v>
      </c>
      <c r="B3151" s="231" t="str">
        <f t="shared" si="49"/>
        <v>LL68</v>
      </c>
      <c r="C3151" s="353">
        <v>0.279308154610383</v>
      </c>
    </row>
    <row r="3152" spans="1:3" x14ac:dyDescent="0.35">
      <c r="A3152" s="231" t="s">
        <v>5026</v>
      </c>
      <c r="B3152" s="231" t="str">
        <f t="shared" si="49"/>
        <v>LL75</v>
      </c>
      <c r="C3152" s="353">
        <v>0.60292737228476101</v>
      </c>
    </row>
    <row r="3153" spans="1:3" x14ac:dyDescent="0.35">
      <c r="A3153" s="231" t="s">
        <v>5027</v>
      </c>
      <c r="B3153" s="231" t="str">
        <f t="shared" si="49"/>
        <v>LL75</v>
      </c>
      <c r="C3153" s="353">
        <v>0.61406520428037403</v>
      </c>
    </row>
    <row r="3154" spans="1:3" x14ac:dyDescent="0.35">
      <c r="A3154" s="231" t="s">
        <v>5028</v>
      </c>
      <c r="B3154" s="231" t="str">
        <f t="shared" si="49"/>
        <v>LL75</v>
      </c>
      <c r="C3154" s="353">
        <v>0.80177218095136005</v>
      </c>
    </row>
    <row r="3155" spans="1:3" x14ac:dyDescent="0.35">
      <c r="A3155" s="231" t="s">
        <v>5029</v>
      </c>
      <c r="B3155" s="231" t="str">
        <f t="shared" si="49"/>
        <v>LL75</v>
      </c>
      <c r="C3155" s="353">
        <v>0.44712586458147702</v>
      </c>
    </row>
    <row r="3156" spans="1:3" x14ac:dyDescent="0.35">
      <c r="A3156" s="231" t="s">
        <v>5030</v>
      </c>
      <c r="B3156" s="231" t="str">
        <f t="shared" si="49"/>
        <v>NE1</v>
      </c>
      <c r="C3156" s="353">
        <v>0.38240225214023599</v>
      </c>
    </row>
    <row r="3157" spans="1:3" x14ac:dyDescent="0.35">
      <c r="A3157" s="231" t="s">
        <v>5031</v>
      </c>
      <c r="B3157" s="231" t="str">
        <f t="shared" si="49"/>
        <v>NE10</v>
      </c>
      <c r="C3157" s="353">
        <v>3.66163510645459</v>
      </c>
    </row>
    <row r="3158" spans="1:3" x14ac:dyDescent="0.35">
      <c r="A3158" s="231" t="s">
        <v>5032</v>
      </c>
      <c r="B3158" s="231" t="str">
        <f t="shared" si="49"/>
        <v>NE11</v>
      </c>
      <c r="C3158" s="353">
        <v>0.41271455186862899</v>
      </c>
    </row>
    <row r="3159" spans="1:3" x14ac:dyDescent="0.35">
      <c r="A3159" s="231" t="s">
        <v>5033</v>
      </c>
      <c r="B3159" s="231" t="str">
        <f t="shared" si="49"/>
        <v>NE11</v>
      </c>
      <c r="C3159" s="353">
        <v>0.54880850214023602</v>
      </c>
    </row>
    <row r="3160" spans="1:3" x14ac:dyDescent="0.35">
      <c r="A3160" s="231" t="s">
        <v>5034</v>
      </c>
      <c r="B3160" s="231" t="str">
        <f t="shared" si="49"/>
        <v>NE11</v>
      </c>
      <c r="C3160" s="353">
        <v>0.50533964532871201</v>
      </c>
    </row>
    <row r="3161" spans="1:3" x14ac:dyDescent="0.35">
      <c r="A3161" s="231" t="s">
        <v>5035</v>
      </c>
      <c r="B3161" s="231" t="str">
        <f t="shared" si="49"/>
        <v>NE11</v>
      </c>
      <c r="C3161" s="353">
        <v>0.51724584001560203</v>
      </c>
    </row>
    <row r="3162" spans="1:3" x14ac:dyDescent="0.35">
      <c r="A3162" s="231" t="s">
        <v>5036</v>
      </c>
      <c r="B3162" s="231" t="str">
        <f t="shared" si="49"/>
        <v>NE11</v>
      </c>
      <c r="C3162" s="353">
        <v>0.66544897455234497</v>
      </c>
    </row>
    <row r="3163" spans="1:3" x14ac:dyDescent="0.35">
      <c r="A3163" s="231" t="s">
        <v>5037</v>
      </c>
      <c r="B3163" s="231" t="str">
        <f t="shared" si="49"/>
        <v>NE11</v>
      </c>
      <c r="C3163" s="353">
        <v>0.30742585766261499</v>
      </c>
    </row>
    <row r="3164" spans="1:3" x14ac:dyDescent="0.35">
      <c r="A3164" s="231" t="s">
        <v>5038</v>
      </c>
      <c r="B3164" s="231" t="str">
        <f t="shared" si="49"/>
        <v>NE11</v>
      </c>
      <c r="C3164" s="353">
        <v>0.34083957571048701</v>
      </c>
    </row>
    <row r="3165" spans="1:3" x14ac:dyDescent="0.35">
      <c r="A3165" s="231" t="s">
        <v>5039</v>
      </c>
      <c r="B3165" s="231" t="str">
        <f t="shared" si="49"/>
        <v>NE11</v>
      </c>
      <c r="C3165" s="353">
        <v>0.75740225214023604</v>
      </c>
    </row>
    <row r="3166" spans="1:3" x14ac:dyDescent="0.35">
      <c r="A3166" s="231" t="s">
        <v>5040</v>
      </c>
      <c r="B3166" s="231" t="str">
        <f t="shared" si="49"/>
        <v>NE24</v>
      </c>
      <c r="C3166" s="353">
        <v>0.76381905734919797</v>
      </c>
    </row>
    <row r="3167" spans="1:3" x14ac:dyDescent="0.35">
      <c r="A3167" s="231" t="s">
        <v>5041</v>
      </c>
      <c r="B3167" s="231" t="str">
        <f t="shared" si="49"/>
        <v>NE24</v>
      </c>
      <c r="C3167" s="353">
        <v>0.74368242808478502</v>
      </c>
    </row>
    <row r="3168" spans="1:3" x14ac:dyDescent="0.35">
      <c r="A3168" s="231" t="s">
        <v>5042</v>
      </c>
      <c r="B3168" s="231" t="str">
        <f t="shared" si="49"/>
        <v>NE24</v>
      </c>
      <c r="C3168" s="353">
        <v>0.62385427650516001</v>
      </c>
    </row>
    <row r="3169" spans="1:3" x14ac:dyDescent="0.35">
      <c r="A3169" s="231" t="s">
        <v>5043</v>
      </c>
      <c r="B3169" s="231" t="str">
        <f t="shared" si="49"/>
        <v>NE24</v>
      </c>
      <c r="C3169" s="353">
        <v>0.50389017979647999</v>
      </c>
    </row>
    <row r="3170" spans="1:3" x14ac:dyDescent="0.35">
      <c r="A3170" s="231" t="s">
        <v>5044</v>
      </c>
      <c r="B3170" s="231" t="str">
        <f t="shared" si="49"/>
        <v>NE24</v>
      </c>
      <c r="C3170" s="353">
        <v>0.36911261170279702</v>
      </c>
    </row>
    <row r="3171" spans="1:3" x14ac:dyDescent="0.35">
      <c r="A3171" s="231" t="s">
        <v>5045</v>
      </c>
      <c r="B3171" s="231" t="str">
        <f t="shared" si="49"/>
        <v>NE24</v>
      </c>
      <c r="C3171" s="353">
        <v>0.58648133944736103</v>
      </c>
    </row>
    <row r="3172" spans="1:3" x14ac:dyDescent="0.35">
      <c r="A3172" s="231" t="s">
        <v>5046</v>
      </c>
      <c r="B3172" s="231" t="str">
        <f t="shared" si="49"/>
        <v>NE24</v>
      </c>
      <c r="C3172" s="353">
        <v>0.54409353386945503</v>
      </c>
    </row>
    <row r="3173" spans="1:3" x14ac:dyDescent="0.35">
      <c r="A3173" s="231" t="s">
        <v>5047</v>
      </c>
      <c r="B3173" s="231" t="str">
        <f t="shared" si="49"/>
        <v>NE24</v>
      </c>
      <c r="C3173" s="353">
        <v>0.43726405391673301</v>
      </c>
    </row>
    <row r="3174" spans="1:3" x14ac:dyDescent="0.35">
      <c r="A3174" s="231" t="s">
        <v>5048</v>
      </c>
      <c r="B3174" s="231" t="str">
        <f t="shared" si="49"/>
        <v>NE24</v>
      </c>
      <c r="C3174" s="353">
        <v>0.54375312147939703</v>
      </c>
    </row>
    <row r="3175" spans="1:3" x14ac:dyDescent="0.35">
      <c r="A3175" s="231" t="s">
        <v>5049</v>
      </c>
      <c r="B3175" s="231" t="str">
        <f t="shared" si="49"/>
        <v>NE24</v>
      </c>
      <c r="C3175" s="353">
        <v>0.62874974040619902</v>
      </c>
    </row>
    <row r="3176" spans="1:3" x14ac:dyDescent="0.35">
      <c r="A3176" s="231" t="s">
        <v>5050</v>
      </c>
      <c r="B3176" s="231" t="str">
        <f t="shared" si="49"/>
        <v>NE24</v>
      </c>
      <c r="C3176" s="353">
        <v>0.344933711380292</v>
      </c>
    </row>
    <row r="3177" spans="1:3" x14ac:dyDescent="0.35">
      <c r="A3177" s="231" t="s">
        <v>5051</v>
      </c>
      <c r="B3177" s="231" t="str">
        <f t="shared" si="49"/>
        <v>NE24</v>
      </c>
      <c r="C3177" s="353">
        <v>0.56898725897302604</v>
      </c>
    </row>
    <row r="3178" spans="1:3" x14ac:dyDescent="0.35">
      <c r="A3178" s="231" t="s">
        <v>5052</v>
      </c>
      <c r="B3178" s="231" t="str">
        <f t="shared" si="49"/>
        <v>NE24</v>
      </c>
      <c r="C3178" s="353">
        <v>0.49224009344315101</v>
      </c>
    </row>
    <row r="3179" spans="1:3" x14ac:dyDescent="0.35">
      <c r="A3179" s="231" t="s">
        <v>5053</v>
      </c>
      <c r="B3179" s="231" t="str">
        <f t="shared" si="49"/>
        <v>NE24</v>
      </c>
      <c r="C3179" s="353">
        <v>0.32454397998402601</v>
      </c>
    </row>
    <row r="3180" spans="1:3" x14ac:dyDescent="0.35">
      <c r="A3180" s="231" t="s">
        <v>5054</v>
      </c>
      <c r="B3180" s="231" t="str">
        <f t="shared" si="49"/>
        <v>NE24</v>
      </c>
      <c r="C3180" s="353">
        <v>0.41423573820766801</v>
      </c>
    </row>
    <row r="3181" spans="1:3" x14ac:dyDescent="0.35">
      <c r="A3181" s="231" t="s">
        <v>5055</v>
      </c>
      <c r="B3181" s="231" t="str">
        <f t="shared" si="49"/>
        <v>NE24</v>
      </c>
      <c r="C3181" s="353">
        <v>0.625079553426514</v>
      </c>
    </row>
    <row r="3182" spans="1:3" x14ac:dyDescent="0.35">
      <c r="A3182" s="231" t="s">
        <v>5056</v>
      </c>
      <c r="B3182" s="231" t="str">
        <f t="shared" si="49"/>
        <v>NE24</v>
      </c>
      <c r="C3182" s="353">
        <v>0.30533812978984898</v>
      </c>
    </row>
    <row r="3183" spans="1:3" x14ac:dyDescent="0.35">
      <c r="A3183" s="231" t="s">
        <v>5057</v>
      </c>
      <c r="B3183" s="231" t="str">
        <f t="shared" si="49"/>
        <v>NE24</v>
      </c>
      <c r="C3183" s="353">
        <v>0.20540038930440199</v>
      </c>
    </row>
    <row r="3184" spans="1:3" x14ac:dyDescent="0.35">
      <c r="A3184" s="231" t="s">
        <v>5058</v>
      </c>
      <c r="B3184" s="231" t="str">
        <f t="shared" si="49"/>
        <v>NE24</v>
      </c>
      <c r="C3184" s="353">
        <v>0.257629012273623</v>
      </c>
    </row>
    <row r="3185" spans="1:3" x14ac:dyDescent="0.35">
      <c r="A3185" s="231" t="s">
        <v>5059</v>
      </c>
      <c r="B3185" s="231" t="str">
        <f t="shared" si="49"/>
        <v>NE24</v>
      </c>
      <c r="C3185" s="353">
        <v>0.33698555590566598</v>
      </c>
    </row>
    <row r="3186" spans="1:3" x14ac:dyDescent="0.35">
      <c r="A3186" s="231" t="s">
        <v>5060</v>
      </c>
      <c r="B3186" s="231" t="str">
        <f t="shared" si="49"/>
        <v>NE24</v>
      </c>
      <c r="C3186" s="353">
        <v>0.59880340581300495</v>
      </c>
    </row>
    <row r="3187" spans="1:3" x14ac:dyDescent="0.35">
      <c r="A3187" s="231" t="s">
        <v>5061</v>
      </c>
      <c r="B3187" s="231" t="str">
        <f t="shared" si="49"/>
        <v>NE24</v>
      </c>
      <c r="C3187" s="353">
        <v>0.64374633313215002</v>
      </c>
    </row>
    <row r="3188" spans="1:3" x14ac:dyDescent="0.35">
      <c r="A3188" s="231" t="s">
        <v>5062</v>
      </c>
      <c r="B3188" s="231" t="str">
        <f t="shared" si="49"/>
        <v>NE24</v>
      </c>
      <c r="C3188" s="353">
        <v>0.30876951427063498</v>
      </c>
    </row>
    <row r="3189" spans="1:3" x14ac:dyDescent="0.35">
      <c r="A3189" s="231" t="s">
        <v>5063</v>
      </c>
      <c r="B3189" s="231" t="str">
        <f t="shared" si="49"/>
        <v>NE24</v>
      </c>
      <c r="C3189" s="353">
        <v>0.363651265654168</v>
      </c>
    </row>
    <row r="3190" spans="1:3" x14ac:dyDescent="0.35">
      <c r="A3190" s="231" t="s">
        <v>5064</v>
      </c>
      <c r="B3190" s="231" t="str">
        <f t="shared" si="49"/>
        <v>NE24</v>
      </c>
      <c r="C3190" s="353">
        <v>0.50368169511140803</v>
      </c>
    </row>
    <row r="3191" spans="1:3" x14ac:dyDescent="0.35">
      <c r="A3191" s="231" t="s">
        <v>5065</v>
      </c>
      <c r="B3191" s="231" t="str">
        <f t="shared" si="49"/>
        <v>NE24</v>
      </c>
      <c r="C3191" s="353">
        <v>0.57366689751453004</v>
      </c>
    </row>
    <row r="3192" spans="1:3" x14ac:dyDescent="0.35">
      <c r="A3192" s="231" t="s">
        <v>5066</v>
      </c>
      <c r="B3192" s="231" t="str">
        <f t="shared" si="49"/>
        <v>NE24</v>
      </c>
      <c r="C3192" s="353">
        <v>0.38659686619689398</v>
      </c>
    </row>
    <row r="3193" spans="1:3" x14ac:dyDescent="0.35">
      <c r="A3193" s="231" t="s">
        <v>5067</v>
      </c>
      <c r="B3193" s="231" t="str">
        <f t="shared" si="49"/>
        <v>NE24</v>
      </c>
      <c r="C3193" s="353">
        <v>0.203270144764264</v>
      </c>
    </row>
    <row r="3194" spans="1:3" x14ac:dyDescent="0.35">
      <c r="A3194" s="231" t="s">
        <v>5068</v>
      </c>
      <c r="B3194" s="231" t="str">
        <f t="shared" si="49"/>
        <v>NE24</v>
      </c>
      <c r="C3194" s="353">
        <v>0.49710050444897802</v>
      </c>
    </row>
    <row r="3195" spans="1:3" x14ac:dyDescent="0.35">
      <c r="A3195" s="231" t="s">
        <v>5069</v>
      </c>
      <c r="B3195" s="231" t="str">
        <f t="shared" si="49"/>
        <v>NE24</v>
      </c>
      <c r="C3195" s="353">
        <v>0.56005785556517496</v>
      </c>
    </row>
    <row r="3196" spans="1:3" x14ac:dyDescent="0.35">
      <c r="A3196" s="231" t="s">
        <v>5070</v>
      </c>
      <c r="B3196" s="231" t="str">
        <f t="shared" si="49"/>
        <v>NE24</v>
      </c>
      <c r="C3196" s="353">
        <v>0.65313286241769297</v>
      </c>
    </row>
    <row r="3197" spans="1:3" x14ac:dyDescent="0.35">
      <c r="A3197" s="231" t="s">
        <v>5071</v>
      </c>
      <c r="B3197" s="231" t="str">
        <f t="shared" si="49"/>
        <v>NE24</v>
      </c>
      <c r="C3197" s="353">
        <v>0.203104400555779</v>
      </c>
    </row>
    <row r="3198" spans="1:3" x14ac:dyDescent="0.35">
      <c r="A3198" s="231" t="s">
        <v>5072</v>
      </c>
      <c r="B3198" s="231" t="str">
        <f t="shared" si="49"/>
        <v>NE24</v>
      </c>
      <c r="C3198" s="353">
        <v>0.21333158050054901</v>
      </c>
    </row>
    <row r="3199" spans="1:3" x14ac:dyDescent="0.35">
      <c r="A3199" s="231" t="s">
        <v>5073</v>
      </c>
      <c r="B3199" s="231" t="str">
        <f t="shared" si="49"/>
        <v>NE24</v>
      </c>
      <c r="C3199" s="353">
        <v>0.40301985641127203</v>
      </c>
    </row>
    <row r="3200" spans="1:3" x14ac:dyDescent="0.35">
      <c r="A3200" s="231" t="s">
        <v>5074</v>
      </c>
      <c r="B3200" s="231" t="str">
        <f t="shared" si="49"/>
        <v>NE24</v>
      </c>
      <c r="C3200" s="353">
        <v>0.44548729368718398</v>
      </c>
    </row>
    <row r="3201" spans="1:3" x14ac:dyDescent="0.35">
      <c r="A3201" s="231" t="s">
        <v>5075</v>
      </c>
      <c r="B3201" s="231" t="str">
        <f t="shared" si="49"/>
        <v>NE24</v>
      </c>
      <c r="C3201" s="353">
        <v>0.30309245906003701</v>
      </c>
    </row>
    <row r="3202" spans="1:3" x14ac:dyDescent="0.35">
      <c r="A3202" s="231" t="s">
        <v>5076</v>
      </c>
      <c r="B3202" s="231" t="str">
        <f t="shared" si="49"/>
        <v>NE24</v>
      </c>
      <c r="C3202" s="353">
        <v>0.44313620174664498</v>
      </c>
    </row>
    <row r="3203" spans="1:3" x14ac:dyDescent="0.35">
      <c r="A3203" s="231" t="s">
        <v>5077</v>
      </c>
      <c r="B3203" s="231" t="str">
        <f t="shared" si="49"/>
        <v>NE24</v>
      </c>
      <c r="C3203" s="353">
        <v>0.28298427495984102</v>
      </c>
    </row>
    <row r="3204" spans="1:3" x14ac:dyDescent="0.35">
      <c r="A3204" s="231" t="s">
        <v>5078</v>
      </c>
      <c r="B3204" s="231" t="str">
        <f t="shared" si="49"/>
        <v>NE24</v>
      </c>
      <c r="C3204" s="353">
        <v>0.66926709339121004</v>
      </c>
    </row>
    <row r="3205" spans="1:3" x14ac:dyDescent="0.35">
      <c r="A3205" s="231" t="s">
        <v>5079</v>
      </c>
      <c r="B3205" s="231" t="str">
        <f t="shared" si="49"/>
        <v>NE24</v>
      </c>
      <c r="C3205" s="353">
        <v>0.70682659174668905</v>
      </c>
    </row>
    <row r="3206" spans="1:3" x14ac:dyDescent="0.35">
      <c r="A3206" s="231" t="s">
        <v>5080</v>
      </c>
      <c r="B3206" s="231" t="str">
        <f t="shared" si="49"/>
        <v>NE24</v>
      </c>
      <c r="C3206" s="353">
        <v>0.66361914744216999</v>
      </c>
    </row>
    <row r="3207" spans="1:3" x14ac:dyDescent="0.35">
      <c r="A3207" s="231" t="s">
        <v>5081</v>
      </c>
      <c r="B3207" s="231" t="str">
        <f t="shared" si="49"/>
        <v>NE24</v>
      </c>
      <c r="C3207" s="353">
        <v>0.448557044335407</v>
      </c>
    </row>
    <row r="3208" spans="1:3" x14ac:dyDescent="0.35">
      <c r="A3208" s="231" t="s">
        <v>5082</v>
      </c>
      <c r="B3208" s="231" t="str">
        <f t="shared" si="49"/>
        <v>NE24</v>
      </c>
      <c r="C3208" s="353">
        <v>0.48006742706571898</v>
      </c>
    </row>
    <row r="3209" spans="1:3" x14ac:dyDescent="0.35">
      <c r="A3209" s="231" t="s">
        <v>5083</v>
      </c>
      <c r="B3209" s="231" t="str">
        <f t="shared" si="49"/>
        <v>NE24</v>
      </c>
      <c r="C3209" s="353">
        <v>0.41354664016083598</v>
      </c>
    </row>
    <row r="3210" spans="1:3" x14ac:dyDescent="0.35">
      <c r="A3210" s="231" t="s">
        <v>5084</v>
      </c>
      <c r="B3210" s="231" t="str">
        <f t="shared" si="49"/>
        <v>NE24</v>
      </c>
      <c r="C3210" s="353">
        <v>1.05746033411076</v>
      </c>
    </row>
    <row r="3211" spans="1:3" x14ac:dyDescent="0.35">
      <c r="A3211" s="231" t="s">
        <v>5085</v>
      </c>
      <c r="B3211" s="231" t="str">
        <f t="shared" si="49"/>
        <v>NE24</v>
      </c>
      <c r="C3211" s="353">
        <v>0.43304864479747002</v>
      </c>
    </row>
    <row r="3212" spans="1:3" x14ac:dyDescent="0.35">
      <c r="A3212" s="231" t="s">
        <v>5086</v>
      </c>
      <c r="B3212" s="231" t="str">
        <f t="shared" ref="B3212:B3275" si="50">IFERROR(LEFT(A3212,(FIND(" ",A3212,1)-1)),"")</f>
        <v>NE24</v>
      </c>
      <c r="C3212" s="353">
        <v>0.59784073221621603</v>
      </c>
    </row>
    <row r="3213" spans="1:3" x14ac:dyDescent="0.35">
      <c r="A3213" s="231" t="s">
        <v>5087</v>
      </c>
      <c r="B3213" s="231" t="str">
        <f t="shared" si="50"/>
        <v>NE24</v>
      </c>
      <c r="C3213" s="353">
        <v>0.39308028868245998</v>
      </c>
    </row>
    <row r="3214" spans="1:3" x14ac:dyDescent="0.35">
      <c r="A3214" s="231" t="s">
        <v>5088</v>
      </c>
      <c r="B3214" s="231" t="str">
        <f t="shared" si="50"/>
        <v>NE24</v>
      </c>
      <c r="C3214" s="353">
        <v>0.83117272485892002</v>
      </c>
    </row>
    <row r="3215" spans="1:3" x14ac:dyDescent="0.35">
      <c r="A3215" s="231" t="s">
        <v>5089</v>
      </c>
      <c r="B3215" s="231" t="str">
        <f t="shared" si="50"/>
        <v>NE24</v>
      </c>
      <c r="C3215" s="353">
        <v>0.43359492178402398</v>
      </c>
    </row>
    <row r="3216" spans="1:3" x14ac:dyDescent="0.35">
      <c r="A3216" s="231" t="s">
        <v>5090</v>
      </c>
      <c r="B3216" s="231" t="str">
        <f t="shared" si="50"/>
        <v>NE26</v>
      </c>
      <c r="C3216" s="353">
        <v>2.7688010916968402</v>
      </c>
    </row>
    <row r="3217" spans="1:3" x14ac:dyDescent="0.35">
      <c r="A3217" s="231" t="s">
        <v>5091</v>
      </c>
      <c r="B3217" s="231" t="str">
        <f t="shared" si="50"/>
        <v>NE28</v>
      </c>
      <c r="C3217" s="353">
        <v>0.57208974260349299</v>
      </c>
    </row>
    <row r="3218" spans="1:3" x14ac:dyDescent="0.35">
      <c r="A3218" s="231" t="s">
        <v>5092</v>
      </c>
      <c r="B3218" s="231" t="str">
        <f t="shared" si="50"/>
        <v>NE29</v>
      </c>
      <c r="C3218" s="353">
        <v>0.73912079233188599</v>
      </c>
    </row>
    <row r="3219" spans="1:3" x14ac:dyDescent="0.35">
      <c r="A3219" s="231" t="s">
        <v>5093</v>
      </c>
      <c r="B3219" s="231" t="str">
        <f t="shared" si="50"/>
        <v>NE29</v>
      </c>
      <c r="C3219" s="353">
        <v>1.4159959067728001</v>
      </c>
    </row>
    <row r="3220" spans="1:3" x14ac:dyDescent="0.35">
      <c r="A3220" s="231" t="s">
        <v>5094</v>
      </c>
      <c r="B3220" s="231" t="str">
        <f t="shared" si="50"/>
        <v>NE29</v>
      </c>
      <c r="C3220" s="353">
        <v>2.10771472353</v>
      </c>
    </row>
    <row r="3221" spans="1:3" x14ac:dyDescent="0.35">
      <c r="A3221" s="231" t="s">
        <v>5095</v>
      </c>
      <c r="B3221" s="231" t="str">
        <f t="shared" si="50"/>
        <v>NE29</v>
      </c>
      <c r="C3221" s="353">
        <v>0.29287083047885898</v>
      </c>
    </row>
    <row r="3222" spans="1:3" x14ac:dyDescent="0.35">
      <c r="A3222" s="231" t="s">
        <v>5096</v>
      </c>
      <c r="B3222" s="231" t="str">
        <f t="shared" si="50"/>
        <v>NE29</v>
      </c>
      <c r="C3222" s="353">
        <v>0.50365216630954701</v>
      </c>
    </row>
    <row r="3223" spans="1:3" x14ac:dyDescent="0.35">
      <c r="A3223" s="231" t="s">
        <v>5097</v>
      </c>
      <c r="B3223" s="231" t="str">
        <f t="shared" si="50"/>
        <v>NE29</v>
      </c>
      <c r="C3223" s="353">
        <v>1.55628425973911</v>
      </c>
    </row>
    <row r="3224" spans="1:3" x14ac:dyDescent="0.35">
      <c r="A3224" s="231" t="s">
        <v>5098</v>
      </c>
      <c r="B3224" s="231" t="str">
        <f t="shared" si="50"/>
        <v>NE29</v>
      </c>
      <c r="C3224" s="353">
        <v>0.28115208047885898</v>
      </c>
    </row>
    <row r="3225" spans="1:3" x14ac:dyDescent="0.35">
      <c r="A3225" s="231" t="s">
        <v>5099</v>
      </c>
      <c r="B3225" s="231" t="str">
        <f t="shared" si="50"/>
        <v>NE30</v>
      </c>
      <c r="C3225" s="353">
        <v>1.66181344884891</v>
      </c>
    </row>
    <row r="3226" spans="1:3" x14ac:dyDescent="0.35">
      <c r="A3226" s="231" t="s">
        <v>5100</v>
      </c>
      <c r="B3226" s="231" t="str">
        <f t="shared" si="50"/>
        <v>NE33</v>
      </c>
      <c r="C3226" s="353">
        <v>0.90568334955234497</v>
      </c>
    </row>
    <row r="3227" spans="1:3" x14ac:dyDescent="0.35">
      <c r="A3227" s="231" t="s">
        <v>5101</v>
      </c>
      <c r="B3227" s="231" t="str">
        <f t="shared" si="50"/>
        <v>NE33</v>
      </c>
      <c r="C3227" s="353">
        <v>0.29724601804265199</v>
      </c>
    </row>
    <row r="3228" spans="1:3" x14ac:dyDescent="0.35">
      <c r="A3228" s="231" t="s">
        <v>5102</v>
      </c>
      <c r="B3228" s="231" t="str">
        <f t="shared" si="50"/>
        <v>NE33</v>
      </c>
      <c r="C3228" s="353">
        <v>0.42047660830620698</v>
      </c>
    </row>
    <row r="3229" spans="1:3" x14ac:dyDescent="0.35">
      <c r="A3229" s="231" t="s">
        <v>5103</v>
      </c>
      <c r="B3229" s="231" t="str">
        <f t="shared" si="50"/>
        <v>NE33</v>
      </c>
      <c r="C3229" s="353">
        <v>1.448730181637</v>
      </c>
    </row>
    <row r="3230" spans="1:3" x14ac:dyDescent="0.35">
      <c r="A3230" s="231" t="s">
        <v>5104</v>
      </c>
      <c r="B3230" s="231" t="str">
        <f t="shared" si="50"/>
        <v>NE6</v>
      </c>
      <c r="C3230" s="353">
        <v>0.210370849552345</v>
      </c>
    </row>
    <row r="3231" spans="1:3" x14ac:dyDescent="0.35">
      <c r="A3231" s="231" t="s">
        <v>5105</v>
      </c>
      <c r="B3231" s="231" t="str">
        <f t="shared" si="50"/>
        <v>NE6</v>
      </c>
      <c r="C3231" s="353">
        <v>0.30006495215752899</v>
      </c>
    </row>
    <row r="3232" spans="1:3" x14ac:dyDescent="0.35">
      <c r="A3232" s="231" t="s">
        <v>5106</v>
      </c>
      <c r="B3232" s="231" t="str">
        <f t="shared" si="50"/>
        <v>NE6</v>
      </c>
      <c r="C3232" s="353">
        <v>0.42612078088779498</v>
      </c>
    </row>
    <row r="3233" spans="1:3" x14ac:dyDescent="0.35">
      <c r="A3233" s="231" t="s">
        <v>5107</v>
      </c>
      <c r="B3233" s="231" t="str">
        <f t="shared" si="50"/>
        <v>NE64</v>
      </c>
      <c r="C3233" s="353">
        <v>0.43595392285465701</v>
      </c>
    </row>
    <row r="3234" spans="1:3" x14ac:dyDescent="0.35">
      <c r="A3234" s="231" t="s">
        <v>5108</v>
      </c>
      <c r="B3234" s="231" t="str">
        <f t="shared" si="50"/>
        <v>NE64</v>
      </c>
      <c r="C3234" s="353">
        <v>0.31289082860436601</v>
      </c>
    </row>
    <row r="3235" spans="1:3" x14ac:dyDescent="0.35">
      <c r="A3235" s="231" t="s">
        <v>5109</v>
      </c>
      <c r="B3235" s="231" t="str">
        <f t="shared" si="50"/>
        <v>NE64</v>
      </c>
      <c r="C3235" s="353">
        <v>0.50000955981555495</v>
      </c>
    </row>
    <row r="3236" spans="1:3" x14ac:dyDescent="0.35">
      <c r="A3236" s="231" t="s">
        <v>5110</v>
      </c>
      <c r="B3236" s="231" t="str">
        <f t="shared" si="50"/>
        <v>NE64</v>
      </c>
      <c r="C3236" s="353">
        <v>0.29692458692389001</v>
      </c>
    </row>
    <row r="3237" spans="1:3" x14ac:dyDescent="0.35">
      <c r="A3237" s="231" t="s">
        <v>5111</v>
      </c>
      <c r="B3237" s="231" t="str">
        <f t="shared" si="50"/>
        <v>NE65</v>
      </c>
      <c r="C3237" s="353">
        <v>0.75992249434730996</v>
      </c>
    </row>
    <row r="3238" spans="1:3" x14ac:dyDescent="0.35">
      <c r="A3238" s="231" t="s">
        <v>5112</v>
      </c>
      <c r="B3238" s="231" t="str">
        <f t="shared" si="50"/>
        <v>NE65</v>
      </c>
      <c r="C3238" s="353">
        <v>0.88189805154964196</v>
      </c>
    </row>
    <row r="3239" spans="1:3" x14ac:dyDescent="0.35">
      <c r="A3239" s="231" t="s">
        <v>5113</v>
      </c>
      <c r="B3239" s="231" t="str">
        <f t="shared" si="50"/>
        <v>NE65</v>
      </c>
      <c r="C3239" s="353">
        <v>0.37142050428134699</v>
      </c>
    </row>
    <row r="3240" spans="1:3" x14ac:dyDescent="0.35">
      <c r="A3240" s="231" t="s">
        <v>5114</v>
      </c>
      <c r="B3240" s="231" t="str">
        <f t="shared" si="50"/>
        <v>NE65</v>
      </c>
      <c r="C3240" s="353">
        <v>0.326343268511257</v>
      </c>
    </row>
    <row r="3241" spans="1:3" x14ac:dyDescent="0.35">
      <c r="A3241" s="231" t="s">
        <v>5115</v>
      </c>
      <c r="B3241" s="231" t="str">
        <f t="shared" si="50"/>
        <v>NE65</v>
      </c>
      <c r="C3241" s="353">
        <v>0.35387269255317899</v>
      </c>
    </row>
    <row r="3242" spans="1:3" x14ac:dyDescent="0.35">
      <c r="A3242" s="231" t="s">
        <v>5116</v>
      </c>
      <c r="B3242" s="231" t="str">
        <f t="shared" si="50"/>
        <v>NE65</v>
      </c>
      <c r="C3242" s="353">
        <v>0.51569085986768004</v>
      </c>
    </row>
    <row r="3243" spans="1:3" x14ac:dyDescent="0.35">
      <c r="A3243" s="231" t="s">
        <v>5117</v>
      </c>
      <c r="B3243" s="231" t="str">
        <f t="shared" si="50"/>
        <v>NE65</v>
      </c>
      <c r="C3243" s="353">
        <v>1.43618654196999</v>
      </c>
    </row>
    <row r="3244" spans="1:3" x14ac:dyDescent="0.35">
      <c r="A3244" s="231" t="s">
        <v>5118</v>
      </c>
      <c r="B3244" s="231" t="str">
        <f t="shared" si="50"/>
        <v>NE65</v>
      </c>
      <c r="C3244" s="353">
        <v>0.45777748030536602</v>
      </c>
    </row>
    <row r="3245" spans="1:3" x14ac:dyDescent="0.35">
      <c r="A3245" s="231" t="s">
        <v>5119</v>
      </c>
      <c r="B3245" s="231" t="str">
        <f t="shared" si="50"/>
        <v>NE65</v>
      </c>
      <c r="C3245" s="353">
        <v>0.23456903179028399</v>
      </c>
    </row>
    <row r="3246" spans="1:3" x14ac:dyDescent="0.35">
      <c r="A3246" s="231" t="s">
        <v>5120</v>
      </c>
      <c r="B3246" s="231" t="str">
        <f t="shared" si="50"/>
        <v>NE66</v>
      </c>
      <c r="C3246" s="353">
        <v>0.34815954154274498</v>
      </c>
    </row>
    <row r="3247" spans="1:3" x14ac:dyDescent="0.35">
      <c r="A3247" s="231" t="s">
        <v>5121</v>
      </c>
      <c r="B3247" s="231" t="str">
        <f t="shared" si="50"/>
        <v>NE66</v>
      </c>
      <c r="C3247" s="353">
        <v>0.58296067878868796</v>
      </c>
    </row>
    <row r="3248" spans="1:3" x14ac:dyDescent="0.35">
      <c r="A3248" s="231" t="s">
        <v>5122</v>
      </c>
      <c r="B3248" s="231" t="str">
        <f t="shared" si="50"/>
        <v>NE66</v>
      </c>
      <c r="C3248" s="353">
        <v>0.40453242247841398</v>
      </c>
    </row>
    <row r="3249" spans="1:3" x14ac:dyDescent="0.35">
      <c r="A3249" s="231" t="s">
        <v>5123</v>
      </c>
      <c r="B3249" s="231" t="str">
        <f t="shared" si="50"/>
        <v>NE66</v>
      </c>
      <c r="C3249" s="353">
        <v>0.70545839255592802</v>
      </c>
    </row>
    <row r="3250" spans="1:3" x14ac:dyDescent="0.35">
      <c r="A3250" s="231" t="s">
        <v>5124</v>
      </c>
      <c r="B3250" s="231" t="str">
        <f t="shared" si="50"/>
        <v>NE67</v>
      </c>
      <c r="C3250" s="353">
        <v>0.36622737301092601</v>
      </c>
    </row>
    <row r="3251" spans="1:3" x14ac:dyDescent="0.35">
      <c r="A3251" s="231" t="s">
        <v>5125</v>
      </c>
      <c r="B3251" s="231" t="str">
        <f t="shared" si="50"/>
        <v>NE67</v>
      </c>
      <c r="C3251" s="353">
        <v>0.48369136662261503</v>
      </c>
    </row>
    <row r="3252" spans="1:3" x14ac:dyDescent="0.35">
      <c r="A3252" s="231" t="s">
        <v>5126</v>
      </c>
      <c r="B3252" s="231" t="str">
        <f t="shared" si="50"/>
        <v>NE67</v>
      </c>
      <c r="C3252" s="353">
        <v>0.22120065012969001</v>
      </c>
    </row>
    <row r="3253" spans="1:3" x14ac:dyDescent="0.35">
      <c r="A3253" s="231" t="s">
        <v>5127</v>
      </c>
      <c r="B3253" s="231" t="str">
        <f t="shared" si="50"/>
        <v>NE67</v>
      </c>
      <c r="C3253" s="353">
        <v>0.396083456445253</v>
      </c>
    </row>
    <row r="3254" spans="1:3" x14ac:dyDescent="0.35">
      <c r="A3254" s="231" t="s">
        <v>5128</v>
      </c>
      <c r="B3254" s="231" t="str">
        <f t="shared" si="50"/>
        <v>NE67</v>
      </c>
      <c r="C3254" s="353">
        <v>0.21680468877074299</v>
      </c>
    </row>
    <row r="3255" spans="1:3" x14ac:dyDescent="0.35">
      <c r="A3255" s="231" t="s">
        <v>5129</v>
      </c>
      <c r="B3255" s="231" t="str">
        <f t="shared" si="50"/>
        <v>NE8</v>
      </c>
      <c r="C3255" s="353">
        <v>4.9742444266702597</v>
      </c>
    </row>
    <row r="3256" spans="1:3" x14ac:dyDescent="0.35">
      <c r="A3256" s="231" t="s">
        <v>5130</v>
      </c>
      <c r="B3256" s="231" t="str">
        <f t="shared" si="50"/>
        <v>PA14</v>
      </c>
      <c r="C3256" s="353">
        <v>0.44245177003708003</v>
      </c>
    </row>
    <row r="3257" spans="1:3" x14ac:dyDescent="0.35">
      <c r="A3257" s="231" t="s">
        <v>5131</v>
      </c>
      <c r="B3257" s="231" t="str">
        <f t="shared" si="50"/>
        <v>PA14</v>
      </c>
      <c r="C3257" s="353">
        <v>3.15087256596874</v>
      </c>
    </row>
    <row r="3258" spans="1:3" x14ac:dyDescent="0.35">
      <c r="A3258" s="231" t="s">
        <v>5132</v>
      </c>
      <c r="B3258" s="231" t="str">
        <f t="shared" si="50"/>
        <v>PA14</v>
      </c>
      <c r="C3258" s="353">
        <v>0.221429899964457</v>
      </c>
    </row>
    <row r="3259" spans="1:3" x14ac:dyDescent="0.35">
      <c r="A3259" s="231" t="s">
        <v>5133</v>
      </c>
      <c r="B3259" s="231" t="str">
        <f t="shared" si="50"/>
        <v>PA14</v>
      </c>
      <c r="C3259" s="353">
        <v>1.24007669665181</v>
      </c>
    </row>
    <row r="3260" spans="1:3" x14ac:dyDescent="0.35">
      <c r="A3260" s="231" t="s">
        <v>5134</v>
      </c>
      <c r="B3260" s="231" t="str">
        <f t="shared" si="50"/>
        <v>PA14</v>
      </c>
      <c r="C3260" s="353">
        <v>1.21983993535999</v>
      </c>
    </row>
    <row r="3261" spans="1:3" x14ac:dyDescent="0.35">
      <c r="A3261" s="231" t="s">
        <v>5135</v>
      </c>
      <c r="B3261" s="231" t="str">
        <f t="shared" si="50"/>
        <v>PA14</v>
      </c>
      <c r="C3261" s="353">
        <v>0.54417122386380101</v>
      </c>
    </row>
    <row r="3262" spans="1:3" x14ac:dyDescent="0.35">
      <c r="A3262" s="231" t="s">
        <v>5136</v>
      </c>
      <c r="B3262" s="231" t="str">
        <f t="shared" si="50"/>
        <v>PA15</v>
      </c>
      <c r="C3262" s="353">
        <v>0.53266157977323003</v>
      </c>
    </row>
    <row r="3263" spans="1:3" x14ac:dyDescent="0.35">
      <c r="A3263" s="231" t="s">
        <v>5137</v>
      </c>
      <c r="B3263" s="231" t="str">
        <f t="shared" si="50"/>
        <v>PA15</v>
      </c>
      <c r="C3263" s="353">
        <v>0.22072081058026</v>
      </c>
    </row>
    <row r="3264" spans="1:3" x14ac:dyDescent="0.35">
      <c r="A3264" s="231" t="s">
        <v>5138</v>
      </c>
      <c r="B3264" s="231" t="str">
        <f t="shared" si="50"/>
        <v>PA15</v>
      </c>
      <c r="C3264" s="353">
        <v>1.6301540528083001</v>
      </c>
    </row>
    <row r="3265" spans="1:3" x14ac:dyDescent="0.35">
      <c r="A3265" s="231" t="s">
        <v>5139</v>
      </c>
      <c r="B3265" s="231" t="str">
        <f t="shared" si="50"/>
        <v>PA15</v>
      </c>
      <c r="C3265" s="353">
        <v>0.26468062904062001</v>
      </c>
    </row>
    <row r="3266" spans="1:3" x14ac:dyDescent="0.35">
      <c r="A3266" s="231" t="s">
        <v>5140</v>
      </c>
      <c r="B3266" s="231" t="str">
        <f t="shared" si="50"/>
        <v>PA15</v>
      </c>
      <c r="C3266" s="353">
        <v>4.0984916584200297</v>
      </c>
    </row>
    <row r="3267" spans="1:3" x14ac:dyDescent="0.35">
      <c r="A3267" s="231" t="s">
        <v>5141</v>
      </c>
      <c r="B3267" s="231" t="str">
        <f t="shared" si="50"/>
        <v>PA15</v>
      </c>
      <c r="C3267" s="353">
        <v>4.0938976916897696</v>
      </c>
    </row>
    <row r="3268" spans="1:3" x14ac:dyDescent="0.35">
      <c r="A3268" s="231" t="s">
        <v>5142</v>
      </c>
      <c r="B3268" s="231" t="str">
        <f t="shared" si="50"/>
        <v>PA15</v>
      </c>
      <c r="C3268" s="353">
        <v>0.47071968495695898</v>
      </c>
    </row>
    <row r="3269" spans="1:3" x14ac:dyDescent="0.35">
      <c r="A3269" s="231" t="s">
        <v>5143</v>
      </c>
      <c r="B3269" s="231" t="str">
        <f t="shared" si="50"/>
        <v>PA15</v>
      </c>
      <c r="C3269" s="353">
        <v>4.0909911570560302</v>
      </c>
    </row>
    <row r="3270" spans="1:3" x14ac:dyDescent="0.35">
      <c r="A3270" s="231" t="s">
        <v>5144</v>
      </c>
      <c r="B3270" s="231" t="str">
        <f t="shared" si="50"/>
        <v>PA15</v>
      </c>
      <c r="C3270" s="353">
        <v>4.0911885266505497</v>
      </c>
    </row>
    <row r="3271" spans="1:3" x14ac:dyDescent="0.35">
      <c r="A3271" s="231" t="s">
        <v>5145</v>
      </c>
      <c r="B3271" s="231" t="str">
        <f t="shared" si="50"/>
        <v>PA16</v>
      </c>
      <c r="C3271" s="353">
        <v>0.385352723682646</v>
      </c>
    </row>
    <row r="3272" spans="1:3" x14ac:dyDescent="0.35">
      <c r="A3272" s="231" t="s">
        <v>5146</v>
      </c>
      <c r="B3272" s="231" t="str">
        <f t="shared" si="50"/>
        <v>PA16</v>
      </c>
      <c r="C3272" s="353">
        <v>1.82899563169223</v>
      </c>
    </row>
    <row r="3273" spans="1:3" x14ac:dyDescent="0.35">
      <c r="A3273" s="231" t="s">
        <v>5147</v>
      </c>
      <c r="B3273" s="231" t="str">
        <f t="shared" si="50"/>
        <v>PA18</v>
      </c>
      <c r="C3273" s="353">
        <v>0.600038618319363</v>
      </c>
    </row>
    <row r="3274" spans="1:3" x14ac:dyDescent="0.35">
      <c r="A3274" s="231" t="s">
        <v>5148</v>
      </c>
      <c r="B3274" s="231" t="str">
        <f t="shared" si="50"/>
        <v>PA18</v>
      </c>
      <c r="C3274" s="353">
        <v>0.81045992999793903</v>
      </c>
    </row>
    <row r="3275" spans="1:3" x14ac:dyDescent="0.35">
      <c r="A3275" s="231" t="s">
        <v>5149</v>
      </c>
      <c r="B3275" s="231" t="str">
        <f t="shared" si="50"/>
        <v>PA18</v>
      </c>
      <c r="C3275" s="353">
        <v>1.89036066172155</v>
      </c>
    </row>
    <row r="3276" spans="1:3" x14ac:dyDescent="0.35">
      <c r="A3276" s="231" t="s">
        <v>5150</v>
      </c>
      <c r="B3276" s="231" t="str">
        <f t="shared" ref="B3276:B3339" si="51">IFERROR(LEFT(A3276,(FIND(" ",A3276,1)-1)),"")</f>
        <v>PA18</v>
      </c>
      <c r="C3276" s="353">
        <v>0.26905434397522499</v>
      </c>
    </row>
    <row r="3277" spans="1:3" x14ac:dyDescent="0.35">
      <c r="A3277" s="231" t="s">
        <v>5151</v>
      </c>
      <c r="B3277" s="231" t="str">
        <f t="shared" si="51"/>
        <v>PA19</v>
      </c>
      <c r="C3277" s="353">
        <v>1.9236001816497601</v>
      </c>
    </row>
    <row r="3278" spans="1:3" x14ac:dyDescent="0.35">
      <c r="A3278" s="231" t="s">
        <v>5152</v>
      </c>
      <c r="B3278" s="231" t="str">
        <f t="shared" si="51"/>
        <v>PA20</v>
      </c>
      <c r="C3278" s="353">
        <v>0.67502601848007204</v>
      </c>
    </row>
    <row r="3279" spans="1:3" x14ac:dyDescent="0.35">
      <c r="A3279" s="231" t="s">
        <v>5153</v>
      </c>
      <c r="B3279" s="231" t="str">
        <f t="shared" si="51"/>
        <v>PA20</v>
      </c>
      <c r="C3279" s="353">
        <v>0.43658531603663198</v>
      </c>
    </row>
    <row r="3280" spans="1:3" x14ac:dyDescent="0.35">
      <c r="A3280" s="231" t="s">
        <v>5154</v>
      </c>
      <c r="B3280" s="231" t="str">
        <f t="shared" si="51"/>
        <v>PA20</v>
      </c>
      <c r="C3280" s="353">
        <v>0.41405414631190401</v>
      </c>
    </row>
    <row r="3281" spans="1:3" x14ac:dyDescent="0.35">
      <c r="A3281" s="231" t="s">
        <v>5155</v>
      </c>
      <c r="B3281" s="231" t="str">
        <f t="shared" si="51"/>
        <v>PA20</v>
      </c>
      <c r="C3281" s="353">
        <v>0.61980530392383204</v>
      </c>
    </row>
    <row r="3282" spans="1:3" x14ac:dyDescent="0.35">
      <c r="A3282" s="231" t="s">
        <v>5156</v>
      </c>
      <c r="B3282" s="231" t="str">
        <f t="shared" si="51"/>
        <v>PA20</v>
      </c>
      <c r="C3282" s="353">
        <v>0.63049919510756702</v>
      </c>
    </row>
    <row r="3283" spans="1:3" x14ac:dyDescent="0.35">
      <c r="A3283" s="231" t="s">
        <v>5157</v>
      </c>
      <c r="B3283" s="231" t="str">
        <f t="shared" si="51"/>
        <v>PA20</v>
      </c>
      <c r="C3283" s="353">
        <v>0.87612905198381896</v>
      </c>
    </row>
    <row r="3284" spans="1:3" x14ac:dyDescent="0.35">
      <c r="A3284" s="231" t="s">
        <v>5158</v>
      </c>
      <c r="B3284" s="231" t="str">
        <f t="shared" si="51"/>
        <v>PA20</v>
      </c>
      <c r="C3284" s="353">
        <v>0.226368724730698</v>
      </c>
    </row>
    <row r="3285" spans="1:3" x14ac:dyDescent="0.35">
      <c r="A3285" s="231" t="s">
        <v>5159</v>
      </c>
      <c r="B3285" s="231" t="str">
        <f t="shared" si="51"/>
        <v>PA20</v>
      </c>
      <c r="C3285" s="353">
        <v>0.53838529111992195</v>
      </c>
    </row>
    <row r="3286" spans="1:3" x14ac:dyDescent="0.35">
      <c r="A3286" s="231" t="s">
        <v>5160</v>
      </c>
      <c r="B3286" s="231" t="str">
        <f t="shared" si="51"/>
        <v>PA20</v>
      </c>
      <c r="C3286" s="353">
        <v>0.41159813855594302</v>
      </c>
    </row>
    <row r="3287" spans="1:3" x14ac:dyDescent="0.35">
      <c r="A3287" s="231" t="s">
        <v>5161</v>
      </c>
      <c r="B3287" s="231" t="str">
        <f t="shared" si="51"/>
        <v>PA20</v>
      </c>
      <c r="C3287" s="353">
        <v>0.43615479382844702</v>
      </c>
    </row>
    <row r="3288" spans="1:3" x14ac:dyDescent="0.35">
      <c r="A3288" s="231" t="s">
        <v>5162</v>
      </c>
      <c r="B3288" s="231" t="str">
        <f t="shared" si="51"/>
        <v>PA20</v>
      </c>
      <c r="C3288" s="353">
        <v>0.49338532559918502</v>
      </c>
    </row>
    <row r="3289" spans="1:3" x14ac:dyDescent="0.35">
      <c r="A3289" s="231" t="s">
        <v>5163</v>
      </c>
      <c r="B3289" s="231" t="str">
        <f t="shared" si="51"/>
        <v>PA20</v>
      </c>
      <c r="C3289" s="353">
        <v>0.73484774288231902</v>
      </c>
    </row>
    <row r="3290" spans="1:3" x14ac:dyDescent="0.35">
      <c r="A3290" s="231" t="s">
        <v>5164</v>
      </c>
      <c r="B3290" s="231" t="str">
        <f t="shared" si="51"/>
        <v>PA20</v>
      </c>
      <c r="C3290" s="353">
        <v>0.54402826914768498</v>
      </c>
    </row>
    <row r="3291" spans="1:3" x14ac:dyDescent="0.35">
      <c r="A3291" s="231" t="s">
        <v>5165</v>
      </c>
      <c r="B3291" s="231" t="str">
        <f t="shared" si="51"/>
        <v>PA20</v>
      </c>
      <c r="C3291" s="353">
        <v>1.7616535294396001</v>
      </c>
    </row>
    <row r="3292" spans="1:3" x14ac:dyDescent="0.35">
      <c r="A3292" s="231" t="s">
        <v>5166</v>
      </c>
      <c r="B3292" s="231" t="str">
        <f t="shared" si="51"/>
        <v>PA20</v>
      </c>
      <c r="C3292" s="353">
        <v>0.37960932944952103</v>
      </c>
    </row>
    <row r="3293" spans="1:3" x14ac:dyDescent="0.35">
      <c r="A3293" s="231" t="s">
        <v>5167</v>
      </c>
      <c r="B3293" s="231" t="str">
        <f t="shared" si="51"/>
        <v>PA20</v>
      </c>
      <c r="C3293" s="353">
        <v>0.83054339114617504</v>
      </c>
    </row>
    <row r="3294" spans="1:3" x14ac:dyDescent="0.35">
      <c r="A3294" s="231" t="s">
        <v>5168</v>
      </c>
      <c r="B3294" s="231" t="str">
        <f t="shared" si="51"/>
        <v>PA20</v>
      </c>
      <c r="C3294" s="353">
        <v>0.37042978900967899</v>
      </c>
    </row>
    <row r="3295" spans="1:3" x14ac:dyDescent="0.35">
      <c r="A3295" s="231" t="s">
        <v>5169</v>
      </c>
      <c r="B3295" s="231" t="str">
        <f t="shared" si="51"/>
        <v>PA20</v>
      </c>
      <c r="C3295" s="353">
        <v>0.77446571678476905</v>
      </c>
    </row>
    <row r="3296" spans="1:3" x14ac:dyDescent="0.35">
      <c r="A3296" s="231" t="s">
        <v>5170</v>
      </c>
      <c r="B3296" s="231" t="str">
        <f t="shared" si="51"/>
        <v>PA20</v>
      </c>
      <c r="C3296" s="353">
        <v>0.34738530637871101</v>
      </c>
    </row>
    <row r="3297" spans="1:3" x14ac:dyDescent="0.35">
      <c r="A3297" s="231" t="s">
        <v>5171</v>
      </c>
      <c r="B3297" s="231" t="str">
        <f t="shared" si="51"/>
        <v>PA20</v>
      </c>
      <c r="C3297" s="353">
        <v>0.31288531420080901</v>
      </c>
    </row>
    <row r="3298" spans="1:3" x14ac:dyDescent="0.35">
      <c r="A3298" s="231" t="s">
        <v>5172</v>
      </c>
      <c r="B3298" s="231" t="str">
        <f t="shared" si="51"/>
        <v>PA20</v>
      </c>
      <c r="C3298" s="353">
        <v>2.3202186475864099</v>
      </c>
    </row>
    <row r="3299" spans="1:3" x14ac:dyDescent="0.35">
      <c r="A3299" s="231" t="s">
        <v>5173</v>
      </c>
      <c r="B3299" s="231" t="str">
        <f t="shared" si="51"/>
        <v>PA20</v>
      </c>
      <c r="C3299" s="353">
        <v>0.96538532846020797</v>
      </c>
    </row>
    <row r="3300" spans="1:3" x14ac:dyDescent="0.35">
      <c r="A3300" s="231" t="s">
        <v>5174</v>
      </c>
      <c r="B3300" s="231" t="str">
        <f t="shared" si="51"/>
        <v>PA20</v>
      </c>
      <c r="C3300" s="353">
        <v>0.78538532130765104</v>
      </c>
    </row>
    <row r="3301" spans="1:3" x14ac:dyDescent="0.35">
      <c r="A3301" s="231" t="s">
        <v>5175</v>
      </c>
      <c r="B3301" s="231" t="str">
        <f t="shared" si="51"/>
        <v>PA20</v>
      </c>
      <c r="C3301" s="353">
        <v>3.4353852884776299</v>
      </c>
    </row>
    <row r="3302" spans="1:3" x14ac:dyDescent="0.35">
      <c r="A3302" s="231" t="s">
        <v>5176</v>
      </c>
      <c r="B3302" s="231" t="str">
        <f t="shared" si="51"/>
        <v>PA20</v>
      </c>
      <c r="C3302" s="353">
        <v>0.95438530813907196</v>
      </c>
    </row>
    <row r="3303" spans="1:3" x14ac:dyDescent="0.35">
      <c r="A3303" s="231" t="s">
        <v>5177</v>
      </c>
      <c r="B3303" s="231" t="str">
        <f t="shared" si="51"/>
        <v>PA20</v>
      </c>
      <c r="C3303" s="353">
        <v>1.3353853247924901</v>
      </c>
    </row>
    <row r="3304" spans="1:3" x14ac:dyDescent="0.35">
      <c r="A3304" s="231" t="s">
        <v>5178</v>
      </c>
      <c r="B3304" s="231" t="str">
        <f t="shared" si="51"/>
        <v>PA20</v>
      </c>
      <c r="C3304" s="353">
        <v>1.19088527332996</v>
      </c>
    </row>
    <row r="3305" spans="1:3" x14ac:dyDescent="0.35">
      <c r="A3305" s="231" t="s">
        <v>5179</v>
      </c>
      <c r="B3305" s="231" t="str">
        <f t="shared" si="51"/>
        <v>PA20</v>
      </c>
      <c r="C3305" s="353">
        <v>3.5878033312809601</v>
      </c>
    </row>
    <row r="3306" spans="1:3" x14ac:dyDescent="0.35">
      <c r="A3306" s="231" t="s">
        <v>5180</v>
      </c>
      <c r="B3306" s="231" t="str">
        <f t="shared" si="51"/>
        <v>PA21</v>
      </c>
      <c r="C3306" s="353">
        <v>1.0049495574737899</v>
      </c>
    </row>
    <row r="3307" spans="1:3" x14ac:dyDescent="0.35">
      <c r="A3307" s="231" t="s">
        <v>5181</v>
      </c>
      <c r="B3307" s="231" t="str">
        <f t="shared" si="51"/>
        <v>PA21</v>
      </c>
      <c r="C3307" s="353">
        <v>3.61620185634836</v>
      </c>
    </row>
    <row r="3308" spans="1:3" x14ac:dyDescent="0.35">
      <c r="A3308" s="231" t="s">
        <v>5182</v>
      </c>
      <c r="B3308" s="231" t="str">
        <f t="shared" si="51"/>
        <v>PA21</v>
      </c>
      <c r="C3308" s="353">
        <v>1.9542024060987599</v>
      </c>
    </row>
    <row r="3309" spans="1:3" x14ac:dyDescent="0.35">
      <c r="A3309" s="231" t="s">
        <v>5183</v>
      </c>
      <c r="B3309" s="231" t="str">
        <f t="shared" si="51"/>
        <v>PA21</v>
      </c>
      <c r="C3309" s="353">
        <v>2.01841118123144</v>
      </c>
    </row>
    <row r="3310" spans="1:3" x14ac:dyDescent="0.35">
      <c r="A3310" s="231" t="s">
        <v>5184</v>
      </c>
      <c r="B3310" s="231" t="str">
        <f t="shared" si="51"/>
        <v>PA21</v>
      </c>
      <c r="C3310" s="353">
        <v>1.0862011341701401</v>
      </c>
    </row>
    <row r="3311" spans="1:3" x14ac:dyDescent="0.35">
      <c r="A3311" s="231" t="s">
        <v>5185</v>
      </c>
      <c r="B3311" s="231" t="str">
        <f t="shared" si="51"/>
        <v>PA21</v>
      </c>
      <c r="C3311" s="353">
        <v>0.71077369748196395</v>
      </c>
    </row>
    <row r="3312" spans="1:3" x14ac:dyDescent="0.35">
      <c r="A3312" s="231" t="s">
        <v>5186</v>
      </c>
      <c r="B3312" s="231" t="str">
        <f t="shared" si="51"/>
        <v>PA22</v>
      </c>
      <c r="C3312" s="353">
        <v>0.521097257763116</v>
      </c>
    </row>
    <row r="3313" spans="1:3" x14ac:dyDescent="0.35">
      <c r="A3313" s="231" t="s">
        <v>5187</v>
      </c>
      <c r="B3313" s="231" t="str">
        <f t="shared" si="51"/>
        <v>PA22</v>
      </c>
      <c r="C3313" s="353">
        <v>0.34695245957037302</v>
      </c>
    </row>
    <row r="3314" spans="1:3" x14ac:dyDescent="0.35">
      <c r="A3314" s="231" t="s">
        <v>5188</v>
      </c>
      <c r="B3314" s="231" t="str">
        <f t="shared" si="51"/>
        <v>PA22</v>
      </c>
      <c r="C3314" s="353">
        <v>1.4628844513046</v>
      </c>
    </row>
    <row r="3315" spans="1:3" x14ac:dyDescent="0.35">
      <c r="A3315" s="231" t="s">
        <v>5189</v>
      </c>
      <c r="B3315" s="231" t="str">
        <f t="shared" si="51"/>
        <v>PA22</v>
      </c>
      <c r="C3315" s="353">
        <v>1.22753679498589</v>
      </c>
    </row>
    <row r="3316" spans="1:3" x14ac:dyDescent="0.35">
      <c r="A3316" s="231" t="s">
        <v>5190</v>
      </c>
      <c r="B3316" s="231" t="str">
        <f t="shared" si="51"/>
        <v>PA23</v>
      </c>
      <c r="C3316" s="353">
        <v>0.85716305363682099</v>
      </c>
    </row>
    <row r="3317" spans="1:3" x14ac:dyDescent="0.35">
      <c r="A3317" s="231" t="s">
        <v>5191</v>
      </c>
      <c r="B3317" s="231" t="str">
        <f t="shared" si="51"/>
        <v>PA23</v>
      </c>
      <c r="C3317" s="353">
        <v>0.61999062926710102</v>
      </c>
    </row>
    <row r="3318" spans="1:3" x14ac:dyDescent="0.35">
      <c r="A3318" s="231" t="s">
        <v>5192</v>
      </c>
      <c r="B3318" s="231" t="str">
        <f t="shared" si="51"/>
        <v>PA23</v>
      </c>
      <c r="C3318" s="353">
        <v>0.66940120296312999</v>
      </c>
    </row>
    <row r="3319" spans="1:3" x14ac:dyDescent="0.35">
      <c r="A3319" s="231" t="s">
        <v>5193</v>
      </c>
      <c r="B3319" s="231" t="str">
        <f t="shared" si="51"/>
        <v>PA23</v>
      </c>
      <c r="C3319" s="353">
        <v>0.369492851787105</v>
      </c>
    </row>
    <row r="3320" spans="1:3" x14ac:dyDescent="0.35">
      <c r="A3320" s="231" t="s">
        <v>5194</v>
      </c>
      <c r="B3320" s="231" t="str">
        <f t="shared" si="51"/>
        <v>PA23</v>
      </c>
      <c r="C3320" s="353">
        <v>0.22933121534220099</v>
      </c>
    </row>
    <row r="3321" spans="1:3" x14ac:dyDescent="0.35">
      <c r="A3321" s="231" t="s">
        <v>5195</v>
      </c>
      <c r="B3321" s="231" t="str">
        <f t="shared" si="51"/>
        <v>PA23</v>
      </c>
      <c r="C3321" s="353">
        <v>0.21355459521579101</v>
      </c>
    </row>
    <row r="3322" spans="1:3" x14ac:dyDescent="0.35">
      <c r="A3322" s="231" t="s">
        <v>5196</v>
      </c>
      <c r="B3322" s="231" t="str">
        <f t="shared" si="51"/>
        <v>PA23</v>
      </c>
      <c r="C3322" s="353">
        <v>2.1101486569081902</v>
      </c>
    </row>
    <row r="3323" spans="1:3" x14ac:dyDescent="0.35">
      <c r="A3323" s="231" t="s">
        <v>5197</v>
      </c>
      <c r="B3323" s="231" t="str">
        <f t="shared" si="51"/>
        <v>PA23</v>
      </c>
      <c r="C3323" s="353">
        <v>0.24119416830200699</v>
      </c>
    </row>
    <row r="3324" spans="1:3" x14ac:dyDescent="0.35">
      <c r="A3324" s="231" t="s">
        <v>5198</v>
      </c>
      <c r="B3324" s="231" t="str">
        <f t="shared" si="51"/>
        <v>PA23</v>
      </c>
      <c r="C3324" s="353">
        <v>0.71042129899169204</v>
      </c>
    </row>
    <row r="3325" spans="1:3" x14ac:dyDescent="0.35">
      <c r="A3325" s="231" t="s">
        <v>5199</v>
      </c>
      <c r="B3325" s="231" t="str">
        <f t="shared" si="51"/>
        <v>PA23</v>
      </c>
      <c r="C3325" s="353">
        <v>0.28356794185366702</v>
      </c>
    </row>
    <row r="3326" spans="1:3" x14ac:dyDescent="0.35">
      <c r="A3326" s="231" t="s">
        <v>5200</v>
      </c>
      <c r="B3326" s="231" t="str">
        <f t="shared" si="51"/>
        <v>PA23</v>
      </c>
      <c r="C3326" s="353">
        <v>0.242073943754962</v>
      </c>
    </row>
    <row r="3327" spans="1:3" x14ac:dyDescent="0.35">
      <c r="A3327" s="231" t="s">
        <v>5201</v>
      </c>
      <c r="B3327" s="231" t="str">
        <f t="shared" si="51"/>
        <v>PA23</v>
      </c>
      <c r="C3327" s="353">
        <v>0.29333454322732599</v>
      </c>
    </row>
    <row r="3328" spans="1:3" x14ac:dyDescent="0.35">
      <c r="A3328" s="231" t="s">
        <v>5202</v>
      </c>
      <c r="B3328" s="231" t="str">
        <f t="shared" si="51"/>
        <v>PA23</v>
      </c>
      <c r="C3328" s="353">
        <v>0.29621582154964898</v>
      </c>
    </row>
    <row r="3329" spans="1:3" x14ac:dyDescent="0.35">
      <c r="A3329" s="231" t="s">
        <v>5203</v>
      </c>
      <c r="B3329" s="231" t="str">
        <f t="shared" si="51"/>
        <v>PA23</v>
      </c>
      <c r="C3329" s="353">
        <v>0.35792304042156098</v>
      </c>
    </row>
    <row r="3330" spans="1:3" x14ac:dyDescent="0.35">
      <c r="A3330" s="231" t="s">
        <v>5204</v>
      </c>
      <c r="B3330" s="231" t="str">
        <f t="shared" si="51"/>
        <v>PA23</v>
      </c>
      <c r="C3330" s="353">
        <v>2.10624985152372</v>
      </c>
    </row>
    <row r="3331" spans="1:3" x14ac:dyDescent="0.35">
      <c r="A3331" s="231" t="s">
        <v>5205</v>
      </c>
      <c r="B3331" s="231" t="str">
        <f t="shared" si="51"/>
        <v>PA23</v>
      </c>
      <c r="C3331" s="353">
        <v>0.66447110274820798</v>
      </c>
    </row>
    <row r="3332" spans="1:3" x14ac:dyDescent="0.35">
      <c r="A3332" s="231" t="s">
        <v>5206</v>
      </c>
      <c r="B3332" s="231" t="str">
        <f t="shared" si="51"/>
        <v>PA23</v>
      </c>
      <c r="C3332" s="353">
        <v>0.26337844547581402</v>
      </c>
    </row>
    <row r="3333" spans="1:3" x14ac:dyDescent="0.35">
      <c r="A3333" s="231" t="s">
        <v>5207</v>
      </c>
      <c r="B3333" s="231" t="str">
        <f t="shared" si="51"/>
        <v>PA23</v>
      </c>
      <c r="C3333" s="353">
        <v>0.77170147349602802</v>
      </c>
    </row>
    <row r="3334" spans="1:3" x14ac:dyDescent="0.35">
      <c r="A3334" s="231" t="s">
        <v>5208</v>
      </c>
      <c r="B3334" s="231" t="str">
        <f t="shared" si="51"/>
        <v>PA23</v>
      </c>
      <c r="C3334" s="353">
        <v>1.41633449850486</v>
      </c>
    </row>
    <row r="3335" spans="1:3" x14ac:dyDescent="0.35">
      <c r="A3335" s="231" t="s">
        <v>5209</v>
      </c>
      <c r="B3335" s="231" t="str">
        <f t="shared" si="51"/>
        <v>PA23</v>
      </c>
      <c r="C3335" s="353">
        <v>0.75307036974959496</v>
      </c>
    </row>
    <row r="3336" spans="1:3" x14ac:dyDescent="0.35">
      <c r="A3336" s="231" t="s">
        <v>5210</v>
      </c>
      <c r="B3336" s="231" t="str">
        <f t="shared" si="51"/>
        <v>PA23</v>
      </c>
      <c r="C3336" s="353">
        <v>0.85147686507043097</v>
      </c>
    </row>
    <row r="3337" spans="1:3" x14ac:dyDescent="0.35">
      <c r="A3337" s="231" t="s">
        <v>5211</v>
      </c>
      <c r="B3337" s="231" t="str">
        <f t="shared" si="51"/>
        <v>PA23</v>
      </c>
      <c r="C3337" s="353">
        <v>10.039611426208801</v>
      </c>
    </row>
    <row r="3338" spans="1:3" x14ac:dyDescent="0.35">
      <c r="A3338" s="231" t="s">
        <v>5212</v>
      </c>
      <c r="B3338" s="231" t="str">
        <f t="shared" si="51"/>
        <v>PA23</v>
      </c>
      <c r="C3338" s="353">
        <v>0.60008379574611903</v>
      </c>
    </row>
    <row r="3339" spans="1:3" x14ac:dyDescent="0.35">
      <c r="A3339" s="231" t="s">
        <v>5213</v>
      </c>
      <c r="B3339" s="231" t="str">
        <f t="shared" si="51"/>
        <v>PA23</v>
      </c>
      <c r="C3339" s="353">
        <v>1.45858938277282</v>
      </c>
    </row>
    <row r="3340" spans="1:3" x14ac:dyDescent="0.35">
      <c r="A3340" s="231" t="s">
        <v>5214</v>
      </c>
      <c r="B3340" s="231" t="str">
        <f t="shared" ref="B3340:B3403" si="52">IFERROR(LEFT(A3340,(FIND(" ",A3340,1)-1)),"")</f>
        <v>PA24</v>
      </c>
      <c r="C3340" s="353">
        <v>0.35985084811719298</v>
      </c>
    </row>
    <row r="3341" spans="1:3" x14ac:dyDescent="0.35">
      <c r="A3341" s="231" t="s">
        <v>5215</v>
      </c>
      <c r="B3341" s="231" t="str">
        <f t="shared" si="52"/>
        <v>PA24</v>
      </c>
      <c r="C3341" s="353">
        <v>1.3677604921653099</v>
      </c>
    </row>
    <row r="3342" spans="1:3" x14ac:dyDescent="0.35">
      <c r="A3342" s="231" t="s">
        <v>5216</v>
      </c>
      <c r="B3342" s="231" t="str">
        <f t="shared" si="52"/>
        <v>PA24</v>
      </c>
      <c r="C3342" s="353">
        <v>1.4769894050229699</v>
      </c>
    </row>
    <row r="3343" spans="1:3" x14ac:dyDescent="0.35">
      <c r="A3343" s="231" t="s">
        <v>5217</v>
      </c>
      <c r="B3343" s="231" t="str">
        <f t="shared" si="52"/>
        <v>PA24</v>
      </c>
      <c r="C3343" s="353">
        <v>2.4082935463093902</v>
      </c>
    </row>
    <row r="3344" spans="1:3" x14ac:dyDescent="0.35">
      <c r="A3344" s="231" t="s">
        <v>5218</v>
      </c>
      <c r="B3344" s="231" t="str">
        <f t="shared" si="52"/>
        <v>PA24</v>
      </c>
      <c r="C3344" s="353">
        <v>1.97338640929602</v>
      </c>
    </row>
    <row r="3345" spans="1:3" x14ac:dyDescent="0.35">
      <c r="A3345" s="231" t="s">
        <v>5219</v>
      </c>
      <c r="B3345" s="231" t="str">
        <f t="shared" si="52"/>
        <v>PA24</v>
      </c>
      <c r="C3345" s="353">
        <v>0.203386410442843</v>
      </c>
    </row>
    <row r="3346" spans="1:3" x14ac:dyDescent="0.35">
      <c r="A3346" s="231" t="s">
        <v>5220</v>
      </c>
      <c r="B3346" s="231" t="str">
        <f t="shared" si="52"/>
        <v>PA26</v>
      </c>
      <c r="C3346" s="353">
        <v>1.82761252823054</v>
      </c>
    </row>
    <row r="3347" spans="1:3" x14ac:dyDescent="0.35">
      <c r="A3347" s="231" t="s">
        <v>5221</v>
      </c>
      <c r="B3347" s="231" t="str">
        <f t="shared" si="52"/>
        <v>PA26</v>
      </c>
      <c r="C3347" s="353">
        <v>1.93501636603297</v>
      </c>
    </row>
    <row r="3348" spans="1:3" x14ac:dyDescent="0.35">
      <c r="A3348" s="231" t="s">
        <v>5222</v>
      </c>
      <c r="B3348" s="231" t="str">
        <f t="shared" si="52"/>
        <v>PA27</v>
      </c>
      <c r="C3348" s="353">
        <v>1.84286251267778</v>
      </c>
    </row>
    <row r="3349" spans="1:3" x14ac:dyDescent="0.35">
      <c r="A3349" s="231" t="s">
        <v>5223</v>
      </c>
      <c r="B3349" s="231" t="str">
        <f t="shared" si="52"/>
        <v>PA27</v>
      </c>
      <c r="C3349" s="353">
        <v>0.58136252479228401</v>
      </c>
    </row>
    <row r="3350" spans="1:3" x14ac:dyDescent="0.35">
      <c r="A3350" s="231" t="s">
        <v>5224</v>
      </c>
      <c r="B3350" s="231" t="str">
        <f t="shared" si="52"/>
        <v>PA28</v>
      </c>
      <c r="C3350" s="353">
        <v>0.43285501003265298</v>
      </c>
    </row>
    <row r="3351" spans="1:3" x14ac:dyDescent="0.35">
      <c r="A3351" s="231" t="s">
        <v>5225</v>
      </c>
      <c r="B3351" s="231" t="str">
        <f t="shared" si="52"/>
        <v>PA28</v>
      </c>
      <c r="C3351" s="353">
        <v>0.242060005664825</v>
      </c>
    </row>
    <row r="3352" spans="1:3" x14ac:dyDescent="0.35">
      <c r="A3352" s="231" t="s">
        <v>5226</v>
      </c>
      <c r="B3352" s="231" t="str">
        <f t="shared" si="52"/>
        <v>PA28</v>
      </c>
      <c r="C3352" s="353">
        <v>0.29065001010894698</v>
      </c>
    </row>
    <row r="3353" spans="1:3" x14ac:dyDescent="0.35">
      <c r="A3353" s="231" t="s">
        <v>5227</v>
      </c>
      <c r="B3353" s="231" t="str">
        <f t="shared" si="52"/>
        <v>PA28</v>
      </c>
      <c r="C3353" s="353">
        <v>0.44788998365402199</v>
      </c>
    </row>
    <row r="3354" spans="1:3" x14ac:dyDescent="0.35">
      <c r="A3354" s="231" t="s">
        <v>5228</v>
      </c>
      <c r="B3354" s="231" t="str">
        <f t="shared" si="52"/>
        <v>PA28</v>
      </c>
      <c r="C3354" s="353">
        <v>0.41022999087969397</v>
      </c>
    </row>
    <row r="3355" spans="1:3" x14ac:dyDescent="0.35">
      <c r="A3355" s="231" t="s">
        <v>5229</v>
      </c>
      <c r="B3355" s="231" t="str">
        <f t="shared" si="52"/>
        <v>PA28</v>
      </c>
      <c r="C3355" s="353">
        <v>0.201639994978904</v>
      </c>
    </row>
    <row r="3356" spans="1:3" x14ac:dyDescent="0.35">
      <c r="A3356" s="231" t="s">
        <v>5230</v>
      </c>
      <c r="B3356" s="231" t="str">
        <f t="shared" si="52"/>
        <v>PA28</v>
      </c>
      <c r="C3356" s="353">
        <v>1.4504614089216501</v>
      </c>
    </row>
    <row r="3357" spans="1:3" x14ac:dyDescent="0.35">
      <c r="A3357" s="231" t="s">
        <v>5231</v>
      </c>
      <c r="B3357" s="231" t="str">
        <f t="shared" si="52"/>
        <v>PA28</v>
      </c>
      <c r="C3357" s="353">
        <v>0.30020499477783802</v>
      </c>
    </row>
    <row r="3358" spans="1:3" x14ac:dyDescent="0.35">
      <c r="A3358" s="231" t="s">
        <v>5232</v>
      </c>
      <c r="B3358" s="231" t="str">
        <f t="shared" si="52"/>
        <v>PA28</v>
      </c>
      <c r="C3358" s="353">
        <v>0.25791001319885198</v>
      </c>
    </row>
    <row r="3359" spans="1:3" x14ac:dyDescent="0.35">
      <c r="A3359" s="231" t="s">
        <v>5233</v>
      </c>
      <c r="B3359" s="231" t="str">
        <f t="shared" si="52"/>
        <v>PA28</v>
      </c>
      <c r="C3359" s="353">
        <v>0.21483500301837899</v>
      </c>
    </row>
    <row r="3360" spans="1:3" x14ac:dyDescent="0.35">
      <c r="A3360" s="231" t="s">
        <v>5234</v>
      </c>
      <c r="B3360" s="231" t="str">
        <f t="shared" si="52"/>
        <v>PA28</v>
      </c>
      <c r="C3360" s="353">
        <v>0.55377501249313299</v>
      </c>
    </row>
    <row r="3361" spans="1:3" x14ac:dyDescent="0.35">
      <c r="A3361" s="231" t="s">
        <v>5235</v>
      </c>
      <c r="B3361" s="231" t="str">
        <f t="shared" si="52"/>
        <v>PA28</v>
      </c>
      <c r="C3361" s="353">
        <v>0.31391000747680597</v>
      </c>
    </row>
    <row r="3362" spans="1:3" x14ac:dyDescent="0.35">
      <c r="A3362" s="231" t="s">
        <v>5236</v>
      </c>
      <c r="B3362" s="231" t="str">
        <f t="shared" si="52"/>
        <v>PA28</v>
      </c>
      <c r="C3362" s="353">
        <v>0.31290999054908702</v>
      </c>
    </row>
    <row r="3363" spans="1:3" x14ac:dyDescent="0.35">
      <c r="A3363" s="231" t="s">
        <v>5237</v>
      </c>
      <c r="B3363" s="231" t="str">
        <f t="shared" si="52"/>
        <v>PA29</v>
      </c>
      <c r="C3363" s="353">
        <v>0.91837412374386396</v>
      </c>
    </row>
    <row r="3364" spans="1:3" x14ac:dyDescent="0.35">
      <c r="A3364" s="231" t="s">
        <v>5238</v>
      </c>
      <c r="B3364" s="231" t="str">
        <f t="shared" si="52"/>
        <v>PA29</v>
      </c>
      <c r="C3364" s="353">
        <v>0.64171749514812304</v>
      </c>
    </row>
    <row r="3365" spans="1:3" x14ac:dyDescent="0.35">
      <c r="A3365" s="231" t="s">
        <v>5239</v>
      </c>
      <c r="B3365" s="231" t="str">
        <f t="shared" si="52"/>
        <v>PA29</v>
      </c>
      <c r="C3365" s="353">
        <v>0.41074381215271599</v>
      </c>
    </row>
    <row r="3366" spans="1:3" x14ac:dyDescent="0.35">
      <c r="A3366" s="231" t="s">
        <v>5240</v>
      </c>
      <c r="B3366" s="231" t="str">
        <f t="shared" si="52"/>
        <v>PA29</v>
      </c>
      <c r="C3366" s="353">
        <v>1.23434801807741</v>
      </c>
    </row>
    <row r="3367" spans="1:3" x14ac:dyDescent="0.35">
      <c r="A3367" s="231" t="s">
        <v>5241</v>
      </c>
      <c r="B3367" s="231" t="str">
        <f t="shared" si="52"/>
        <v>PA29</v>
      </c>
      <c r="C3367" s="353">
        <v>0.997145272856795</v>
      </c>
    </row>
    <row r="3368" spans="1:3" x14ac:dyDescent="0.35">
      <c r="A3368" s="231" t="s">
        <v>5242</v>
      </c>
      <c r="B3368" s="231" t="str">
        <f t="shared" si="52"/>
        <v>PA29</v>
      </c>
      <c r="C3368" s="353">
        <v>0.463655252106149</v>
      </c>
    </row>
    <row r="3369" spans="1:3" x14ac:dyDescent="0.35">
      <c r="A3369" s="231" t="s">
        <v>5243</v>
      </c>
      <c r="B3369" s="231" t="str">
        <f t="shared" si="52"/>
        <v>PA29</v>
      </c>
      <c r="C3369" s="353">
        <v>0.42351000010967199</v>
      </c>
    </row>
    <row r="3370" spans="1:3" x14ac:dyDescent="0.35">
      <c r="A3370" s="231" t="s">
        <v>5244</v>
      </c>
      <c r="B3370" s="231" t="str">
        <f t="shared" si="52"/>
        <v>PA29</v>
      </c>
      <c r="C3370" s="353">
        <v>1.0329899787902801</v>
      </c>
    </row>
    <row r="3371" spans="1:3" x14ac:dyDescent="0.35">
      <c r="A3371" s="231" t="s">
        <v>5245</v>
      </c>
      <c r="B3371" s="231" t="str">
        <f t="shared" si="52"/>
        <v>PA29</v>
      </c>
      <c r="C3371" s="353">
        <v>0.49104099720716399</v>
      </c>
    </row>
    <row r="3372" spans="1:3" x14ac:dyDescent="0.35">
      <c r="A3372" s="231" t="s">
        <v>5246</v>
      </c>
      <c r="B3372" s="231" t="str">
        <f t="shared" si="52"/>
        <v>PA29</v>
      </c>
      <c r="C3372" s="353">
        <v>1.08105861236629</v>
      </c>
    </row>
    <row r="3373" spans="1:3" x14ac:dyDescent="0.35">
      <c r="A3373" s="231" t="s">
        <v>5247</v>
      </c>
      <c r="B3373" s="231" t="str">
        <f t="shared" si="52"/>
        <v>PA29</v>
      </c>
      <c r="C3373" s="353">
        <v>0.26449182979067798</v>
      </c>
    </row>
    <row r="3374" spans="1:3" x14ac:dyDescent="0.35">
      <c r="A3374" s="231" t="s">
        <v>5248</v>
      </c>
      <c r="B3374" s="231" t="str">
        <f t="shared" si="52"/>
        <v>PA3</v>
      </c>
      <c r="C3374" s="353">
        <v>0.914945446143277</v>
      </c>
    </row>
    <row r="3375" spans="1:3" x14ac:dyDescent="0.35">
      <c r="A3375" s="231" t="s">
        <v>5249</v>
      </c>
      <c r="B3375" s="231" t="str">
        <f t="shared" si="52"/>
        <v>PA3</v>
      </c>
      <c r="C3375" s="353">
        <v>0.66066544521821302</v>
      </c>
    </row>
    <row r="3376" spans="1:3" x14ac:dyDescent="0.35">
      <c r="A3376" s="231" t="s">
        <v>5250</v>
      </c>
      <c r="B3376" s="231" t="str">
        <f t="shared" si="52"/>
        <v>PA3</v>
      </c>
      <c r="C3376" s="353">
        <v>0.25667958689570602</v>
      </c>
    </row>
    <row r="3377" spans="1:3" x14ac:dyDescent="0.35">
      <c r="A3377" s="231" t="s">
        <v>5251</v>
      </c>
      <c r="B3377" s="231" t="str">
        <f t="shared" si="52"/>
        <v>PA30</v>
      </c>
      <c r="C3377" s="353">
        <v>1.9510884389424401</v>
      </c>
    </row>
    <row r="3378" spans="1:3" x14ac:dyDescent="0.35">
      <c r="A3378" s="231" t="s">
        <v>5252</v>
      </c>
      <c r="B3378" s="231" t="str">
        <f t="shared" si="52"/>
        <v>PA30</v>
      </c>
      <c r="C3378" s="353">
        <v>1.82274408853403</v>
      </c>
    </row>
    <row r="3379" spans="1:3" x14ac:dyDescent="0.35">
      <c r="A3379" s="231" t="s">
        <v>5253</v>
      </c>
      <c r="B3379" s="231" t="str">
        <f t="shared" si="52"/>
        <v>PA31</v>
      </c>
      <c r="C3379" s="353">
        <v>0.27789568825196398</v>
      </c>
    </row>
    <row r="3380" spans="1:3" x14ac:dyDescent="0.35">
      <c r="A3380" s="231" t="s">
        <v>5254</v>
      </c>
      <c r="B3380" s="231" t="str">
        <f t="shared" si="52"/>
        <v>PA31</v>
      </c>
      <c r="C3380" s="353">
        <v>0.40794568756251898</v>
      </c>
    </row>
    <row r="3381" spans="1:3" x14ac:dyDescent="0.35">
      <c r="A3381" s="231" t="s">
        <v>5255</v>
      </c>
      <c r="B3381" s="231" t="str">
        <f t="shared" si="52"/>
        <v>PA31</v>
      </c>
      <c r="C3381" s="353">
        <v>0.88919136091013096</v>
      </c>
    </row>
    <row r="3382" spans="1:3" x14ac:dyDescent="0.35">
      <c r="A3382" s="231" t="s">
        <v>5256</v>
      </c>
      <c r="B3382" s="231" t="str">
        <f t="shared" si="52"/>
        <v>PA31</v>
      </c>
      <c r="C3382" s="353">
        <v>0.54291709924992704</v>
      </c>
    </row>
    <row r="3383" spans="1:3" x14ac:dyDescent="0.35">
      <c r="A3383" s="231" t="s">
        <v>5257</v>
      </c>
      <c r="B3383" s="231" t="str">
        <f t="shared" si="52"/>
        <v>PA31</v>
      </c>
      <c r="C3383" s="353">
        <v>0.396439999341964</v>
      </c>
    </row>
    <row r="3384" spans="1:3" x14ac:dyDescent="0.35">
      <c r="A3384" s="231" t="s">
        <v>5258</v>
      </c>
      <c r="B3384" s="231" t="str">
        <f t="shared" si="52"/>
        <v>PA31</v>
      </c>
      <c r="C3384" s="353">
        <v>0.85733999311923903</v>
      </c>
    </row>
    <row r="3385" spans="1:3" x14ac:dyDescent="0.35">
      <c r="A3385" s="231" t="s">
        <v>5259</v>
      </c>
      <c r="B3385" s="231" t="str">
        <f t="shared" si="52"/>
        <v>PA31</v>
      </c>
      <c r="C3385" s="353">
        <v>1.22082503139972</v>
      </c>
    </row>
    <row r="3386" spans="1:3" x14ac:dyDescent="0.35">
      <c r="A3386" s="231" t="s">
        <v>5260</v>
      </c>
      <c r="B3386" s="231" t="str">
        <f t="shared" si="52"/>
        <v>PA31</v>
      </c>
      <c r="C3386" s="353">
        <v>0.69239997863769498</v>
      </c>
    </row>
    <row r="3387" spans="1:3" x14ac:dyDescent="0.35">
      <c r="A3387" s="231" t="s">
        <v>5261</v>
      </c>
      <c r="B3387" s="231" t="str">
        <f t="shared" si="52"/>
        <v>PA31</v>
      </c>
      <c r="C3387" s="353">
        <v>1.1627500057220399</v>
      </c>
    </row>
    <row r="3388" spans="1:3" x14ac:dyDescent="0.35">
      <c r="A3388" s="231" t="s">
        <v>5262</v>
      </c>
      <c r="B3388" s="231" t="str">
        <f t="shared" si="52"/>
        <v>PA31</v>
      </c>
      <c r="C3388" s="353">
        <v>1.68809668223063</v>
      </c>
    </row>
    <row r="3389" spans="1:3" x14ac:dyDescent="0.35">
      <c r="A3389" s="231" t="s">
        <v>5263</v>
      </c>
      <c r="B3389" s="231" t="str">
        <f t="shared" si="52"/>
        <v>PA31</v>
      </c>
      <c r="C3389" s="353">
        <v>0.56252154726430703</v>
      </c>
    </row>
    <row r="3390" spans="1:3" x14ac:dyDescent="0.35">
      <c r="A3390" s="231" t="s">
        <v>5264</v>
      </c>
      <c r="B3390" s="231" t="str">
        <f t="shared" si="52"/>
        <v>PA31</v>
      </c>
      <c r="C3390" s="353">
        <v>0.42625605644125403</v>
      </c>
    </row>
    <row r="3391" spans="1:3" x14ac:dyDescent="0.35">
      <c r="A3391" s="231" t="s">
        <v>5265</v>
      </c>
      <c r="B3391" s="231" t="str">
        <f t="shared" si="52"/>
        <v>PA31</v>
      </c>
      <c r="C3391" s="353">
        <v>2.5562560634312801</v>
      </c>
    </row>
    <row r="3392" spans="1:3" x14ac:dyDescent="0.35">
      <c r="A3392" s="231" t="s">
        <v>5266</v>
      </c>
      <c r="B3392" s="231" t="str">
        <f t="shared" si="52"/>
        <v>PA31</v>
      </c>
      <c r="C3392" s="353">
        <v>3.32625606949984</v>
      </c>
    </row>
    <row r="3393" spans="1:3" x14ac:dyDescent="0.35">
      <c r="A3393" s="231" t="s">
        <v>5267</v>
      </c>
      <c r="B3393" s="231" t="str">
        <f t="shared" si="52"/>
        <v>PA31</v>
      </c>
      <c r="C3393" s="353">
        <v>0.25164419721581099</v>
      </c>
    </row>
    <row r="3394" spans="1:3" x14ac:dyDescent="0.35">
      <c r="A3394" s="231" t="s">
        <v>5268</v>
      </c>
      <c r="B3394" s="231" t="str">
        <f t="shared" si="52"/>
        <v>PA31</v>
      </c>
      <c r="C3394" s="353">
        <v>1.4236882648968301</v>
      </c>
    </row>
    <row r="3395" spans="1:3" x14ac:dyDescent="0.35">
      <c r="A3395" s="231" t="s">
        <v>5269</v>
      </c>
      <c r="B3395" s="231" t="str">
        <f t="shared" si="52"/>
        <v>PA31</v>
      </c>
      <c r="C3395" s="353">
        <v>0.56899554139631003</v>
      </c>
    </row>
    <row r="3396" spans="1:3" x14ac:dyDescent="0.35">
      <c r="A3396" s="231" t="s">
        <v>5270</v>
      </c>
      <c r="B3396" s="231" t="str">
        <f t="shared" si="52"/>
        <v>PA31</v>
      </c>
      <c r="C3396" s="353">
        <v>1.41884942707924</v>
      </c>
    </row>
    <row r="3397" spans="1:3" x14ac:dyDescent="0.35">
      <c r="A3397" s="231" t="s">
        <v>5271</v>
      </c>
      <c r="B3397" s="231" t="str">
        <f t="shared" si="52"/>
        <v>PA32</v>
      </c>
      <c r="C3397" s="353">
        <v>0.88886254235279605</v>
      </c>
    </row>
    <row r="3398" spans="1:3" x14ac:dyDescent="0.35">
      <c r="A3398" s="231" t="s">
        <v>5272</v>
      </c>
      <c r="B3398" s="231" t="str">
        <f t="shared" si="52"/>
        <v>PA32</v>
      </c>
      <c r="C3398" s="353">
        <v>0.42469586737957599</v>
      </c>
    </row>
    <row r="3399" spans="1:3" x14ac:dyDescent="0.35">
      <c r="A3399" s="231" t="s">
        <v>5273</v>
      </c>
      <c r="B3399" s="231" t="str">
        <f t="shared" si="52"/>
        <v>PA32</v>
      </c>
      <c r="C3399" s="353">
        <v>0.64111252716258005</v>
      </c>
    </row>
    <row r="3400" spans="1:3" x14ac:dyDescent="0.35">
      <c r="A3400" s="231" t="s">
        <v>5274</v>
      </c>
      <c r="B3400" s="231" t="str">
        <f t="shared" si="52"/>
        <v>PA32</v>
      </c>
      <c r="C3400" s="353">
        <v>0.34886252933120498</v>
      </c>
    </row>
    <row r="3401" spans="1:3" x14ac:dyDescent="0.35">
      <c r="A3401" s="231" t="s">
        <v>5275</v>
      </c>
      <c r="B3401" s="231" t="str">
        <f t="shared" si="52"/>
        <v>PA34</v>
      </c>
      <c r="C3401" s="353">
        <v>2.37340164761103</v>
      </c>
    </row>
    <row r="3402" spans="1:3" x14ac:dyDescent="0.35">
      <c r="A3402" s="231" t="s">
        <v>5276</v>
      </c>
      <c r="B3402" s="231" t="str">
        <f t="shared" si="52"/>
        <v>PA34</v>
      </c>
      <c r="C3402" s="353">
        <v>3.95448198710766</v>
      </c>
    </row>
    <row r="3403" spans="1:3" x14ac:dyDescent="0.35">
      <c r="A3403" s="231" t="s">
        <v>5277</v>
      </c>
      <c r="B3403" s="231" t="str">
        <f t="shared" si="52"/>
        <v>PA34</v>
      </c>
      <c r="C3403" s="353">
        <v>0.32373553543252098</v>
      </c>
    </row>
    <row r="3404" spans="1:3" x14ac:dyDescent="0.35">
      <c r="A3404" s="231" t="s">
        <v>5278</v>
      </c>
      <c r="B3404" s="231" t="str">
        <f t="shared" ref="B3404:B3467" si="53">IFERROR(LEFT(A3404,(FIND(" ",A3404,1)-1)),"")</f>
        <v>PA34</v>
      </c>
      <c r="C3404" s="353">
        <v>1.35898977404934</v>
      </c>
    </row>
    <row r="3405" spans="1:3" x14ac:dyDescent="0.35">
      <c r="A3405" s="231" t="s">
        <v>5279</v>
      </c>
      <c r="B3405" s="231" t="str">
        <f t="shared" si="53"/>
        <v>PA34</v>
      </c>
      <c r="C3405" s="353">
        <v>0.86860461610287498</v>
      </c>
    </row>
    <row r="3406" spans="1:3" x14ac:dyDescent="0.35">
      <c r="A3406" s="231" t="s">
        <v>5280</v>
      </c>
      <c r="B3406" s="231" t="str">
        <f t="shared" si="53"/>
        <v>PA34</v>
      </c>
      <c r="C3406" s="353">
        <v>1.04024391820624</v>
      </c>
    </row>
    <row r="3407" spans="1:3" x14ac:dyDescent="0.35">
      <c r="A3407" s="231" t="s">
        <v>5281</v>
      </c>
      <c r="B3407" s="231" t="str">
        <f t="shared" si="53"/>
        <v>PA34</v>
      </c>
      <c r="C3407" s="353">
        <v>2.1301670665340602</v>
      </c>
    </row>
    <row r="3408" spans="1:3" x14ac:dyDescent="0.35">
      <c r="A3408" s="231" t="s">
        <v>5282</v>
      </c>
      <c r="B3408" s="231" t="str">
        <f t="shared" si="53"/>
        <v>PA34</v>
      </c>
      <c r="C3408" s="353">
        <v>1.15091408554298</v>
      </c>
    </row>
    <row r="3409" spans="1:3" x14ac:dyDescent="0.35">
      <c r="A3409" s="231" t="s">
        <v>5283</v>
      </c>
      <c r="B3409" s="231" t="str">
        <f t="shared" si="53"/>
        <v>PA34</v>
      </c>
      <c r="C3409" s="353">
        <v>0.31514914256214099</v>
      </c>
    </row>
    <row r="3410" spans="1:3" x14ac:dyDescent="0.35">
      <c r="A3410" s="231" t="s">
        <v>5284</v>
      </c>
      <c r="B3410" s="231" t="str">
        <f t="shared" si="53"/>
        <v>PA34</v>
      </c>
      <c r="C3410" s="353">
        <v>1.42656907118932</v>
      </c>
    </row>
    <row r="3411" spans="1:3" x14ac:dyDescent="0.35">
      <c r="A3411" s="231" t="s">
        <v>5285</v>
      </c>
      <c r="B3411" s="231" t="str">
        <f t="shared" si="53"/>
        <v>PA34</v>
      </c>
      <c r="C3411" s="353">
        <v>3.7004296610833101</v>
      </c>
    </row>
    <row r="3412" spans="1:3" x14ac:dyDescent="0.35">
      <c r="A3412" s="231" t="s">
        <v>5286</v>
      </c>
      <c r="B3412" s="231" t="str">
        <f t="shared" si="53"/>
        <v>PA34</v>
      </c>
      <c r="C3412" s="353">
        <v>1.0262625361066799</v>
      </c>
    </row>
    <row r="3413" spans="1:3" x14ac:dyDescent="0.35">
      <c r="A3413" s="231" t="s">
        <v>5287</v>
      </c>
      <c r="B3413" s="231" t="str">
        <f t="shared" si="53"/>
        <v>PA34</v>
      </c>
      <c r="C3413" s="353">
        <v>3.5418627057815102</v>
      </c>
    </row>
    <row r="3414" spans="1:3" x14ac:dyDescent="0.35">
      <c r="A3414" s="231" t="s">
        <v>5288</v>
      </c>
      <c r="B3414" s="231" t="str">
        <f t="shared" si="53"/>
        <v>PA34</v>
      </c>
      <c r="C3414" s="353">
        <v>1.10615588912063</v>
      </c>
    </row>
    <row r="3415" spans="1:3" x14ac:dyDescent="0.35">
      <c r="A3415" s="231" t="s">
        <v>5289</v>
      </c>
      <c r="B3415" s="231" t="str">
        <f t="shared" si="53"/>
        <v>PA34</v>
      </c>
      <c r="C3415" s="353">
        <v>3.9551532517912298</v>
      </c>
    </row>
    <row r="3416" spans="1:3" x14ac:dyDescent="0.35">
      <c r="A3416" s="231" t="s">
        <v>5290</v>
      </c>
      <c r="B3416" s="231" t="str">
        <f t="shared" si="53"/>
        <v>PA34</v>
      </c>
      <c r="C3416" s="353">
        <v>0.33485157097104401</v>
      </c>
    </row>
    <row r="3417" spans="1:3" x14ac:dyDescent="0.35">
      <c r="A3417" s="231" t="s">
        <v>5291</v>
      </c>
      <c r="B3417" s="231" t="str">
        <f t="shared" si="53"/>
        <v>PA34</v>
      </c>
      <c r="C3417" s="353">
        <v>3.9660430888612401</v>
      </c>
    </row>
    <row r="3418" spans="1:3" x14ac:dyDescent="0.35">
      <c r="A3418" s="231" t="s">
        <v>5292</v>
      </c>
      <c r="B3418" s="231" t="str">
        <f t="shared" si="53"/>
        <v>PA34</v>
      </c>
      <c r="C3418" s="353">
        <v>0.41771645696107801</v>
      </c>
    </row>
    <row r="3419" spans="1:3" x14ac:dyDescent="0.35">
      <c r="A3419" s="231" t="s">
        <v>5293</v>
      </c>
      <c r="B3419" s="231" t="str">
        <f t="shared" si="53"/>
        <v>PA35</v>
      </c>
      <c r="C3419" s="353">
        <v>0.23227717474314699</v>
      </c>
    </row>
    <row r="3420" spans="1:3" x14ac:dyDescent="0.35">
      <c r="A3420" s="231" t="s">
        <v>5294</v>
      </c>
      <c r="B3420" s="231" t="str">
        <f t="shared" si="53"/>
        <v>PA35</v>
      </c>
      <c r="C3420" s="353">
        <v>1.1544485036030201</v>
      </c>
    </row>
    <row r="3421" spans="1:3" x14ac:dyDescent="0.35">
      <c r="A3421" s="231" t="s">
        <v>5295</v>
      </c>
      <c r="B3421" s="231" t="str">
        <f t="shared" si="53"/>
        <v>PA35</v>
      </c>
      <c r="C3421" s="353">
        <v>0.69734065873796103</v>
      </c>
    </row>
    <row r="3422" spans="1:3" x14ac:dyDescent="0.35">
      <c r="A3422" s="231" t="s">
        <v>5296</v>
      </c>
      <c r="B3422" s="231" t="str">
        <f t="shared" si="53"/>
        <v>PA35</v>
      </c>
      <c r="C3422" s="353">
        <v>0.53332924895033196</v>
      </c>
    </row>
    <row r="3423" spans="1:3" x14ac:dyDescent="0.35">
      <c r="A3423" s="231" t="s">
        <v>5297</v>
      </c>
      <c r="B3423" s="231" t="str">
        <f t="shared" si="53"/>
        <v>PA37</v>
      </c>
      <c r="C3423" s="353">
        <v>0.55183928478912303</v>
      </c>
    </row>
    <row r="3424" spans="1:3" x14ac:dyDescent="0.35">
      <c r="A3424" s="231" t="s">
        <v>5298</v>
      </c>
      <c r="B3424" s="231" t="str">
        <f t="shared" si="53"/>
        <v>PA37</v>
      </c>
      <c r="C3424" s="353">
        <v>1.7118491804907701</v>
      </c>
    </row>
    <row r="3425" spans="1:3" x14ac:dyDescent="0.35">
      <c r="A3425" s="231" t="s">
        <v>5299</v>
      </c>
      <c r="B3425" s="231" t="str">
        <f t="shared" si="53"/>
        <v>PA37</v>
      </c>
      <c r="C3425" s="353">
        <v>1.8679280066084201</v>
      </c>
    </row>
    <row r="3426" spans="1:3" x14ac:dyDescent="0.35">
      <c r="A3426" s="231" t="s">
        <v>5300</v>
      </c>
      <c r="B3426" s="231" t="str">
        <f t="shared" si="53"/>
        <v>PA37</v>
      </c>
      <c r="C3426" s="353">
        <v>0.77216077425343599</v>
      </c>
    </row>
    <row r="3427" spans="1:3" x14ac:dyDescent="0.35">
      <c r="A3427" s="231" t="s">
        <v>5301</v>
      </c>
      <c r="B3427" s="231" t="str">
        <f t="shared" si="53"/>
        <v>PA37</v>
      </c>
      <c r="C3427" s="353">
        <v>0.38683050340509401</v>
      </c>
    </row>
    <row r="3428" spans="1:3" x14ac:dyDescent="0.35">
      <c r="A3428" s="231" t="s">
        <v>5302</v>
      </c>
      <c r="B3428" s="231" t="str">
        <f t="shared" si="53"/>
        <v>PA37</v>
      </c>
      <c r="C3428" s="353">
        <v>0.28249565665334597</v>
      </c>
    </row>
    <row r="3429" spans="1:3" x14ac:dyDescent="0.35">
      <c r="A3429" s="231" t="s">
        <v>5303</v>
      </c>
      <c r="B3429" s="231" t="str">
        <f t="shared" si="53"/>
        <v>PA37</v>
      </c>
      <c r="C3429" s="353">
        <v>0.99224855263554002</v>
      </c>
    </row>
    <row r="3430" spans="1:3" x14ac:dyDescent="0.35">
      <c r="A3430" s="231" t="s">
        <v>5304</v>
      </c>
      <c r="B3430" s="231" t="str">
        <f t="shared" si="53"/>
        <v>PA37</v>
      </c>
      <c r="C3430" s="353">
        <v>2.6289911813163598</v>
      </c>
    </row>
    <row r="3431" spans="1:3" x14ac:dyDescent="0.35">
      <c r="A3431" s="231" t="s">
        <v>5305</v>
      </c>
      <c r="B3431" s="231" t="str">
        <f t="shared" si="53"/>
        <v>PA37</v>
      </c>
      <c r="C3431" s="353">
        <v>1.26965956991714</v>
      </c>
    </row>
    <row r="3432" spans="1:3" x14ac:dyDescent="0.35">
      <c r="A3432" s="231" t="s">
        <v>5306</v>
      </c>
      <c r="B3432" s="231" t="str">
        <f t="shared" si="53"/>
        <v>PA37</v>
      </c>
      <c r="C3432" s="353">
        <v>0.85697491725804598</v>
      </c>
    </row>
    <row r="3433" spans="1:3" x14ac:dyDescent="0.35">
      <c r="A3433" s="231" t="s">
        <v>5307</v>
      </c>
      <c r="B3433" s="231" t="str">
        <f t="shared" si="53"/>
        <v>PA37</v>
      </c>
      <c r="C3433" s="353">
        <v>0.319295096360942</v>
      </c>
    </row>
    <row r="3434" spans="1:3" x14ac:dyDescent="0.35">
      <c r="A3434" s="231" t="s">
        <v>5308</v>
      </c>
      <c r="B3434" s="231" t="str">
        <f t="shared" si="53"/>
        <v>PA37</v>
      </c>
      <c r="C3434" s="353">
        <v>0.42361206897663101</v>
      </c>
    </row>
    <row r="3435" spans="1:3" x14ac:dyDescent="0.35">
      <c r="A3435" s="231" t="s">
        <v>5309</v>
      </c>
      <c r="B3435" s="231" t="str">
        <f t="shared" si="53"/>
        <v>PA38</v>
      </c>
      <c r="C3435" s="353">
        <v>1.0037806153525599</v>
      </c>
    </row>
    <row r="3436" spans="1:3" x14ac:dyDescent="0.35">
      <c r="A3436" s="231" t="s">
        <v>5310</v>
      </c>
      <c r="B3436" s="231" t="str">
        <f t="shared" si="53"/>
        <v>PA38</v>
      </c>
      <c r="C3436" s="353">
        <v>2.4277982020576498</v>
      </c>
    </row>
    <row r="3437" spans="1:3" x14ac:dyDescent="0.35">
      <c r="A3437" s="231" t="s">
        <v>5311</v>
      </c>
      <c r="B3437" s="231" t="str">
        <f t="shared" si="53"/>
        <v>PA38</v>
      </c>
      <c r="C3437" s="353">
        <v>1.59174579802901</v>
      </c>
    </row>
    <row r="3438" spans="1:3" x14ac:dyDescent="0.35">
      <c r="A3438" s="231" t="s">
        <v>5312</v>
      </c>
      <c r="B3438" s="231" t="str">
        <f t="shared" si="53"/>
        <v>PA38</v>
      </c>
      <c r="C3438" s="353">
        <v>0.730936094367994</v>
      </c>
    </row>
    <row r="3439" spans="1:3" x14ac:dyDescent="0.35">
      <c r="A3439" s="231" t="s">
        <v>5313</v>
      </c>
      <c r="B3439" s="231" t="str">
        <f t="shared" si="53"/>
        <v>PA4</v>
      </c>
      <c r="C3439" s="353">
        <v>0.22992953491513499</v>
      </c>
    </row>
    <row r="3440" spans="1:3" x14ac:dyDescent="0.35">
      <c r="A3440" s="231" t="s">
        <v>5314</v>
      </c>
      <c r="B3440" s="231" t="str">
        <f t="shared" si="53"/>
        <v>PA4</v>
      </c>
      <c r="C3440" s="353">
        <v>0.27691395512658401</v>
      </c>
    </row>
    <row r="3441" spans="1:3" x14ac:dyDescent="0.35">
      <c r="A3441" s="231" t="s">
        <v>5315</v>
      </c>
      <c r="B3441" s="231" t="str">
        <f t="shared" si="53"/>
        <v>PA4</v>
      </c>
      <c r="C3441" s="353">
        <v>0.24541369737458099</v>
      </c>
    </row>
    <row r="3442" spans="1:3" x14ac:dyDescent="0.35">
      <c r="A3442" s="231" t="s">
        <v>5316</v>
      </c>
      <c r="B3442" s="231" t="str">
        <f t="shared" si="53"/>
        <v>PA4</v>
      </c>
      <c r="C3442" s="353">
        <v>0.25514253004281501</v>
      </c>
    </row>
    <row r="3443" spans="1:3" x14ac:dyDescent="0.35">
      <c r="A3443" s="231" t="s">
        <v>5317</v>
      </c>
      <c r="B3443" s="231" t="str">
        <f t="shared" si="53"/>
        <v>PA4</v>
      </c>
      <c r="C3443" s="353">
        <v>0.20919581991796299</v>
      </c>
    </row>
    <row r="3444" spans="1:3" x14ac:dyDescent="0.35">
      <c r="A3444" s="231" t="s">
        <v>5318</v>
      </c>
      <c r="B3444" s="231" t="str">
        <f t="shared" si="53"/>
        <v>PA4</v>
      </c>
      <c r="C3444" s="353">
        <v>1.4574480903479701</v>
      </c>
    </row>
    <row r="3445" spans="1:3" x14ac:dyDescent="0.35">
      <c r="A3445" s="231" t="s">
        <v>5319</v>
      </c>
      <c r="B3445" s="231" t="str">
        <f t="shared" si="53"/>
        <v>PA4</v>
      </c>
      <c r="C3445" s="353">
        <v>0.203679029923997</v>
      </c>
    </row>
    <row r="3446" spans="1:3" x14ac:dyDescent="0.35">
      <c r="A3446" s="231" t="s">
        <v>5320</v>
      </c>
      <c r="B3446" s="231" t="str">
        <f t="shared" si="53"/>
        <v>PA4</v>
      </c>
      <c r="C3446" s="353">
        <v>1.7850745655401701</v>
      </c>
    </row>
    <row r="3447" spans="1:3" x14ac:dyDescent="0.35">
      <c r="A3447" s="231" t="s">
        <v>5321</v>
      </c>
      <c r="B3447" s="231" t="str">
        <f t="shared" si="53"/>
        <v>PA4</v>
      </c>
      <c r="C3447" s="353">
        <v>0.397506178947231</v>
      </c>
    </row>
    <row r="3448" spans="1:3" x14ac:dyDescent="0.35">
      <c r="A3448" s="231" t="s">
        <v>5322</v>
      </c>
      <c r="B3448" s="231" t="str">
        <f t="shared" si="53"/>
        <v>PA4</v>
      </c>
      <c r="C3448" s="353">
        <v>0.24275984269548501</v>
      </c>
    </row>
    <row r="3449" spans="1:3" x14ac:dyDescent="0.35">
      <c r="A3449" s="231" t="s">
        <v>5323</v>
      </c>
      <c r="B3449" s="231" t="str">
        <f t="shared" si="53"/>
        <v>PA4</v>
      </c>
      <c r="C3449" s="353">
        <v>0.438291916532489</v>
      </c>
    </row>
    <row r="3450" spans="1:3" x14ac:dyDescent="0.35">
      <c r="A3450" s="231" t="s">
        <v>5324</v>
      </c>
      <c r="B3450" s="231" t="str">
        <f t="shared" si="53"/>
        <v>PA4</v>
      </c>
      <c r="C3450" s="353">
        <v>0.38390890057577898</v>
      </c>
    </row>
    <row r="3451" spans="1:3" x14ac:dyDescent="0.35">
      <c r="A3451" s="231" t="s">
        <v>5325</v>
      </c>
      <c r="B3451" s="231" t="str">
        <f t="shared" si="53"/>
        <v>PA4</v>
      </c>
      <c r="C3451" s="353">
        <v>0.54457630741882002</v>
      </c>
    </row>
    <row r="3452" spans="1:3" x14ac:dyDescent="0.35">
      <c r="A3452" s="231" t="s">
        <v>5326</v>
      </c>
      <c r="B3452" s="231" t="str">
        <f t="shared" si="53"/>
        <v>PA4</v>
      </c>
      <c r="C3452" s="353">
        <v>0.89990718079755305</v>
      </c>
    </row>
    <row r="3453" spans="1:3" x14ac:dyDescent="0.35">
      <c r="A3453" s="231" t="s">
        <v>5327</v>
      </c>
      <c r="B3453" s="231" t="str">
        <f t="shared" si="53"/>
        <v>PA4</v>
      </c>
      <c r="C3453" s="353">
        <v>0.57222775345270405</v>
      </c>
    </row>
    <row r="3454" spans="1:3" x14ac:dyDescent="0.35">
      <c r="A3454" s="231" t="s">
        <v>5328</v>
      </c>
      <c r="B3454" s="231" t="str">
        <f t="shared" si="53"/>
        <v>PA4</v>
      </c>
      <c r="C3454" s="353">
        <v>0.35253137550980301</v>
      </c>
    </row>
    <row r="3455" spans="1:3" x14ac:dyDescent="0.35">
      <c r="A3455" s="231" t="s">
        <v>5329</v>
      </c>
      <c r="B3455" s="231" t="str">
        <f t="shared" si="53"/>
        <v>PA4</v>
      </c>
      <c r="C3455" s="353">
        <v>0.54131693591658503</v>
      </c>
    </row>
    <row r="3456" spans="1:3" x14ac:dyDescent="0.35">
      <c r="A3456" s="231" t="s">
        <v>5330</v>
      </c>
      <c r="B3456" s="231" t="str">
        <f t="shared" si="53"/>
        <v>PA4</v>
      </c>
      <c r="C3456" s="353">
        <v>0.75349006796138496</v>
      </c>
    </row>
    <row r="3457" spans="1:3" x14ac:dyDescent="0.35">
      <c r="A3457" s="231" t="s">
        <v>5331</v>
      </c>
      <c r="B3457" s="231" t="str">
        <f t="shared" si="53"/>
        <v>PA4</v>
      </c>
      <c r="C3457" s="353">
        <v>0.51755520714115699</v>
      </c>
    </row>
    <row r="3458" spans="1:3" x14ac:dyDescent="0.35">
      <c r="A3458" s="231" t="s">
        <v>5332</v>
      </c>
      <c r="B3458" s="231" t="str">
        <f t="shared" si="53"/>
        <v>PA4</v>
      </c>
      <c r="C3458" s="353">
        <v>0.25568061082328802</v>
      </c>
    </row>
    <row r="3459" spans="1:3" x14ac:dyDescent="0.35">
      <c r="A3459" s="231" t="s">
        <v>5333</v>
      </c>
      <c r="B3459" s="231" t="str">
        <f t="shared" si="53"/>
        <v>PA4</v>
      </c>
      <c r="C3459" s="353">
        <v>0.272573577780166</v>
      </c>
    </row>
    <row r="3460" spans="1:3" x14ac:dyDescent="0.35">
      <c r="A3460" s="231" t="s">
        <v>5334</v>
      </c>
      <c r="B3460" s="231" t="str">
        <f t="shared" si="53"/>
        <v>PA4</v>
      </c>
      <c r="C3460" s="353">
        <v>0.43084925516715999</v>
      </c>
    </row>
    <row r="3461" spans="1:3" x14ac:dyDescent="0.35">
      <c r="A3461" s="231" t="s">
        <v>5335</v>
      </c>
      <c r="B3461" s="231" t="str">
        <f t="shared" si="53"/>
        <v>PA4</v>
      </c>
      <c r="C3461" s="353">
        <v>0.484981834587844</v>
      </c>
    </row>
    <row r="3462" spans="1:3" x14ac:dyDescent="0.35">
      <c r="A3462" s="231" t="s">
        <v>5336</v>
      </c>
      <c r="B3462" s="231" t="str">
        <f t="shared" si="53"/>
        <v>PA4</v>
      </c>
      <c r="C3462" s="353">
        <v>0.64767312553214496</v>
      </c>
    </row>
    <row r="3463" spans="1:3" x14ac:dyDescent="0.35">
      <c r="A3463" s="231" t="s">
        <v>5337</v>
      </c>
      <c r="B3463" s="231" t="str">
        <f t="shared" si="53"/>
        <v>PA4</v>
      </c>
      <c r="C3463" s="353">
        <v>0.43221718136415699</v>
      </c>
    </row>
    <row r="3464" spans="1:3" x14ac:dyDescent="0.35">
      <c r="A3464" s="231" t="s">
        <v>5338</v>
      </c>
      <c r="B3464" s="231" t="str">
        <f t="shared" si="53"/>
        <v>PA4</v>
      </c>
      <c r="C3464" s="353">
        <v>0.44983416310016899</v>
      </c>
    </row>
    <row r="3465" spans="1:3" x14ac:dyDescent="0.35">
      <c r="A3465" s="231" t="s">
        <v>5339</v>
      </c>
      <c r="B3465" s="231" t="str">
        <f t="shared" si="53"/>
        <v>PA4</v>
      </c>
      <c r="C3465" s="353">
        <v>0.20163425337992599</v>
      </c>
    </row>
    <row r="3466" spans="1:3" x14ac:dyDescent="0.35">
      <c r="A3466" s="231" t="s">
        <v>5340</v>
      </c>
      <c r="B3466" s="231" t="str">
        <f t="shared" si="53"/>
        <v>PA4</v>
      </c>
      <c r="C3466" s="353">
        <v>0.26591576590466698</v>
      </c>
    </row>
    <row r="3467" spans="1:3" x14ac:dyDescent="0.35">
      <c r="A3467" s="231" t="s">
        <v>5341</v>
      </c>
      <c r="B3467" s="231" t="str">
        <f t="shared" si="53"/>
        <v>PA4</v>
      </c>
      <c r="C3467" s="353">
        <v>0.213283856350306</v>
      </c>
    </row>
    <row r="3468" spans="1:3" x14ac:dyDescent="0.35">
      <c r="A3468" s="231" t="s">
        <v>5342</v>
      </c>
      <c r="B3468" s="231" t="str">
        <f t="shared" ref="B3468:B3531" si="54">IFERROR(LEFT(A3468,(FIND(" ",A3468,1)-1)),"")</f>
        <v>PA4</v>
      </c>
      <c r="C3468" s="353">
        <v>0.21731361382897099</v>
      </c>
    </row>
    <row r="3469" spans="1:3" x14ac:dyDescent="0.35">
      <c r="A3469" s="231" t="s">
        <v>5343</v>
      </c>
      <c r="B3469" s="231" t="str">
        <f t="shared" si="54"/>
        <v>PA4</v>
      </c>
      <c r="C3469" s="353">
        <v>0.30029748030787301</v>
      </c>
    </row>
    <row r="3470" spans="1:3" x14ac:dyDescent="0.35">
      <c r="A3470" s="231" t="s">
        <v>5344</v>
      </c>
      <c r="B3470" s="231" t="str">
        <f t="shared" si="54"/>
        <v>PA4</v>
      </c>
      <c r="C3470" s="353">
        <v>0.26464984582955497</v>
      </c>
    </row>
    <row r="3471" spans="1:3" x14ac:dyDescent="0.35">
      <c r="A3471" s="231" t="s">
        <v>5345</v>
      </c>
      <c r="B3471" s="231" t="str">
        <f t="shared" si="54"/>
        <v>PA4</v>
      </c>
      <c r="C3471" s="353">
        <v>0.23476699487654601</v>
      </c>
    </row>
    <row r="3472" spans="1:3" x14ac:dyDescent="0.35">
      <c r="A3472" s="231" t="s">
        <v>5346</v>
      </c>
      <c r="B3472" s="231" t="str">
        <f t="shared" si="54"/>
        <v>PA4</v>
      </c>
      <c r="C3472" s="353">
        <v>0.208130632264766</v>
      </c>
    </row>
    <row r="3473" spans="1:3" x14ac:dyDescent="0.35">
      <c r="A3473" s="231" t="s">
        <v>5347</v>
      </c>
      <c r="B3473" s="231" t="str">
        <f t="shared" si="54"/>
        <v>PA4</v>
      </c>
      <c r="C3473" s="353">
        <v>0.21126581254259499</v>
      </c>
    </row>
    <row r="3474" spans="1:3" x14ac:dyDescent="0.35">
      <c r="A3474" s="231" t="s">
        <v>5348</v>
      </c>
      <c r="B3474" s="231" t="str">
        <f t="shared" si="54"/>
        <v>PA4</v>
      </c>
      <c r="C3474" s="353">
        <v>2.1416593832086002</v>
      </c>
    </row>
    <row r="3475" spans="1:3" x14ac:dyDescent="0.35">
      <c r="A3475" s="231" t="s">
        <v>5349</v>
      </c>
      <c r="B3475" s="231" t="str">
        <f t="shared" si="54"/>
        <v>PA41</v>
      </c>
      <c r="C3475" s="353">
        <v>1.67558494210243</v>
      </c>
    </row>
    <row r="3476" spans="1:3" x14ac:dyDescent="0.35">
      <c r="A3476" s="231" t="s">
        <v>5350</v>
      </c>
      <c r="B3476" s="231" t="str">
        <f t="shared" si="54"/>
        <v>PA42</v>
      </c>
      <c r="C3476" s="353">
        <v>1.49565994739532</v>
      </c>
    </row>
    <row r="3477" spans="1:3" x14ac:dyDescent="0.35">
      <c r="A3477" s="231" t="s">
        <v>5351</v>
      </c>
      <c r="B3477" s="231" t="str">
        <f t="shared" si="54"/>
        <v>PA42</v>
      </c>
      <c r="C3477" s="353">
        <v>2.1706900596618599</v>
      </c>
    </row>
    <row r="3478" spans="1:3" x14ac:dyDescent="0.35">
      <c r="A3478" s="231" t="s">
        <v>5352</v>
      </c>
      <c r="B3478" s="231" t="str">
        <f t="shared" si="54"/>
        <v>PA42</v>
      </c>
      <c r="C3478" s="353">
        <v>0.63034999370574896</v>
      </c>
    </row>
    <row r="3479" spans="1:3" x14ac:dyDescent="0.35">
      <c r="A3479" s="231" t="s">
        <v>5353</v>
      </c>
      <c r="B3479" s="231" t="str">
        <f t="shared" si="54"/>
        <v>PA42</v>
      </c>
      <c r="C3479" s="353">
        <v>1.61549997329711</v>
      </c>
    </row>
    <row r="3480" spans="1:3" x14ac:dyDescent="0.35">
      <c r="A3480" s="231" t="s">
        <v>5354</v>
      </c>
      <c r="B3480" s="231" t="str">
        <f t="shared" si="54"/>
        <v>PA43</v>
      </c>
      <c r="C3480" s="353">
        <v>0.37303000688552801</v>
      </c>
    </row>
    <row r="3481" spans="1:3" x14ac:dyDescent="0.35">
      <c r="A3481" s="231" t="s">
        <v>5355</v>
      </c>
      <c r="B3481" s="231" t="str">
        <f t="shared" si="54"/>
        <v>PA43</v>
      </c>
      <c r="C3481" s="353">
        <v>0.26965999603271401</v>
      </c>
    </row>
    <row r="3482" spans="1:3" x14ac:dyDescent="0.35">
      <c r="A3482" s="231" t="s">
        <v>5356</v>
      </c>
      <c r="B3482" s="231" t="str">
        <f t="shared" si="54"/>
        <v>PA43</v>
      </c>
      <c r="C3482" s="353">
        <v>0.43220001459121599</v>
      </c>
    </row>
    <row r="3483" spans="1:3" x14ac:dyDescent="0.35">
      <c r="A3483" s="231" t="s">
        <v>5357</v>
      </c>
      <c r="B3483" s="231" t="str">
        <f t="shared" si="54"/>
        <v>PA43</v>
      </c>
      <c r="C3483" s="353">
        <v>0.65116000175475997</v>
      </c>
    </row>
    <row r="3484" spans="1:3" x14ac:dyDescent="0.35">
      <c r="A3484" s="231" t="s">
        <v>5358</v>
      </c>
      <c r="B3484" s="231" t="str">
        <f t="shared" si="54"/>
        <v>PA44</v>
      </c>
      <c r="C3484" s="353">
        <v>0.39048001170158297</v>
      </c>
    </row>
    <row r="3485" spans="1:3" x14ac:dyDescent="0.35">
      <c r="A3485" s="231" t="s">
        <v>5359</v>
      </c>
      <c r="B3485" s="231" t="str">
        <f t="shared" si="54"/>
        <v>PA44</v>
      </c>
      <c r="C3485" s="353">
        <v>0.83874750137329102</v>
      </c>
    </row>
    <row r="3486" spans="1:3" x14ac:dyDescent="0.35">
      <c r="A3486" s="231" t="s">
        <v>5360</v>
      </c>
      <c r="B3486" s="231" t="str">
        <f t="shared" si="54"/>
        <v>PA44</v>
      </c>
      <c r="C3486" s="353">
        <v>2.9190551042556701</v>
      </c>
    </row>
    <row r="3487" spans="1:3" x14ac:dyDescent="0.35">
      <c r="A3487" s="231" t="s">
        <v>5361</v>
      </c>
      <c r="B3487" s="231" t="str">
        <f t="shared" si="54"/>
        <v>PA46</v>
      </c>
      <c r="C3487" s="353">
        <v>0.51765000820159901</v>
      </c>
    </row>
    <row r="3488" spans="1:3" x14ac:dyDescent="0.35">
      <c r="A3488" s="231" t="s">
        <v>5362</v>
      </c>
      <c r="B3488" s="231" t="str">
        <f t="shared" si="54"/>
        <v>PA46</v>
      </c>
      <c r="C3488" s="353">
        <v>0.515848759561777</v>
      </c>
    </row>
    <row r="3489" spans="1:3" x14ac:dyDescent="0.35">
      <c r="A3489" s="231" t="s">
        <v>5363</v>
      </c>
      <c r="B3489" s="231" t="str">
        <f t="shared" si="54"/>
        <v>PA47</v>
      </c>
      <c r="C3489" s="353">
        <v>0.30820998549461298</v>
      </c>
    </row>
    <row r="3490" spans="1:3" x14ac:dyDescent="0.35">
      <c r="A3490" s="231" t="s">
        <v>5364</v>
      </c>
      <c r="B3490" s="231" t="str">
        <f t="shared" si="54"/>
        <v>PA48</v>
      </c>
      <c r="C3490" s="353">
        <v>0.90128999948501598</v>
      </c>
    </row>
    <row r="3491" spans="1:3" x14ac:dyDescent="0.35">
      <c r="A3491" s="231" t="s">
        <v>5365</v>
      </c>
      <c r="B3491" s="231" t="str">
        <f t="shared" si="54"/>
        <v>PA49</v>
      </c>
      <c r="C3491" s="353">
        <v>0.22560000419616699</v>
      </c>
    </row>
    <row r="3492" spans="1:3" x14ac:dyDescent="0.35">
      <c r="A3492" s="231" t="s">
        <v>5366</v>
      </c>
      <c r="B3492" s="231" t="str">
        <f t="shared" si="54"/>
        <v>PA60</v>
      </c>
      <c r="C3492" s="353">
        <v>0.44110001623630501</v>
      </c>
    </row>
    <row r="3493" spans="1:3" x14ac:dyDescent="0.35">
      <c r="A3493" s="231" t="s">
        <v>5367</v>
      </c>
      <c r="B3493" s="231" t="str">
        <f t="shared" si="54"/>
        <v>PA60</v>
      </c>
      <c r="C3493" s="353">
        <v>0.56585001945495605</v>
      </c>
    </row>
    <row r="3494" spans="1:3" x14ac:dyDescent="0.35">
      <c r="A3494" s="231" t="s">
        <v>5368</v>
      </c>
      <c r="B3494" s="231" t="str">
        <f t="shared" si="54"/>
        <v>PA61</v>
      </c>
      <c r="C3494" s="353">
        <v>2.97723996639251</v>
      </c>
    </row>
    <row r="3495" spans="1:3" x14ac:dyDescent="0.35">
      <c r="A3495" s="231" t="s">
        <v>5369</v>
      </c>
      <c r="B3495" s="231" t="str">
        <f t="shared" si="54"/>
        <v>PA62</v>
      </c>
      <c r="C3495" s="353">
        <v>0.60032916180969398</v>
      </c>
    </row>
    <row r="3496" spans="1:3" x14ac:dyDescent="0.35">
      <c r="A3496" s="231" t="s">
        <v>5370</v>
      </c>
      <c r="B3496" s="231" t="str">
        <f t="shared" si="54"/>
        <v>PA64</v>
      </c>
      <c r="C3496" s="353">
        <v>1.70925156046389</v>
      </c>
    </row>
    <row r="3497" spans="1:3" x14ac:dyDescent="0.35">
      <c r="A3497" s="231" t="s">
        <v>5371</v>
      </c>
      <c r="B3497" s="231" t="str">
        <f t="shared" si="54"/>
        <v>PA65</v>
      </c>
      <c r="C3497" s="353">
        <v>0.97813870266501601</v>
      </c>
    </row>
    <row r="3498" spans="1:3" x14ac:dyDescent="0.35">
      <c r="A3498" s="231" t="s">
        <v>5372</v>
      </c>
      <c r="B3498" s="231" t="str">
        <f t="shared" si="54"/>
        <v>PA65</v>
      </c>
      <c r="C3498" s="353">
        <v>0.40827345897968498</v>
      </c>
    </row>
    <row r="3499" spans="1:3" x14ac:dyDescent="0.35">
      <c r="A3499" s="231" t="s">
        <v>5373</v>
      </c>
      <c r="B3499" s="231" t="str">
        <f t="shared" si="54"/>
        <v>PA66</v>
      </c>
      <c r="C3499" s="353">
        <v>1.3964071242699201</v>
      </c>
    </row>
    <row r="3500" spans="1:3" x14ac:dyDescent="0.35">
      <c r="A3500" s="231" t="s">
        <v>5374</v>
      </c>
      <c r="B3500" s="231" t="str">
        <f t="shared" si="54"/>
        <v>PA67</v>
      </c>
      <c r="C3500" s="353">
        <v>0.58259038117526596</v>
      </c>
    </row>
    <row r="3501" spans="1:3" x14ac:dyDescent="0.35">
      <c r="A3501" s="231" t="s">
        <v>5375</v>
      </c>
      <c r="B3501" s="231" t="str">
        <f t="shared" si="54"/>
        <v>PA72</v>
      </c>
      <c r="C3501" s="353">
        <v>1.5209652929745101</v>
      </c>
    </row>
    <row r="3502" spans="1:3" x14ac:dyDescent="0.35">
      <c r="A3502" s="231" t="s">
        <v>5376</v>
      </c>
      <c r="B3502" s="231" t="str">
        <f t="shared" si="54"/>
        <v>PA72</v>
      </c>
      <c r="C3502" s="353">
        <v>1.5769652679514401</v>
      </c>
    </row>
    <row r="3503" spans="1:3" x14ac:dyDescent="0.35">
      <c r="A3503" s="231" t="s">
        <v>5377</v>
      </c>
      <c r="B3503" s="231" t="str">
        <f t="shared" si="54"/>
        <v>PA73</v>
      </c>
      <c r="C3503" s="353">
        <v>1.10163524251749</v>
      </c>
    </row>
    <row r="3504" spans="1:3" x14ac:dyDescent="0.35">
      <c r="A3504" s="231" t="s">
        <v>5378</v>
      </c>
      <c r="B3504" s="231" t="str">
        <f t="shared" si="54"/>
        <v>PA75</v>
      </c>
      <c r="C3504" s="353">
        <v>0.77463195175805899</v>
      </c>
    </row>
    <row r="3505" spans="1:3" x14ac:dyDescent="0.35">
      <c r="A3505" s="231" t="s">
        <v>5379</v>
      </c>
      <c r="B3505" s="231" t="str">
        <f t="shared" si="54"/>
        <v>PA75</v>
      </c>
      <c r="C3505" s="353">
        <v>0.60857825490864903</v>
      </c>
    </row>
    <row r="3506" spans="1:3" x14ac:dyDescent="0.35">
      <c r="A3506" s="231" t="s">
        <v>5380</v>
      </c>
      <c r="B3506" s="231" t="str">
        <f t="shared" si="54"/>
        <v>PA77</v>
      </c>
      <c r="C3506" s="353">
        <v>0.264451176574858</v>
      </c>
    </row>
    <row r="3507" spans="1:3" x14ac:dyDescent="0.35">
      <c r="A3507" s="231" t="s">
        <v>5381</v>
      </c>
      <c r="B3507" s="231" t="str">
        <f t="shared" si="54"/>
        <v>PA77</v>
      </c>
      <c r="C3507" s="353">
        <v>0.312087460884586</v>
      </c>
    </row>
    <row r="3508" spans="1:3" x14ac:dyDescent="0.35">
      <c r="A3508" s="231" t="s">
        <v>5382</v>
      </c>
      <c r="B3508" s="231" t="str">
        <f t="shared" si="54"/>
        <v>PA78</v>
      </c>
      <c r="C3508" s="353">
        <v>0.85246584730112096</v>
      </c>
    </row>
    <row r="3509" spans="1:3" x14ac:dyDescent="0.35">
      <c r="A3509" s="231" t="s">
        <v>5383</v>
      </c>
      <c r="B3509" s="231" t="str">
        <f t="shared" si="54"/>
        <v>PA78</v>
      </c>
      <c r="C3509" s="353">
        <v>3.9157591300452199</v>
      </c>
    </row>
    <row r="3510" spans="1:3" x14ac:dyDescent="0.35">
      <c r="A3510" s="231" t="s">
        <v>5384</v>
      </c>
      <c r="B3510" s="231" t="str">
        <f t="shared" si="54"/>
        <v>PA8</v>
      </c>
      <c r="C3510" s="353">
        <v>0.26417436328078397</v>
      </c>
    </row>
    <row r="3511" spans="1:3" x14ac:dyDescent="0.35">
      <c r="A3511" s="231" t="s">
        <v>5385</v>
      </c>
      <c r="B3511" s="231" t="str">
        <f t="shared" si="54"/>
        <v>PA80</v>
      </c>
      <c r="C3511" s="353">
        <v>4.0575070231502002</v>
      </c>
    </row>
    <row r="3512" spans="1:3" x14ac:dyDescent="0.35">
      <c r="A3512" s="231" t="s">
        <v>5386</v>
      </c>
      <c r="B3512" s="231" t="str">
        <f t="shared" si="54"/>
        <v>PA80</v>
      </c>
      <c r="C3512" s="353">
        <v>0.63273018506955003</v>
      </c>
    </row>
    <row r="3513" spans="1:3" x14ac:dyDescent="0.35">
      <c r="A3513" s="231" t="s">
        <v>5387</v>
      </c>
      <c r="B3513" s="231" t="str">
        <f t="shared" si="54"/>
        <v>PA80</v>
      </c>
      <c r="C3513" s="353">
        <v>0.436965282256562</v>
      </c>
    </row>
    <row r="3514" spans="1:3" x14ac:dyDescent="0.35">
      <c r="A3514" s="231" t="s">
        <v>5388</v>
      </c>
      <c r="B3514" s="231" t="str">
        <f t="shared" si="54"/>
        <v>PH2</v>
      </c>
      <c r="C3514" s="353">
        <v>0.90141047495967397</v>
      </c>
    </row>
    <row r="3515" spans="1:3" x14ac:dyDescent="0.35">
      <c r="A3515" s="231" t="s">
        <v>5389</v>
      </c>
      <c r="B3515" s="231" t="str">
        <f t="shared" si="54"/>
        <v>PH2</v>
      </c>
      <c r="C3515" s="353">
        <v>1.1963424060310299</v>
      </c>
    </row>
    <row r="3516" spans="1:3" x14ac:dyDescent="0.35">
      <c r="A3516" s="231" t="s">
        <v>5390</v>
      </c>
      <c r="B3516" s="231" t="str">
        <f t="shared" si="54"/>
        <v>PH2</v>
      </c>
      <c r="C3516" s="353">
        <v>0.21285656820354601</v>
      </c>
    </row>
    <row r="3517" spans="1:3" x14ac:dyDescent="0.35">
      <c r="A3517" s="231" t="s">
        <v>5391</v>
      </c>
      <c r="B3517" s="231" t="str">
        <f t="shared" si="54"/>
        <v>PH2</v>
      </c>
      <c r="C3517" s="353">
        <v>0.41250230756512002</v>
      </c>
    </row>
    <row r="3518" spans="1:3" x14ac:dyDescent="0.35">
      <c r="A3518" s="231" t="s">
        <v>5392</v>
      </c>
      <c r="B3518" s="231" t="str">
        <f t="shared" si="54"/>
        <v>PH2</v>
      </c>
      <c r="C3518" s="353">
        <v>0.67522791601639898</v>
      </c>
    </row>
    <row r="3519" spans="1:3" x14ac:dyDescent="0.35">
      <c r="A3519" s="231" t="s">
        <v>5393</v>
      </c>
      <c r="B3519" s="231" t="str">
        <f t="shared" si="54"/>
        <v>PH2</v>
      </c>
      <c r="C3519" s="353">
        <v>0.225803699260921</v>
      </c>
    </row>
    <row r="3520" spans="1:3" x14ac:dyDescent="0.35">
      <c r="A3520" s="231" t="s">
        <v>5394</v>
      </c>
      <c r="B3520" s="231" t="str">
        <f t="shared" si="54"/>
        <v>PH2</v>
      </c>
      <c r="C3520" s="353">
        <v>0.46818270260898698</v>
      </c>
    </row>
    <row r="3521" spans="1:3" x14ac:dyDescent="0.35">
      <c r="A3521" s="231" t="s">
        <v>5395</v>
      </c>
      <c r="B3521" s="231" t="str">
        <f t="shared" si="54"/>
        <v>PH2</v>
      </c>
      <c r="C3521" s="353">
        <v>0.34168374875003599</v>
      </c>
    </row>
    <row r="3522" spans="1:3" x14ac:dyDescent="0.35">
      <c r="A3522" s="231" t="s">
        <v>5396</v>
      </c>
      <c r="B3522" s="231" t="str">
        <f t="shared" si="54"/>
        <v>PH2</v>
      </c>
      <c r="C3522" s="353">
        <v>0.51089163703130402</v>
      </c>
    </row>
    <row r="3523" spans="1:3" x14ac:dyDescent="0.35">
      <c r="A3523" s="231" t="s">
        <v>5397</v>
      </c>
      <c r="B3523" s="231" t="str">
        <f t="shared" si="54"/>
        <v>PH2</v>
      </c>
      <c r="C3523" s="353">
        <v>0.94178703751050796</v>
      </c>
    </row>
    <row r="3524" spans="1:3" x14ac:dyDescent="0.35">
      <c r="A3524" s="231" t="s">
        <v>5398</v>
      </c>
      <c r="B3524" s="231" t="str">
        <f t="shared" si="54"/>
        <v>PH33</v>
      </c>
      <c r="C3524" s="353">
        <v>1.80905909712916</v>
      </c>
    </row>
    <row r="3525" spans="1:3" x14ac:dyDescent="0.35">
      <c r="A3525" s="231" t="s">
        <v>5399</v>
      </c>
      <c r="B3525" s="231" t="str">
        <f t="shared" si="54"/>
        <v>PH33</v>
      </c>
      <c r="C3525" s="353">
        <v>0.58670947109740201</v>
      </c>
    </row>
    <row r="3526" spans="1:3" x14ac:dyDescent="0.35">
      <c r="A3526" s="231" t="s">
        <v>5400</v>
      </c>
      <c r="B3526" s="231" t="str">
        <f t="shared" si="54"/>
        <v>PH33</v>
      </c>
      <c r="C3526" s="353">
        <v>2.0126910780718998</v>
      </c>
    </row>
    <row r="3527" spans="1:3" x14ac:dyDescent="0.35">
      <c r="A3527" s="231" t="s">
        <v>5401</v>
      </c>
      <c r="B3527" s="231" t="str">
        <f t="shared" si="54"/>
        <v>PH33</v>
      </c>
      <c r="C3527" s="353">
        <v>0.40030815544973603</v>
      </c>
    </row>
    <row r="3528" spans="1:3" x14ac:dyDescent="0.35">
      <c r="A3528" s="231" t="s">
        <v>5402</v>
      </c>
      <c r="B3528" s="231" t="str">
        <f t="shared" si="54"/>
        <v>PH33</v>
      </c>
      <c r="C3528" s="353">
        <v>1.3836757467951</v>
      </c>
    </row>
    <row r="3529" spans="1:3" x14ac:dyDescent="0.35">
      <c r="A3529" s="231" t="s">
        <v>5403</v>
      </c>
      <c r="B3529" s="231" t="str">
        <f t="shared" si="54"/>
        <v>PH33</v>
      </c>
      <c r="C3529" s="353">
        <v>1.0832691624191</v>
      </c>
    </row>
    <row r="3530" spans="1:3" x14ac:dyDescent="0.35">
      <c r="A3530" s="231" t="s">
        <v>5404</v>
      </c>
      <c r="B3530" s="231" t="str">
        <f t="shared" si="54"/>
        <v>PH33</v>
      </c>
      <c r="C3530" s="353">
        <v>0.30532263210115901</v>
      </c>
    </row>
    <row r="3531" spans="1:3" x14ac:dyDescent="0.35">
      <c r="A3531" s="231" t="s">
        <v>5405</v>
      </c>
      <c r="B3531" s="231" t="str">
        <f t="shared" si="54"/>
        <v>PH33</v>
      </c>
      <c r="C3531" s="353">
        <v>1.97796527867491</v>
      </c>
    </row>
    <row r="3532" spans="1:3" x14ac:dyDescent="0.35">
      <c r="A3532" s="231" t="s">
        <v>5406</v>
      </c>
      <c r="B3532" s="231" t="str">
        <f t="shared" ref="B3532:B3595" si="55">IFERROR(LEFT(A3532,(FIND(" ",A3532,1)-1)),"")</f>
        <v>PH33</v>
      </c>
      <c r="C3532" s="353">
        <v>2.1880600397464698</v>
      </c>
    </row>
    <row r="3533" spans="1:3" x14ac:dyDescent="0.35">
      <c r="A3533" s="231" t="s">
        <v>5407</v>
      </c>
      <c r="B3533" s="231" t="str">
        <f t="shared" si="55"/>
        <v>PH33</v>
      </c>
      <c r="C3533" s="353">
        <v>0.71499828761877904</v>
      </c>
    </row>
    <row r="3534" spans="1:3" x14ac:dyDescent="0.35">
      <c r="A3534" s="231" t="s">
        <v>5408</v>
      </c>
      <c r="B3534" s="231" t="str">
        <f t="shared" si="55"/>
        <v>PH33</v>
      </c>
      <c r="C3534" s="353">
        <v>0.41865613510266098</v>
      </c>
    </row>
    <row r="3535" spans="1:3" x14ac:dyDescent="0.35">
      <c r="A3535" s="231" t="s">
        <v>5409</v>
      </c>
      <c r="B3535" s="231" t="str">
        <f t="shared" si="55"/>
        <v>PH33</v>
      </c>
      <c r="C3535" s="353">
        <v>0.68698750645748297</v>
      </c>
    </row>
    <row r="3536" spans="1:3" x14ac:dyDescent="0.35">
      <c r="A3536" s="231" t="s">
        <v>5410</v>
      </c>
      <c r="B3536" s="231" t="str">
        <f t="shared" si="55"/>
        <v>PH33</v>
      </c>
      <c r="C3536" s="353">
        <v>0.26065810471280199</v>
      </c>
    </row>
    <row r="3537" spans="1:3" x14ac:dyDescent="0.35">
      <c r="A3537" s="231" t="s">
        <v>5411</v>
      </c>
      <c r="B3537" s="231" t="str">
        <f t="shared" si="55"/>
        <v>PH33</v>
      </c>
      <c r="C3537" s="353">
        <v>0.34565811767000898</v>
      </c>
    </row>
    <row r="3538" spans="1:3" x14ac:dyDescent="0.35">
      <c r="A3538" s="231" t="s">
        <v>5412</v>
      </c>
      <c r="B3538" s="231" t="str">
        <f t="shared" si="55"/>
        <v>PH33</v>
      </c>
      <c r="C3538" s="353">
        <v>0.70650834497556403</v>
      </c>
    </row>
    <row r="3539" spans="1:3" x14ac:dyDescent="0.35">
      <c r="A3539" s="231" t="s">
        <v>5413</v>
      </c>
      <c r="B3539" s="231" t="str">
        <f t="shared" si="55"/>
        <v>PH33</v>
      </c>
      <c r="C3539" s="353">
        <v>0.40515205177383001</v>
      </c>
    </row>
    <row r="3540" spans="1:3" x14ac:dyDescent="0.35">
      <c r="A3540" s="231" t="s">
        <v>5414</v>
      </c>
      <c r="B3540" s="231" t="str">
        <f t="shared" si="55"/>
        <v>PH33</v>
      </c>
      <c r="C3540" s="353">
        <v>0.36065206453190701</v>
      </c>
    </row>
    <row r="3541" spans="1:3" x14ac:dyDescent="0.35">
      <c r="A3541" s="231" t="s">
        <v>5415</v>
      </c>
      <c r="B3541" s="231" t="str">
        <f t="shared" si="55"/>
        <v>PH33</v>
      </c>
      <c r="C3541" s="353">
        <v>1.61714989283821</v>
      </c>
    </row>
    <row r="3542" spans="1:3" x14ac:dyDescent="0.35">
      <c r="A3542" s="231" t="s">
        <v>5416</v>
      </c>
      <c r="B3542" s="231" t="str">
        <f t="shared" si="55"/>
        <v>PH33</v>
      </c>
      <c r="C3542" s="353">
        <v>0.68564387204377697</v>
      </c>
    </row>
    <row r="3543" spans="1:3" x14ac:dyDescent="0.35">
      <c r="A3543" s="231" t="s">
        <v>5417</v>
      </c>
      <c r="B3543" s="231" t="str">
        <f t="shared" si="55"/>
        <v>PH33</v>
      </c>
      <c r="C3543" s="353">
        <v>0.434650988536117</v>
      </c>
    </row>
    <row r="3544" spans="1:3" x14ac:dyDescent="0.35">
      <c r="A3544" s="231" t="s">
        <v>5418</v>
      </c>
      <c r="B3544" s="231" t="str">
        <f t="shared" si="55"/>
        <v>PH33</v>
      </c>
      <c r="C3544" s="353">
        <v>0.37899566107008698</v>
      </c>
    </row>
    <row r="3545" spans="1:3" x14ac:dyDescent="0.35">
      <c r="A3545" s="231" t="s">
        <v>5419</v>
      </c>
      <c r="B3545" s="231" t="str">
        <f t="shared" si="55"/>
        <v>PH33</v>
      </c>
      <c r="C3545" s="353">
        <v>0.55964388491838102</v>
      </c>
    </row>
    <row r="3546" spans="1:3" x14ac:dyDescent="0.35">
      <c r="A3546" s="231" t="s">
        <v>5420</v>
      </c>
      <c r="B3546" s="231" t="str">
        <f t="shared" si="55"/>
        <v>PH33</v>
      </c>
      <c r="C3546" s="353">
        <v>0.34365205086078598</v>
      </c>
    </row>
    <row r="3547" spans="1:3" x14ac:dyDescent="0.35">
      <c r="A3547" s="231" t="s">
        <v>5421</v>
      </c>
      <c r="B3547" s="231" t="str">
        <f t="shared" si="55"/>
        <v>PH33</v>
      </c>
      <c r="C3547" s="353">
        <v>0.53266022060029605</v>
      </c>
    </row>
    <row r="3548" spans="1:3" x14ac:dyDescent="0.35">
      <c r="A3548" s="231" t="s">
        <v>5422</v>
      </c>
      <c r="B3548" s="231" t="str">
        <f t="shared" si="55"/>
        <v>PH33</v>
      </c>
      <c r="C3548" s="353">
        <v>0.54636897711416699</v>
      </c>
    </row>
    <row r="3549" spans="1:3" x14ac:dyDescent="0.35">
      <c r="A3549" s="231" t="s">
        <v>5423</v>
      </c>
      <c r="B3549" s="231" t="str">
        <f t="shared" si="55"/>
        <v>PH33</v>
      </c>
      <c r="C3549" s="353">
        <v>0.40565203925417098</v>
      </c>
    </row>
    <row r="3550" spans="1:3" x14ac:dyDescent="0.35">
      <c r="A3550" s="231" t="s">
        <v>5424</v>
      </c>
      <c r="B3550" s="231" t="str">
        <f t="shared" si="55"/>
        <v>PH33</v>
      </c>
      <c r="C3550" s="353">
        <v>0.34365205086078598</v>
      </c>
    </row>
    <row r="3551" spans="1:3" x14ac:dyDescent="0.35">
      <c r="A3551" s="231" t="s">
        <v>5425</v>
      </c>
      <c r="B3551" s="231" t="str">
        <f t="shared" si="55"/>
        <v>PH35</v>
      </c>
      <c r="C3551" s="353">
        <v>0.257490129414433</v>
      </c>
    </row>
    <row r="3552" spans="1:3" x14ac:dyDescent="0.35">
      <c r="A3552" s="231" t="s">
        <v>5426</v>
      </c>
      <c r="B3552" s="231" t="str">
        <f t="shared" si="55"/>
        <v>PH36</v>
      </c>
      <c r="C3552" s="353">
        <v>0.93696528225656195</v>
      </c>
    </row>
    <row r="3553" spans="1:3" x14ac:dyDescent="0.35">
      <c r="A3553" s="231" t="s">
        <v>5427</v>
      </c>
      <c r="B3553" s="231" t="str">
        <f t="shared" si="55"/>
        <v>PH36</v>
      </c>
      <c r="C3553" s="353">
        <v>0.63196527510400402</v>
      </c>
    </row>
    <row r="3554" spans="1:3" x14ac:dyDescent="0.35">
      <c r="A3554" s="231" t="s">
        <v>5428</v>
      </c>
      <c r="B3554" s="231" t="str">
        <f t="shared" si="55"/>
        <v>PH36</v>
      </c>
      <c r="C3554" s="353">
        <v>1.1439652994226901</v>
      </c>
    </row>
    <row r="3555" spans="1:3" x14ac:dyDescent="0.35">
      <c r="A3555" s="231" t="s">
        <v>5429</v>
      </c>
      <c r="B3555" s="231" t="str">
        <f t="shared" si="55"/>
        <v>PH36</v>
      </c>
      <c r="C3555" s="353">
        <v>0.69084011913860999</v>
      </c>
    </row>
    <row r="3556" spans="1:3" x14ac:dyDescent="0.35">
      <c r="A3556" s="231" t="s">
        <v>5430</v>
      </c>
      <c r="B3556" s="231" t="str">
        <f t="shared" si="55"/>
        <v>PH36</v>
      </c>
      <c r="C3556" s="353">
        <v>0.245855596237296</v>
      </c>
    </row>
    <row r="3557" spans="1:3" x14ac:dyDescent="0.35">
      <c r="A3557" s="231" t="s">
        <v>5431</v>
      </c>
      <c r="B3557" s="231" t="str">
        <f t="shared" si="55"/>
        <v>PH36</v>
      </c>
      <c r="C3557" s="353">
        <v>0.94893917425577701</v>
      </c>
    </row>
    <row r="3558" spans="1:3" x14ac:dyDescent="0.35">
      <c r="A3558" s="231" t="s">
        <v>5432</v>
      </c>
      <c r="B3558" s="231" t="str">
        <f t="shared" si="55"/>
        <v>PH36</v>
      </c>
      <c r="C3558" s="353">
        <v>0.347598234925663</v>
      </c>
    </row>
    <row r="3559" spans="1:3" x14ac:dyDescent="0.35">
      <c r="A3559" s="231" t="s">
        <v>5433</v>
      </c>
      <c r="B3559" s="231" t="str">
        <f t="shared" si="55"/>
        <v>PH36</v>
      </c>
      <c r="C3559" s="353">
        <v>2.0264283197343298</v>
      </c>
    </row>
    <row r="3560" spans="1:3" x14ac:dyDescent="0.35">
      <c r="A3560" s="231" t="s">
        <v>5434</v>
      </c>
      <c r="B3560" s="231" t="str">
        <f t="shared" si="55"/>
        <v>PH38</v>
      </c>
      <c r="C3560" s="353">
        <v>0.65830106520259102</v>
      </c>
    </row>
    <row r="3561" spans="1:3" x14ac:dyDescent="0.35">
      <c r="A3561" s="231" t="s">
        <v>5435</v>
      </c>
      <c r="B3561" s="231" t="str">
        <f t="shared" si="55"/>
        <v>PH38</v>
      </c>
      <c r="C3561" s="353">
        <v>1.5829751130494101</v>
      </c>
    </row>
    <row r="3562" spans="1:3" x14ac:dyDescent="0.35">
      <c r="A3562" s="231" t="s">
        <v>5436</v>
      </c>
      <c r="B3562" s="231" t="str">
        <f t="shared" si="55"/>
        <v>PH38</v>
      </c>
      <c r="C3562" s="353">
        <v>0.95316697485183699</v>
      </c>
    </row>
    <row r="3563" spans="1:3" x14ac:dyDescent="0.35">
      <c r="A3563" s="231" t="s">
        <v>5437</v>
      </c>
      <c r="B3563" s="231" t="str">
        <f t="shared" si="55"/>
        <v>PH38</v>
      </c>
      <c r="C3563" s="353">
        <v>0.58869059580421002</v>
      </c>
    </row>
    <row r="3564" spans="1:3" x14ac:dyDescent="0.35">
      <c r="A3564" s="231" t="s">
        <v>5438</v>
      </c>
      <c r="B3564" s="231" t="str">
        <f t="shared" si="55"/>
        <v>PH39</v>
      </c>
      <c r="C3564" s="353">
        <v>2.0700931051162801</v>
      </c>
    </row>
    <row r="3565" spans="1:3" x14ac:dyDescent="0.35">
      <c r="A3565" s="231" t="s">
        <v>5439</v>
      </c>
      <c r="B3565" s="231" t="str">
        <f t="shared" si="55"/>
        <v>PH39</v>
      </c>
      <c r="C3565" s="353">
        <v>1.5177291123015899</v>
      </c>
    </row>
    <row r="3566" spans="1:3" x14ac:dyDescent="0.35">
      <c r="A3566" s="231" t="s">
        <v>5440</v>
      </c>
      <c r="B3566" s="231" t="str">
        <f t="shared" si="55"/>
        <v>PH39</v>
      </c>
      <c r="C3566" s="353">
        <v>0.70414802751647498</v>
      </c>
    </row>
    <row r="3567" spans="1:3" x14ac:dyDescent="0.35">
      <c r="A3567" s="231" t="s">
        <v>5441</v>
      </c>
      <c r="B3567" s="231" t="str">
        <f t="shared" si="55"/>
        <v>PH39</v>
      </c>
      <c r="C3567" s="353">
        <v>0.86643975177565002</v>
      </c>
    </row>
    <row r="3568" spans="1:3" x14ac:dyDescent="0.35">
      <c r="A3568" s="231" t="s">
        <v>5442</v>
      </c>
      <c r="B3568" s="231" t="str">
        <f t="shared" si="55"/>
        <v>PH39</v>
      </c>
      <c r="C3568" s="353">
        <v>0.74426618283096202</v>
      </c>
    </row>
    <row r="3569" spans="1:3" x14ac:dyDescent="0.35">
      <c r="A3569" s="231" t="s">
        <v>5443</v>
      </c>
      <c r="B3569" s="231" t="str">
        <f t="shared" si="55"/>
        <v>PH41</v>
      </c>
      <c r="C3569" s="353">
        <v>2.1658784795874202</v>
      </c>
    </row>
    <row r="3570" spans="1:3" x14ac:dyDescent="0.35">
      <c r="A3570" s="231" t="s">
        <v>5444</v>
      </c>
      <c r="B3570" s="231" t="str">
        <f t="shared" si="55"/>
        <v>PH41</v>
      </c>
      <c r="C3570" s="353">
        <v>0.26885061272220301</v>
      </c>
    </row>
    <row r="3571" spans="1:3" x14ac:dyDescent="0.35">
      <c r="A3571" s="231" t="s">
        <v>5445</v>
      </c>
      <c r="B3571" s="231" t="str">
        <f t="shared" si="55"/>
        <v>PH41</v>
      </c>
      <c r="C3571" s="353">
        <v>4.2529564787882697</v>
      </c>
    </row>
    <row r="3572" spans="1:3" x14ac:dyDescent="0.35">
      <c r="A3572" s="231" t="s">
        <v>5446</v>
      </c>
      <c r="B3572" s="231" t="str">
        <f t="shared" si="55"/>
        <v>PH41</v>
      </c>
      <c r="C3572" s="353">
        <v>1.74647262359263</v>
      </c>
    </row>
    <row r="3573" spans="1:3" x14ac:dyDescent="0.35">
      <c r="A3573" s="231" t="s">
        <v>5447</v>
      </c>
      <c r="B3573" s="231" t="str">
        <f t="shared" si="55"/>
        <v>PH41</v>
      </c>
      <c r="C3573" s="353">
        <v>1.45959095099503</v>
      </c>
    </row>
    <row r="3574" spans="1:3" x14ac:dyDescent="0.35">
      <c r="A3574" s="231" t="s">
        <v>5448</v>
      </c>
      <c r="B3574" s="231" t="str">
        <f t="shared" si="55"/>
        <v>PH42</v>
      </c>
      <c r="C3574" s="353">
        <v>1.4487770769875401</v>
      </c>
    </row>
    <row r="3575" spans="1:3" x14ac:dyDescent="0.35">
      <c r="A3575" s="231" t="s">
        <v>5449</v>
      </c>
      <c r="B3575" s="231" t="str">
        <f t="shared" si="55"/>
        <v>PH44</v>
      </c>
      <c r="C3575" s="353">
        <v>2.9905324160669799</v>
      </c>
    </row>
    <row r="3576" spans="1:3" x14ac:dyDescent="0.35">
      <c r="A3576" s="231" t="s">
        <v>5450</v>
      </c>
      <c r="B3576" s="231" t="str">
        <f t="shared" si="55"/>
        <v>PH49</v>
      </c>
      <c r="C3576" s="353">
        <v>0.51886693750611201</v>
      </c>
    </row>
    <row r="3577" spans="1:3" x14ac:dyDescent="0.35">
      <c r="A3577" s="231" t="s">
        <v>5451</v>
      </c>
      <c r="B3577" s="231" t="str">
        <f t="shared" si="55"/>
        <v>PH49</v>
      </c>
      <c r="C3577" s="353">
        <v>1.41719746761063</v>
      </c>
    </row>
    <row r="3578" spans="1:3" x14ac:dyDescent="0.35">
      <c r="A3578" s="231" t="s">
        <v>5452</v>
      </c>
      <c r="B3578" s="231" t="str">
        <f t="shared" si="55"/>
        <v>PH49</v>
      </c>
      <c r="C3578" s="353">
        <v>0.84037186306963696</v>
      </c>
    </row>
    <row r="3579" spans="1:3" x14ac:dyDescent="0.35">
      <c r="A3579" s="231" t="s">
        <v>5453</v>
      </c>
      <c r="B3579" s="231" t="str">
        <f t="shared" si="55"/>
        <v>PH49</v>
      </c>
      <c r="C3579" s="353">
        <v>0.25035951213372698</v>
      </c>
    </row>
    <row r="3580" spans="1:3" x14ac:dyDescent="0.35">
      <c r="A3580" s="231" t="s">
        <v>5454</v>
      </c>
      <c r="B3580" s="231" t="str">
        <f t="shared" si="55"/>
        <v>PH49</v>
      </c>
      <c r="C3580" s="353">
        <v>0.44035951268914197</v>
      </c>
    </row>
    <row r="3581" spans="1:3" x14ac:dyDescent="0.35">
      <c r="A3581" s="231" t="s">
        <v>5455</v>
      </c>
      <c r="B3581" s="231" t="str">
        <f t="shared" si="55"/>
        <v>PH49</v>
      </c>
      <c r="C3581" s="353">
        <v>0.71035344261795397</v>
      </c>
    </row>
    <row r="3582" spans="1:3" x14ac:dyDescent="0.35">
      <c r="A3582" s="231" t="s">
        <v>5456</v>
      </c>
      <c r="B3582" s="231" t="str">
        <f t="shared" si="55"/>
        <v>PH49</v>
      </c>
      <c r="C3582" s="353">
        <v>0.24038005841610599</v>
      </c>
    </row>
    <row r="3583" spans="1:3" x14ac:dyDescent="0.35">
      <c r="A3583" s="231" t="s">
        <v>5457</v>
      </c>
      <c r="B3583" s="231" t="str">
        <f t="shared" si="55"/>
        <v>PL1</v>
      </c>
      <c r="C3583" s="353">
        <v>1.05982523937507</v>
      </c>
    </row>
    <row r="3584" spans="1:3" x14ac:dyDescent="0.35">
      <c r="A3584" s="231" t="s">
        <v>5458</v>
      </c>
      <c r="B3584" s="231" t="str">
        <f t="shared" si="55"/>
        <v>PL1</v>
      </c>
      <c r="C3584" s="353">
        <v>4.3423736170956202</v>
      </c>
    </row>
    <row r="3585" spans="1:3" x14ac:dyDescent="0.35">
      <c r="A3585" s="231" t="s">
        <v>5459</v>
      </c>
      <c r="B3585" s="231" t="str">
        <f t="shared" si="55"/>
        <v>PL1</v>
      </c>
      <c r="C3585" s="353">
        <v>0.51275108709958805</v>
      </c>
    </row>
    <row r="3586" spans="1:3" x14ac:dyDescent="0.35">
      <c r="A3586" s="231" t="s">
        <v>5460</v>
      </c>
      <c r="B3586" s="231" t="str">
        <f t="shared" si="55"/>
        <v>PL1</v>
      </c>
      <c r="C3586" s="353">
        <v>4.33961452009396</v>
      </c>
    </row>
    <row r="3587" spans="1:3" x14ac:dyDescent="0.35">
      <c r="A3587" s="231" t="s">
        <v>5461</v>
      </c>
      <c r="B3587" s="231" t="str">
        <f t="shared" si="55"/>
        <v>PL1</v>
      </c>
      <c r="C3587" s="353">
        <v>4.3540602620731699</v>
      </c>
    </row>
    <row r="3588" spans="1:3" x14ac:dyDescent="0.35">
      <c r="A3588" s="231" t="s">
        <v>5462</v>
      </c>
      <c r="B3588" s="231" t="str">
        <f t="shared" si="55"/>
        <v>PL1</v>
      </c>
      <c r="C3588" s="353">
        <v>4.3430242791675902</v>
      </c>
    </row>
    <row r="3589" spans="1:3" x14ac:dyDescent="0.35">
      <c r="A3589" s="231" t="s">
        <v>5463</v>
      </c>
      <c r="B3589" s="231" t="str">
        <f t="shared" si="55"/>
        <v>PL1</v>
      </c>
      <c r="C3589" s="353">
        <v>0.91759381532109996</v>
      </c>
    </row>
    <row r="3590" spans="1:3" x14ac:dyDescent="0.35">
      <c r="A3590" s="231" t="s">
        <v>5464</v>
      </c>
      <c r="B3590" s="231" t="str">
        <f t="shared" si="55"/>
        <v>PL1</v>
      </c>
      <c r="C3590" s="353">
        <v>0.75253824257564905</v>
      </c>
    </row>
    <row r="3591" spans="1:3" x14ac:dyDescent="0.35">
      <c r="A3591" s="231" t="s">
        <v>5465</v>
      </c>
      <c r="B3591" s="231" t="str">
        <f t="shared" si="55"/>
        <v>PL1</v>
      </c>
      <c r="C3591" s="353">
        <v>2.6856980802720201</v>
      </c>
    </row>
    <row r="3592" spans="1:3" x14ac:dyDescent="0.35">
      <c r="A3592" s="231" t="s">
        <v>5466</v>
      </c>
      <c r="B3592" s="231" t="str">
        <f t="shared" si="55"/>
        <v>PL10</v>
      </c>
      <c r="C3592" s="353">
        <v>4.3636499220463403</v>
      </c>
    </row>
    <row r="3593" spans="1:3" x14ac:dyDescent="0.35">
      <c r="A3593" s="231" t="s">
        <v>5467</v>
      </c>
      <c r="B3593" s="231" t="str">
        <f t="shared" si="55"/>
        <v>PL10</v>
      </c>
      <c r="C3593" s="353">
        <v>0.210452318486644</v>
      </c>
    </row>
    <row r="3594" spans="1:3" x14ac:dyDescent="0.35">
      <c r="A3594" s="231" t="s">
        <v>5468</v>
      </c>
      <c r="B3594" s="231" t="str">
        <f t="shared" si="55"/>
        <v>PL10</v>
      </c>
      <c r="C3594" s="353">
        <v>0.73790242785431903</v>
      </c>
    </row>
    <row r="3595" spans="1:3" x14ac:dyDescent="0.35">
      <c r="A3595" s="231" t="s">
        <v>5469</v>
      </c>
      <c r="B3595" s="231" t="str">
        <f t="shared" si="55"/>
        <v>PL10</v>
      </c>
      <c r="C3595" s="353">
        <v>2.2849153774424802</v>
      </c>
    </row>
    <row r="3596" spans="1:3" x14ac:dyDescent="0.35">
      <c r="A3596" s="231" t="s">
        <v>5470</v>
      </c>
      <c r="B3596" s="231" t="str">
        <f t="shared" ref="B3596:B3659" si="56">IFERROR(LEFT(A3596,(FIND(" ",A3596,1)-1)),"")</f>
        <v>PL10</v>
      </c>
      <c r="C3596" s="353">
        <v>2.3098182188580001</v>
      </c>
    </row>
    <row r="3597" spans="1:3" x14ac:dyDescent="0.35">
      <c r="A3597" s="231" t="s">
        <v>5471</v>
      </c>
      <c r="B3597" s="231" t="str">
        <f t="shared" si="56"/>
        <v>PL10</v>
      </c>
      <c r="C3597" s="353">
        <v>1.39078815306383</v>
      </c>
    </row>
    <row r="3598" spans="1:3" x14ac:dyDescent="0.35">
      <c r="A3598" s="231" t="s">
        <v>5472</v>
      </c>
      <c r="B3598" s="231" t="str">
        <f t="shared" si="56"/>
        <v>PL10</v>
      </c>
      <c r="C3598" s="353">
        <v>4.4460856702216596</v>
      </c>
    </row>
    <row r="3599" spans="1:3" x14ac:dyDescent="0.35">
      <c r="A3599" s="231" t="s">
        <v>5473</v>
      </c>
      <c r="B3599" s="231" t="str">
        <f t="shared" si="56"/>
        <v>PL10</v>
      </c>
      <c r="C3599" s="353">
        <v>1.93737357912962</v>
      </c>
    </row>
    <row r="3600" spans="1:3" x14ac:dyDescent="0.35">
      <c r="A3600" s="231" t="s">
        <v>5474</v>
      </c>
      <c r="B3600" s="231" t="str">
        <f t="shared" si="56"/>
        <v>PL10</v>
      </c>
      <c r="C3600" s="353">
        <v>4.3381821081505203</v>
      </c>
    </row>
    <row r="3601" spans="1:3" x14ac:dyDescent="0.35">
      <c r="A3601" s="231" t="s">
        <v>5475</v>
      </c>
      <c r="B3601" s="231" t="str">
        <f t="shared" si="56"/>
        <v>PL11</v>
      </c>
      <c r="C3601" s="353">
        <v>0.95801055474538499</v>
      </c>
    </row>
    <row r="3602" spans="1:3" x14ac:dyDescent="0.35">
      <c r="A3602" s="231" t="s">
        <v>5476</v>
      </c>
      <c r="B3602" s="231" t="str">
        <f t="shared" si="56"/>
        <v>PL11</v>
      </c>
      <c r="C3602" s="353">
        <v>4.3661122058510404</v>
      </c>
    </row>
    <row r="3603" spans="1:3" x14ac:dyDescent="0.35">
      <c r="A3603" s="231" t="s">
        <v>5477</v>
      </c>
      <c r="B3603" s="231" t="str">
        <f t="shared" si="56"/>
        <v>PL11</v>
      </c>
      <c r="C3603" s="353">
        <v>3.33556828154564</v>
      </c>
    </row>
    <row r="3604" spans="1:3" x14ac:dyDescent="0.35">
      <c r="A3604" s="231" t="s">
        <v>5478</v>
      </c>
      <c r="B3604" s="231" t="str">
        <f t="shared" si="56"/>
        <v>PL11</v>
      </c>
      <c r="C3604" s="353">
        <v>2.4045997605424998</v>
      </c>
    </row>
    <row r="3605" spans="1:3" x14ac:dyDescent="0.35">
      <c r="A3605" s="231" t="s">
        <v>5479</v>
      </c>
      <c r="B3605" s="231" t="str">
        <f t="shared" si="56"/>
        <v>PL12</v>
      </c>
      <c r="C3605" s="353">
        <v>0.365206535334135</v>
      </c>
    </row>
    <row r="3606" spans="1:3" x14ac:dyDescent="0.35">
      <c r="A3606" s="231" t="s">
        <v>5480</v>
      </c>
      <c r="B3606" s="231" t="str">
        <f t="shared" si="56"/>
        <v>PL12</v>
      </c>
      <c r="C3606" s="353">
        <v>0.44853322132357298</v>
      </c>
    </row>
    <row r="3607" spans="1:3" x14ac:dyDescent="0.35">
      <c r="A3607" s="231" t="s">
        <v>5481</v>
      </c>
      <c r="B3607" s="231" t="str">
        <f t="shared" si="56"/>
        <v>PL12</v>
      </c>
      <c r="C3607" s="353">
        <v>4.67364222672383</v>
      </c>
    </row>
    <row r="3608" spans="1:3" x14ac:dyDescent="0.35">
      <c r="A3608" s="231" t="s">
        <v>5482</v>
      </c>
      <c r="B3608" s="231" t="str">
        <f t="shared" si="56"/>
        <v>PL12</v>
      </c>
      <c r="C3608" s="353">
        <v>1.44251899219151</v>
      </c>
    </row>
    <row r="3609" spans="1:3" x14ac:dyDescent="0.35">
      <c r="A3609" s="231" t="s">
        <v>5483</v>
      </c>
      <c r="B3609" s="231" t="str">
        <f t="shared" si="56"/>
        <v>PL12</v>
      </c>
      <c r="C3609" s="353">
        <v>1.54876873025657</v>
      </c>
    </row>
    <row r="3610" spans="1:3" x14ac:dyDescent="0.35">
      <c r="A3610" s="231" t="s">
        <v>5484</v>
      </c>
      <c r="B3610" s="231" t="str">
        <f t="shared" si="56"/>
        <v>PL12</v>
      </c>
      <c r="C3610" s="353">
        <v>0.34176843303356502</v>
      </c>
    </row>
    <row r="3611" spans="1:3" x14ac:dyDescent="0.35">
      <c r="A3611" s="231" t="s">
        <v>5485</v>
      </c>
      <c r="B3611" s="231" t="str">
        <f t="shared" si="56"/>
        <v>PL13</v>
      </c>
      <c r="C3611" s="353">
        <v>0.60785124571309301</v>
      </c>
    </row>
    <row r="3612" spans="1:3" x14ac:dyDescent="0.35">
      <c r="A3612" s="231" t="s">
        <v>5486</v>
      </c>
      <c r="B3612" s="231" t="str">
        <f t="shared" si="56"/>
        <v>PL13</v>
      </c>
      <c r="C3612" s="353">
        <v>0.48192810622229498</v>
      </c>
    </row>
    <row r="3613" spans="1:3" x14ac:dyDescent="0.35">
      <c r="A3613" s="231" t="s">
        <v>5487</v>
      </c>
      <c r="B3613" s="231" t="str">
        <f t="shared" si="56"/>
        <v>PL13</v>
      </c>
      <c r="C3613" s="353">
        <v>0.66122740486848697</v>
      </c>
    </row>
    <row r="3614" spans="1:3" x14ac:dyDescent="0.35">
      <c r="A3614" s="231" t="s">
        <v>5488</v>
      </c>
      <c r="B3614" s="231" t="str">
        <f t="shared" si="56"/>
        <v>PL13</v>
      </c>
      <c r="C3614" s="353">
        <v>0.30113704352277698</v>
      </c>
    </row>
    <row r="3615" spans="1:3" x14ac:dyDescent="0.35">
      <c r="A3615" s="231" t="s">
        <v>5489</v>
      </c>
      <c r="B3615" s="231" t="str">
        <f t="shared" si="56"/>
        <v>PL13</v>
      </c>
      <c r="C3615" s="353">
        <v>0.53048875317338196</v>
      </c>
    </row>
    <row r="3616" spans="1:3" x14ac:dyDescent="0.35">
      <c r="A3616" s="231" t="s">
        <v>5490</v>
      </c>
      <c r="B3616" s="231" t="str">
        <f t="shared" si="56"/>
        <v>PL13</v>
      </c>
      <c r="C3616" s="353">
        <v>1.3960137845610201</v>
      </c>
    </row>
    <row r="3617" spans="1:3" x14ac:dyDescent="0.35">
      <c r="A3617" s="231" t="s">
        <v>5491</v>
      </c>
      <c r="B3617" s="231" t="str">
        <f t="shared" si="56"/>
        <v>PL13</v>
      </c>
      <c r="C3617" s="353">
        <v>0.30953940017701598</v>
      </c>
    </row>
    <row r="3618" spans="1:3" x14ac:dyDescent="0.35">
      <c r="A3618" s="231" t="s">
        <v>5492</v>
      </c>
      <c r="B3618" s="231" t="str">
        <f t="shared" si="56"/>
        <v>PL13</v>
      </c>
      <c r="C3618" s="353">
        <v>0.66685909542059596</v>
      </c>
    </row>
    <row r="3619" spans="1:3" x14ac:dyDescent="0.35">
      <c r="A3619" s="231" t="s">
        <v>5493</v>
      </c>
      <c r="B3619" s="231" t="str">
        <f t="shared" si="56"/>
        <v>PL13</v>
      </c>
      <c r="C3619" s="353">
        <v>0.22948439678617999</v>
      </c>
    </row>
    <row r="3620" spans="1:3" x14ac:dyDescent="0.35">
      <c r="A3620" s="231" t="s">
        <v>5494</v>
      </c>
      <c r="B3620" s="231" t="str">
        <f t="shared" si="56"/>
        <v>PL13</v>
      </c>
      <c r="C3620" s="353">
        <v>0.230175888876858</v>
      </c>
    </row>
    <row r="3621" spans="1:3" x14ac:dyDescent="0.35">
      <c r="A3621" s="231" t="s">
        <v>5495</v>
      </c>
      <c r="B3621" s="231" t="str">
        <f t="shared" si="56"/>
        <v>PL13</v>
      </c>
      <c r="C3621" s="353">
        <v>1.09068897805723</v>
      </c>
    </row>
    <row r="3622" spans="1:3" x14ac:dyDescent="0.35">
      <c r="A3622" s="231" t="s">
        <v>5496</v>
      </c>
      <c r="B3622" s="231" t="str">
        <f t="shared" si="56"/>
        <v>PL13</v>
      </c>
      <c r="C3622" s="353">
        <v>0.36914033683533598</v>
      </c>
    </row>
    <row r="3623" spans="1:3" x14ac:dyDescent="0.35">
      <c r="A3623" s="231" t="s">
        <v>5497</v>
      </c>
      <c r="B3623" s="231" t="str">
        <f t="shared" si="56"/>
        <v>PL13</v>
      </c>
      <c r="C3623" s="353">
        <v>0.26442624239399098</v>
      </c>
    </row>
    <row r="3624" spans="1:3" x14ac:dyDescent="0.35">
      <c r="A3624" s="231" t="s">
        <v>5498</v>
      </c>
      <c r="B3624" s="231" t="str">
        <f t="shared" si="56"/>
        <v>PL13</v>
      </c>
      <c r="C3624" s="353">
        <v>0.611007486205428</v>
      </c>
    </row>
    <row r="3625" spans="1:3" x14ac:dyDescent="0.35">
      <c r="A3625" s="231" t="s">
        <v>5499</v>
      </c>
      <c r="B3625" s="231" t="str">
        <f t="shared" si="56"/>
        <v>PL13</v>
      </c>
      <c r="C3625" s="353">
        <v>2.4561035975030299</v>
      </c>
    </row>
    <row r="3626" spans="1:3" x14ac:dyDescent="0.35">
      <c r="A3626" s="231" t="s">
        <v>5500</v>
      </c>
      <c r="B3626" s="231" t="str">
        <f t="shared" si="56"/>
        <v>PL18</v>
      </c>
      <c r="C3626" s="353">
        <v>1.7257825779095299</v>
      </c>
    </row>
    <row r="3627" spans="1:3" x14ac:dyDescent="0.35">
      <c r="A3627" s="231" t="s">
        <v>5501</v>
      </c>
      <c r="B3627" s="231" t="str">
        <f t="shared" si="56"/>
        <v>PL2</v>
      </c>
      <c r="C3627" s="353">
        <v>2.13849872415694</v>
      </c>
    </row>
    <row r="3628" spans="1:3" x14ac:dyDescent="0.35">
      <c r="A3628" s="231" t="s">
        <v>5502</v>
      </c>
      <c r="B3628" s="231" t="str">
        <f t="shared" si="56"/>
        <v>PL20</v>
      </c>
      <c r="C3628" s="353">
        <v>2.48827185144052</v>
      </c>
    </row>
    <row r="3629" spans="1:3" x14ac:dyDescent="0.35">
      <c r="A3629" s="231" t="s">
        <v>5503</v>
      </c>
      <c r="B3629" s="231" t="str">
        <f t="shared" si="56"/>
        <v>PL20</v>
      </c>
      <c r="C3629" s="353">
        <v>0.94717530477619805</v>
      </c>
    </row>
    <row r="3630" spans="1:3" x14ac:dyDescent="0.35">
      <c r="A3630" s="231" t="s">
        <v>5504</v>
      </c>
      <c r="B3630" s="231" t="str">
        <f t="shared" si="56"/>
        <v>PL20</v>
      </c>
      <c r="C3630" s="353">
        <v>1.8410723675106599</v>
      </c>
    </row>
    <row r="3631" spans="1:3" x14ac:dyDescent="0.35">
      <c r="A3631" s="231" t="s">
        <v>5505</v>
      </c>
      <c r="B3631" s="231" t="str">
        <f t="shared" si="56"/>
        <v>PL22</v>
      </c>
      <c r="C3631" s="353">
        <v>0.56342731510530697</v>
      </c>
    </row>
    <row r="3632" spans="1:3" x14ac:dyDescent="0.35">
      <c r="A3632" s="231" t="s">
        <v>5506</v>
      </c>
      <c r="B3632" s="231" t="str">
        <f t="shared" si="56"/>
        <v>PL22</v>
      </c>
      <c r="C3632" s="353">
        <v>0.42347549131315398</v>
      </c>
    </row>
    <row r="3633" spans="1:3" x14ac:dyDescent="0.35">
      <c r="A3633" s="231" t="s">
        <v>5507</v>
      </c>
      <c r="B3633" s="231" t="str">
        <f t="shared" si="56"/>
        <v>PL22</v>
      </c>
      <c r="C3633" s="353">
        <v>0.93714674766712103</v>
      </c>
    </row>
    <row r="3634" spans="1:3" x14ac:dyDescent="0.35">
      <c r="A3634" s="231" t="s">
        <v>5508</v>
      </c>
      <c r="B3634" s="231" t="str">
        <f t="shared" si="56"/>
        <v>PL22</v>
      </c>
      <c r="C3634" s="353">
        <v>0.22102655356460699</v>
      </c>
    </row>
    <row r="3635" spans="1:3" x14ac:dyDescent="0.35">
      <c r="A3635" s="231" t="s">
        <v>5509</v>
      </c>
      <c r="B3635" s="231" t="str">
        <f t="shared" si="56"/>
        <v>PL22</v>
      </c>
      <c r="C3635" s="353">
        <v>0.48951324468926799</v>
      </c>
    </row>
    <row r="3636" spans="1:3" x14ac:dyDescent="0.35">
      <c r="A3636" s="231" t="s">
        <v>5510</v>
      </c>
      <c r="B3636" s="231" t="str">
        <f t="shared" si="56"/>
        <v>PL23</v>
      </c>
      <c r="C3636" s="353">
        <v>0.38474221688575699</v>
      </c>
    </row>
    <row r="3637" spans="1:3" x14ac:dyDescent="0.35">
      <c r="A3637" s="231" t="s">
        <v>5511</v>
      </c>
      <c r="B3637" s="231" t="str">
        <f t="shared" si="56"/>
        <v>PL23</v>
      </c>
      <c r="C3637" s="353">
        <v>1.37960931864666</v>
      </c>
    </row>
    <row r="3638" spans="1:3" x14ac:dyDescent="0.35">
      <c r="A3638" s="231" t="s">
        <v>5512</v>
      </c>
      <c r="B3638" s="231" t="str">
        <f t="shared" si="56"/>
        <v>PL23</v>
      </c>
      <c r="C3638" s="353">
        <v>0.43132507737235398</v>
      </c>
    </row>
    <row r="3639" spans="1:3" x14ac:dyDescent="0.35">
      <c r="A3639" s="231" t="s">
        <v>5513</v>
      </c>
      <c r="B3639" s="231" t="str">
        <f t="shared" si="56"/>
        <v>PL23</v>
      </c>
      <c r="C3639" s="353">
        <v>2.76240991569657</v>
      </c>
    </row>
    <row r="3640" spans="1:3" x14ac:dyDescent="0.35">
      <c r="A3640" s="231" t="s">
        <v>5514</v>
      </c>
      <c r="B3640" s="231" t="str">
        <f t="shared" si="56"/>
        <v>PL23</v>
      </c>
      <c r="C3640" s="353">
        <v>0.70390917954493004</v>
      </c>
    </row>
    <row r="3641" spans="1:3" x14ac:dyDescent="0.35">
      <c r="A3641" s="231" t="s">
        <v>5515</v>
      </c>
      <c r="B3641" s="231" t="str">
        <f t="shared" si="56"/>
        <v>PL23</v>
      </c>
      <c r="C3641" s="353">
        <v>4.0288375317398604</v>
      </c>
    </row>
    <row r="3642" spans="1:3" x14ac:dyDescent="0.35">
      <c r="A3642" s="231" t="s">
        <v>5516</v>
      </c>
      <c r="B3642" s="231" t="str">
        <f t="shared" si="56"/>
        <v>PL23</v>
      </c>
      <c r="C3642" s="353">
        <v>0.22255865747231099</v>
      </c>
    </row>
    <row r="3643" spans="1:3" x14ac:dyDescent="0.35">
      <c r="A3643" s="231" t="s">
        <v>5517</v>
      </c>
      <c r="B3643" s="231" t="str">
        <f t="shared" si="56"/>
        <v>PL23</v>
      </c>
      <c r="C3643" s="353">
        <v>2.6899733006505002</v>
      </c>
    </row>
    <row r="3644" spans="1:3" x14ac:dyDescent="0.35">
      <c r="A3644" s="231" t="s">
        <v>5518</v>
      </c>
      <c r="B3644" s="231" t="str">
        <f t="shared" si="56"/>
        <v>PL23</v>
      </c>
      <c r="C3644" s="353">
        <v>1.1198691747588301</v>
      </c>
    </row>
    <row r="3645" spans="1:3" x14ac:dyDescent="0.35">
      <c r="A3645" s="231" t="s">
        <v>5519</v>
      </c>
      <c r="B3645" s="231" t="str">
        <f t="shared" si="56"/>
        <v>PL24</v>
      </c>
      <c r="C3645" s="353">
        <v>0.52058368557127999</v>
      </c>
    </row>
    <row r="3646" spans="1:3" x14ac:dyDescent="0.35">
      <c r="A3646" s="231" t="s">
        <v>5520</v>
      </c>
      <c r="B3646" s="231" t="str">
        <f t="shared" si="56"/>
        <v>PL24</v>
      </c>
      <c r="C3646" s="353">
        <v>0.33663126269032601</v>
      </c>
    </row>
    <row r="3647" spans="1:3" x14ac:dyDescent="0.35">
      <c r="A3647" s="231" t="s">
        <v>5521</v>
      </c>
      <c r="B3647" s="231" t="str">
        <f t="shared" si="56"/>
        <v>PL26</v>
      </c>
      <c r="C3647" s="353">
        <v>0.46570903288746601</v>
      </c>
    </row>
    <row r="3648" spans="1:3" x14ac:dyDescent="0.35">
      <c r="A3648" s="231" t="s">
        <v>5522</v>
      </c>
      <c r="B3648" s="231" t="str">
        <f t="shared" si="56"/>
        <v>PL26</v>
      </c>
      <c r="C3648" s="353">
        <v>3.3741266855427199</v>
      </c>
    </row>
    <row r="3649" spans="1:3" x14ac:dyDescent="0.35">
      <c r="A3649" s="231" t="s">
        <v>5523</v>
      </c>
      <c r="B3649" s="231" t="str">
        <f t="shared" si="56"/>
        <v>PL26</v>
      </c>
      <c r="C3649" s="353">
        <v>3.2100641641463699</v>
      </c>
    </row>
    <row r="3650" spans="1:3" x14ac:dyDescent="0.35">
      <c r="A3650" s="231" t="s">
        <v>5524</v>
      </c>
      <c r="B3650" s="231" t="str">
        <f t="shared" si="56"/>
        <v>PL26</v>
      </c>
      <c r="C3650" s="353">
        <v>0.26600173554930001</v>
      </c>
    </row>
    <row r="3651" spans="1:3" x14ac:dyDescent="0.35">
      <c r="A3651" s="231" t="s">
        <v>5525</v>
      </c>
      <c r="B3651" s="231" t="str">
        <f t="shared" si="56"/>
        <v>PL26</v>
      </c>
      <c r="C3651" s="353">
        <v>3.9410453184655601</v>
      </c>
    </row>
    <row r="3652" spans="1:3" x14ac:dyDescent="0.35">
      <c r="A3652" s="231" t="s">
        <v>5526</v>
      </c>
      <c r="B3652" s="231" t="str">
        <f t="shared" si="56"/>
        <v>PL26</v>
      </c>
      <c r="C3652" s="353">
        <v>0.44037655435117901</v>
      </c>
    </row>
    <row r="3653" spans="1:3" x14ac:dyDescent="0.35">
      <c r="A3653" s="231" t="s">
        <v>5527</v>
      </c>
      <c r="B3653" s="231" t="str">
        <f t="shared" si="56"/>
        <v>PL27</v>
      </c>
      <c r="C3653" s="353">
        <v>3.3344014090083198</v>
      </c>
    </row>
    <row r="3654" spans="1:3" x14ac:dyDescent="0.35">
      <c r="A3654" s="231" t="s">
        <v>5528</v>
      </c>
      <c r="B3654" s="231" t="str">
        <f t="shared" si="56"/>
        <v>PL27</v>
      </c>
      <c r="C3654" s="353">
        <v>1.59122631911164</v>
      </c>
    </row>
    <row r="3655" spans="1:3" x14ac:dyDescent="0.35">
      <c r="A3655" s="231" t="s">
        <v>5529</v>
      </c>
      <c r="B3655" s="231" t="str">
        <f t="shared" si="56"/>
        <v>PL27</v>
      </c>
      <c r="C3655" s="353">
        <v>2.02369582009627</v>
      </c>
    </row>
    <row r="3656" spans="1:3" x14ac:dyDescent="0.35">
      <c r="A3656" s="231" t="s">
        <v>5530</v>
      </c>
      <c r="B3656" s="231" t="str">
        <f t="shared" si="56"/>
        <v>PL27</v>
      </c>
      <c r="C3656" s="353">
        <v>1.5723486531202899</v>
      </c>
    </row>
    <row r="3657" spans="1:3" x14ac:dyDescent="0.35">
      <c r="A3657" s="231" t="s">
        <v>5531</v>
      </c>
      <c r="B3657" s="231" t="str">
        <f t="shared" si="56"/>
        <v>PL27</v>
      </c>
      <c r="C3657" s="353">
        <v>0.51885061874934102</v>
      </c>
    </row>
    <row r="3658" spans="1:3" x14ac:dyDescent="0.35">
      <c r="A3658" s="231" t="s">
        <v>5532</v>
      </c>
      <c r="B3658" s="231" t="str">
        <f t="shared" si="56"/>
        <v>PL27</v>
      </c>
      <c r="C3658" s="353">
        <v>0.67672907870941001</v>
      </c>
    </row>
    <row r="3659" spans="1:3" x14ac:dyDescent="0.35">
      <c r="A3659" s="231" t="s">
        <v>5533</v>
      </c>
      <c r="B3659" s="231" t="str">
        <f t="shared" si="56"/>
        <v>PL28</v>
      </c>
      <c r="C3659" s="353">
        <v>2.5599477122933401</v>
      </c>
    </row>
    <row r="3660" spans="1:3" x14ac:dyDescent="0.35">
      <c r="A3660" s="231" t="s">
        <v>5534</v>
      </c>
      <c r="B3660" s="231" t="str">
        <f t="shared" ref="B3660:B3723" si="57">IFERROR(LEFT(A3660,(FIND(" ",A3660,1)-1)),"")</f>
        <v>PL28</v>
      </c>
      <c r="C3660" s="353">
        <v>0.52225720437095302</v>
      </c>
    </row>
    <row r="3661" spans="1:3" x14ac:dyDescent="0.35">
      <c r="A3661" s="231" t="s">
        <v>5535</v>
      </c>
      <c r="B3661" s="231" t="str">
        <f t="shared" si="57"/>
        <v>PL29</v>
      </c>
      <c r="C3661" s="353">
        <v>2.8465745401562299</v>
      </c>
    </row>
    <row r="3662" spans="1:3" x14ac:dyDescent="0.35">
      <c r="A3662" s="231" t="s">
        <v>5536</v>
      </c>
      <c r="B3662" s="231" t="str">
        <f t="shared" si="57"/>
        <v>PL4</v>
      </c>
      <c r="C3662" s="353">
        <v>4.3424048359647696</v>
      </c>
    </row>
    <row r="3663" spans="1:3" x14ac:dyDescent="0.35">
      <c r="A3663" s="231" t="s">
        <v>5537</v>
      </c>
      <c r="B3663" s="231" t="str">
        <f t="shared" si="57"/>
        <v>PL4</v>
      </c>
      <c r="C3663" s="353">
        <v>2.8150004927467598</v>
      </c>
    </row>
    <row r="3664" spans="1:3" x14ac:dyDescent="0.35">
      <c r="A3664" s="231" t="s">
        <v>5538</v>
      </c>
      <c r="B3664" s="231" t="str">
        <f t="shared" si="57"/>
        <v>PL4</v>
      </c>
      <c r="C3664" s="353">
        <v>0.37752799706732798</v>
      </c>
    </row>
    <row r="3665" spans="1:3" x14ac:dyDescent="0.35">
      <c r="A3665" s="231" t="s">
        <v>5539</v>
      </c>
      <c r="B3665" s="231" t="str">
        <f t="shared" si="57"/>
        <v>PL4</v>
      </c>
      <c r="C3665" s="353">
        <v>0.52051211315907198</v>
      </c>
    </row>
    <row r="3666" spans="1:3" x14ac:dyDescent="0.35">
      <c r="A3666" s="231" t="s">
        <v>5540</v>
      </c>
      <c r="B3666" s="231" t="str">
        <f t="shared" si="57"/>
        <v>PL5</v>
      </c>
      <c r="C3666" s="353">
        <v>0.27139652114484097</v>
      </c>
    </row>
    <row r="3667" spans="1:3" x14ac:dyDescent="0.35">
      <c r="A3667" s="231" t="s">
        <v>5541</v>
      </c>
      <c r="B3667" s="231" t="str">
        <f t="shared" si="57"/>
        <v>PL5</v>
      </c>
      <c r="C3667" s="353">
        <v>0.428080287767998</v>
      </c>
    </row>
    <row r="3668" spans="1:3" x14ac:dyDescent="0.35">
      <c r="A3668" s="231" t="s">
        <v>5542</v>
      </c>
      <c r="B3668" s="231" t="str">
        <f t="shared" si="57"/>
        <v>PL6</v>
      </c>
      <c r="C3668" s="353">
        <v>0.51831302438492599</v>
      </c>
    </row>
    <row r="3669" spans="1:3" x14ac:dyDescent="0.35">
      <c r="A3669" s="231" t="s">
        <v>5543</v>
      </c>
      <c r="B3669" s="231" t="str">
        <f t="shared" si="57"/>
        <v>PL7</v>
      </c>
      <c r="C3669" s="353">
        <v>0.83313596537834</v>
      </c>
    </row>
    <row r="3670" spans="1:3" x14ac:dyDescent="0.35">
      <c r="A3670" s="231" t="s">
        <v>5544</v>
      </c>
      <c r="B3670" s="231" t="str">
        <f t="shared" si="57"/>
        <v>PL8</v>
      </c>
      <c r="C3670" s="353">
        <v>1.38981369418959</v>
      </c>
    </row>
    <row r="3671" spans="1:3" x14ac:dyDescent="0.35">
      <c r="A3671" s="231" t="s">
        <v>5545</v>
      </c>
      <c r="B3671" s="231" t="str">
        <f t="shared" si="57"/>
        <v>PL8</v>
      </c>
      <c r="C3671" s="353">
        <v>1.5893147459460999</v>
      </c>
    </row>
    <row r="3672" spans="1:3" x14ac:dyDescent="0.35">
      <c r="A3672" s="231" t="s">
        <v>5546</v>
      </c>
      <c r="B3672" s="231" t="str">
        <f t="shared" si="57"/>
        <v>PL8</v>
      </c>
      <c r="C3672" s="353">
        <v>0.98523688916173502</v>
      </c>
    </row>
    <row r="3673" spans="1:3" x14ac:dyDescent="0.35">
      <c r="A3673" s="231" t="s">
        <v>5547</v>
      </c>
      <c r="B3673" s="231" t="str">
        <f t="shared" si="57"/>
        <v>PL8</v>
      </c>
      <c r="C3673" s="353">
        <v>0.46632481831422701</v>
      </c>
    </row>
    <row r="3674" spans="1:3" x14ac:dyDescent="0.35">
      <c r="A3674" s="231" t="s">
        <v>5548</v>
      </c>
      <c r="B3674" s="231" t="str">
        <f t="shared" si="57"/>
        <v>PL8</v>
      </c>
      <c r="C3674" s="353">
        <v>0.74368257219665401</v>
      </c>
    </row>
    <row r="3675" spans="1:3" x14ac:dyDescent="0.35">
      <c r="A3675" s="231" t="s">
        <v>5549</v>
      </c>
      <c r="B3675" s="231" t="str">
        <f t="shared" si="57"/>
        <v>PL9</v>
      </c>
      <c r="C3675" s="353">
        <v>4.3319453706856503</v>
      </c>
    </row>
    <row r="3676" spans="1:3" x14ac:dyDescent="0.35">
      <c r="A3676" s="231" t="s">
        <v>5550</v>
      </c>
      <c r="B3676" s="231" t="str">
        <f t="shared" si="57"/>
        <v>PL9</v>
      </c>
      <c r="C3676" s="353">
        <v>3.9001152578981499</v>
      </c>
    </row>
    <row r="3677" spans="1:3" x14ac:dyDescent="0.35">
      <c r="A3677" s="231" t="s">
        <v>5551</v>
      </c>
      <c r="B3677" s="231" t="str">
        <f t="shared" si="57"/>
        <v>PL9</v>
      </c>
      <c r="C3677" s="353">
        <v>0.41160718554152298</v>
      </c>
    </row>
    <row r="3678" spans="1:3" x14ac:dyDescent="0.35">
      <c r="A3678" s="231" t="s">
        <v>5552</v>
      </c>
      <c r="B3678" s="231" t="str">
        <f t="shared" si="57"/>
        <v>PL9</v>
      </c>
      <c r="C3678" s="353">
        <v>0.52195620071568605</v>
      </c>
    </row>
    <row r="3679" spans="1:3" x14ac:dyDescent="0.35">
      <c r="A3679" s="231" t="s">
        <v>5553</v>
      </c>
      <c r="B3679" s="231" t="str">
        <f t="shared" si="57"/>
        <v>PL9</v>
      </c>
      <c r="C3679" s="353">
        <v>4.3569180064839701</v>
      </c>
    </row>
    <row r="3680" spans="1:3" x14ac:dyDescent="0.35">
      <c r="A3680" s="231" t="s">
        <v>5554</v>
      </c>
      <c r="B3680" s="231" t="str">
        <f t="shared" si="57"/>
        <v>PL9</v>
      </c>
      <c r="C3680" s="353">
        <v>0.84838295706798905</v>
      </c>
    </row>
    <row r="3681" spans="1:3" x14ac:dyDescent="0.35">
      <c r="A3681" s="231" t="s">
        <v>5555</v>
      </c>
      <c r="B3681" s="231" t="str">
        <f t="shared" si="57"/>
        <v>PL9</v>
      </c>
      <c r="C3681" s="353">
        <v>2.06410605989808</v>
      </c>
    </row>
    <row r="3682" spans="1:3" x14ac:dyDescent="0.35">
      <c r="A3682" s="231" t="s">
        <v>5556</v>
      </c>
      <c r="B3682" s="231" t="str">
        <f t="shared" si="57"/>
        <v>PL9</v>
      </c>
      <c r="C3682" s="353">
        <v>4.35444317203513</v>
      </c>
    </row>
    <row r="3683" spans="1:3" x14ac:dyDescent="0.35">
      <c r="A3683" s="231" t="s">
        <v>5557</v>
      </c>
      <c r="B3683" s="231" t="str">
        <f t="shared" si="57"/>
        <v>PL9</v>
      </c>
      <c r="C3683" s="353">
        <v>0.53070606150478905</v>
      </c>
    </row>
    <row r="3684" spans="1:3" x14ac:dyDescent="0.35">
      <c r="A3684" s="231" t="s">
        <v>5558</v>
      </c>
      <c r="B3684" s="231" t="str">
        <f t="shared" si="57"/>
        <v>PL9</v>
      </c>
      <c r="C3684" s="353">
        <v>0.24029615456498099</v>
      </c>
    </row>
    <row r="3685" spans="1:3" x14ac:dyDescent="0.35">
      <c r="A3685" s="231" t="s">
        <v>5559</v>
      </c>
      <c r="B3685" s="231" t="str">
        <f t="shared" si="57"/>
        <v>PL9</v>
      </c>
      <c r="C3685" s="353">
        <v>4.3502678631390204</v>
      </c>
    </row>
    <row r="3686" spans="1:3" x14ac:dyDescent="0.35">
      <c r="A3686" s="231" t="s">
        <v>5560</v>
      </c>
      <c r="B3686" s="231" t="str">
        <f t="shared" si="57"/>
        <v>PL9</v>
      </c>
      <c r="C3686" s="353">
        <v>4.35059388558847</v>
      </c>
    </row>
    <row r="3687" spans="1:3" x14ac:dyDescent="0.35">
      <c r="A3687" s="231" t="s">
        <v>5561</v>
      </c>
      <c r="B3687" s="231" t="str">
        <f t="shared" si="57"/>
        <v>PO1</v>
      </c>
      <c r="C3687" s="353">
        <v>0.36822724342346103</v>
      </c>
    </row>
    <row r="3688" spans="1:3" x14ac:dyDescent="0.35">
      <c r="A3688" s="231" t="s">
        <v>5562</v>
      </c>
      <c r="B3688" s="231" t="str">
        <f t="shared" si="57"/>
        <v>PO1</v>
      </c>
      <c r="C3688" s="353">
        <v>0.94393515586853005</v>
      </c>
    </row>
    <row r="3689" spans="1:3" x14ac:dyDescent="0.35">
      <c r="A3689" s="231" t="s">
        <v>5563</v>
      </c>
      <c r="B3689" s="231" t="str">
        <f t="shared" si="57"/>
        <v>PO1</v>
      </c>
      <c r="C3689" s="353">
        <v>0.788490136464436</v>
      </c>
    </row>
    <row r="3690" spans="1:3" x14ac:dyDescent="0.35">
      <c r="A3690" s="231" t="s">
        <v>5564</v>
      </c>
      <c r="B3690" s="231" t="str">
        <f t="shared" si="57"/>
        <v>PO1</v>
      </c>
      <c r="C3690" s="353">
        <v>0.53742170333862305</v>
      </c>
    </row>
    <row r="3691" spans="1:3" x14ac:dyDescent="0.35">
      <c r="A3691" s="231" t="s">
        <v>5565</v>
      </c>
      <c r="B3691" s="231" t="str">
        <f t="shared" si="57"/>
        <v>PO1</v>
      </c>
      <c r="C3691" s="353">
        <v>0.50077056884765603</v>
      </c>
    </row>
    <row r="3692" spans="1:3" x14ac:dyDescent="0.35">
      <c r="A3692" s="231" t="s">
        <v>5566</v>
      </c>
      <c r="B3692" s="231" t="str">
        <f t="shared" si="57"/>
        <v>PO1</v>
      </c>
      <c r="C3692" s="353">
        <v>0.93501031398773105</v>
      </c>
    </row>
    <row r="3693" spans="1:3" x14ac:dyDescent="0.35">
      <c r="A3693" s="231" t="s">
        <v>5567</v>
      </c>
      <c r="B3693" s="231" t="str">
        <f t="shared" si="57"/>
        <v>PO1</v>
      </c>
      <c r="C3693" s="353">
        <v>0.77518782615661597</v>
      </c>
    </row>
    <row r="3694" spans="1:3" x14ac:dyDescent="0.35">
      <c r="A3694" s="231" t="s">
        <v>5568</v>
      </c>
      <c r="B3694" s="231" t="str">
        <f t="shared" si="57"/>
        <v>PO1</v>
      </c>
      <c r="C3694" s="353">
        <v>0.64835384488105696</v>
      </c>
    </row>
    <row r="3695" spans="1:3" x14ac:dyDescent="0.35">
      <c r="A3695" s="231" t="s">
        <v>5569</v>
      </c>
      <c r="B3695" s="231" t="str">
        <f t="shared" si="57"/>
        <v>PO1</v>
      </c>
      <c r="C3695" s="353">
        <v>1.9299352526664699</v>
      </c>
    </row>
    <row r="3696" spans="1:3" x14ac:dyDescent="0.35">
      <c r="A3696" s="231" t="s">
        <v>5570</v>
      </c>
      <c r="B3696" s="231" t="str">
        <f t="shared" si="57"/>
        <v>PO1</v>
      </c>
      <c r="C3696" s="353">
        <v>0.390689770380655</v>
      </c>
    </row>
    <row r="3697" spans="1:3" x14ac:dyDescent="0.35">
      <c r="A3697" s="231" t="s">
        <v>5571</v>
      </c>
      <c r="B3697" s="231" t="str">
        <f t="shared" si="57"/>
        <v>PO1</v>
      </c>
      <c r="C3697" s="353">
        <v>0.591538906097412</v>
      </c>
    </row>
    <row r="3698" spans="1:3" x14ac:dyDescent="0.35">
      <c r="A3698" s="231" t="s">
        <v>5572</v>
      </c>
      <c r="B3698" s="231" t="str">
        <f t="shared" si="57"/>
        <v>PO1</v>
      </c>
      <c r="C3698" s="353">
        <v>0.73549938201904297</v>
      </c>
    </row>
    <row r="3699" spans="1:3" x14ac:dyDescent="0.35">
      <c r="A3699" s="231" t="s">
        <v>5573</v>
      </c>
      <c r="B3699" s="231" t="str">
        <f t="shared" si="57"/>
        <v>PO1</v>
      </c>
      <c r="C3699" s="353">
        <v>0.82771563529968195</v>
      </c>
    </row>
    <row r="3700" spans="1:3" x14ac:dyDescent="0.35">
      <c r="A3700" s="231" t="s">
        <v>5574</v>
      </c>
      <c r="B3700" s="231" t="str">
        <f t="shared" si="57"/>
        <v>PO1</v>
      </c>
      <c r="C3700" s="353">
        <v>0.48160696029663003</v>
      </c>
    </row>
    <row r="3701" spans="1:3" x14ac:dyDescent="0.35">
      <c r="A3701" s="231" t="s">
        <v>5575</v>
      </c>
      <c r="B3701" s="231" t="str">
        <f t="shared" si="57"/>
        <v>PO1</v>
      </c>
      <c r="C3701" s="353">
        <v>0.818187355995178</v>
      </c>
    </row>
    <row r="3702" spans="1:3" x14ac:dyDescent="0.35">
      <c r="A3702" s="231" t="s">
        <v>5576</v>
      </c>
      <c r="B3702" s="231" t="str">
        <f t="shared" si="57"/>
        <v>PO1</v>
      </c>
      <c r="C3702" s="353">
        <v>0.58519935607910101</v>
      </c>
    </row>
    <row r="3703" spans="1:3" x14ac:dyDescent="0.35">
      <c r="A3703" s="231" t="s">
        <v>5577</v>
      </c>
      <c r="B3703" s="231" t="str">
        <f t="shared" si="57"/>
        <v>PO1</v>
      </c>
      <c r="C3703" s="353">
        <v>0.35212516784667902</v>
      </c>
    </row>
    <row r="3704" spans="1:3" x14ac:dyDescent="0.35">
      <c r="A3704" s="231" t="s">
        <v>5578</v>
      </c>
      <c r="B3704" s="231" t="str">
        <f t="shared" si="57"/>
        <v>PO1</v>
      </c>
      <c r="C3704" s="353">
        <v>0.69241642951965299</v>
      </c>
    </row>
    <row r="3705" spans="1:3" x14ac:dyDescent="0.35">
      <c r="A3705" s="231" t="s">
        <v>5579</v>
      </c>
      <c r="B3705" s="231" t="str">
        <f t="shared" si="57"/>
        <v>PO1</v>
      </c>
      <c r="C3705" s="353">
        <v>0.26416730880737299</v>
      </c>
    </row>
    <row r="3706" spans="1:3" x14ac:dyDescent="0.35">
      <c r="A3706" s="231" t="s">
        <v>5580</v>
      </c>
      <c r="B3706" s="231" t="str">
        <f t="shared" si="57"/>
        <v>PO1</v>
      </c>
      <c r="C3706" s="353">
        <v>0.61352507273356105</v>
      </c>
    </row>
    <row r="3707" spans="1:3" x14ac:dyDescent="0.35">
      <c r="A3707" s="231" t="s">
        <v>5581</v>
      </c>
      <c r="B3707" s="231" t="str">
        <f t="shared" si="57"/>
        <v>PO1</v>
      </c>
      <c r="C3707" s="353">
        <v>0.224246025085449</v>
      </c>
    </row>
    <row r="3708" spans="1:3" x14ac:dyDescent="0.35">
      <c r="A3708" s="231" t="s">
        <v>5582</v>
      </c>
      <c r="B3708" s="231" t="str">
        <f t="shared" si="57"/>
        <v>PO1</v>
      </c>
      <c r="C3708" s="353">
        <v>0.62967669963836603</v>
      </c>
    </row>
    <row r="3709" spans="1:3" x14ac:dyDescent="0.35">
      <c r="A3709" s="231" t="s">
        <v>5583</v>
      </c>
      <c r="B3709" s="231" t="str">
        <f t="shared" si="57"/>
        <v>PO1</v>
      </c>
      <c r="C3709" s="353">
        <v>0.58461910486221302</v>
      </c>
    </row>
    <row r="3710" spans="1:3" x14ac:dyDescent="0.35">
      <c r="A3710" s="231" t="s">
        <v>5584</v>
      </c>
      <c r="B3710" s="231" t="str">
        <f t="shared" si="57"/>
        <v>PO1</v>
      </c>
      <c r="C3710" s="353">
        <v>1.71590550740559</v>
      </c>
    </row>
    <row r="3711" spans="1:3" x14ac:dyDescent="0.35">
      <c r="A3711" s="231" t="s">
        <v>5585</v>
      </c>
      <c r="B3711" s="231" t="str">
        <f t="shared" si="57"/>
        <v>PO1</v>
      </c>
      <c r="C3711" s="353">
        <v>0.84658342599868697</v>
      </c>
    </row>
    <row r="3712" spans="1:3" x14ac:dyDescent="0.35">
      <c r="A3712" s="231" t="s">
        <v>5586</v>
      </c>
      <c r="B3712" s="231" t="str">
        <f t="shared" si="57"/>
        <v>PO1</v>
      </c>
      <c r="C3712" s="353">
        <v>0.41261911392211897</v>
      </c>
    </row>
    <row r="3713" spans="1:3" x14ac:dyDescent="0.35">
      <c r="A3713" s="231" t="s">
        <v>5587</v>
      </c>
      <c r="B3713" s="231" t="str">
        <f t="shared" si="57"/>
        <v>PO1</v>
      </c>
      <c r="C3713" s="353">
        <v>2.8472771644592201</v>
      </c>
    </row>
    <row r="3714" spans="1:3" x14ac:dyDescent="0.35">
      <c r="A3714" s="231" t="s">
        <v>5588</v>
      </c>
      <c r="B3714" s="231" t="str">
        <f t="shared" si="57"/>
        <v>PO1</v>
      </c>
      <c r="C3714" s="353">
        <v>2.9680710136890398</v>
      </c>
    </row>
    <row r="3715" spans="1:3" x14ac:dyDescent="0.35">
      <c r="A3715" s="231" t="s">
        <v>5589</v>
      </c>
      <c r="B3715" s="231" t="str">
        <f t="shared" si="57"/>
        <v>PO10</v>
      </c>
      <c r="C3715" s="353">
        <v>0.36112999916076599</v>
      </c>
    </row>
    <row r="3716" spans="1:3" x14ac:dyDescent="0.35">
      <c r="A3716" s="231" t="s">
        <v>5590</v>
      </c>
      <c r="B3716" s="231" t="str">
        <f t="shared" si="57"/>
        <v>PO10</v>
      </c>
      <c r="C3716" s="353">
        <v>2.5612645149230899</v>
      </c>
    </row>
    <row r="3717" spans="1:3" x14ac:dyDescent="0.35">
      <c r="A3717" s="231" t="s">
        <v>5591</v>
      </c>
      <c r="B3717" s="231" t="str">
        <f t="shared" si="57"/>
        <v>PO10</v>
      </c>
      <c r="C3717" s="353">
        <v>0.56090140342712402</v>
      </c>
    </row>
    <row r="3718" spans="1:3" x14ac:dyDescent="0.35">
      <c r="A3718" s="231" t="s">
        <v>5592</v>
      </c>
      <c r="B3718" s="231" t="str">
        <f t="shared" si="57"/>
        <v>PO10</v>
      </c>
      <c r="C3718" s="353">
        <v>0.541046261787414</v>
      </c>
    </row>
    <row r="3719" spans="1:3" x14ac:dyDescent="0.35">
      <c r="A3719" s="231" t="s">
        <v>5593</v>
      </c>
      <c r="B3719" s="231" t="str">
        <f t="shared" si="57"/>
        <v>PO10</v>
      </c>
      <c r="C3719" s="353">
        <v>0.73480796813964799</v>
      </c>
    </row>
    <row r="3720" spans="1:3" x14ac:dyDescent="0.35">
      <c r="A3720" s="231" t="s">
        <v>5594</v>
      </c>
      <c r="B3720" s="231" t="str">
        <f t="shared" si="57"/>
        <v>PO10</v>
      </c>
      <c r="C3720" s="353">
        <v>0.225777268409728</v>
      </c>
    </row>
    <row r="3721" spans="1:3" x14ac:dyDescent="0.35">
      <c r="A3721" s="231" t="s">
        <v>5595</v>
      </c>
      <c r="B3721" s="231" t="str">
        <f t="shared" si="57"/>
        <v>PO10</v>
      </c>
      <c r="C3721" s="353">
        <v>0.52126979827880804</v>
      </c>
    </row>
    <row r="3722" spans="1:3" x14ac:dyDescent="0.35">
      <c r="A3722" s="231" t="s">
        <v>5596</v>
      </c>
      <c r="B3722" s="231" t="str">
        <f t="shared" si="57"/>
        <v>PO10</v>
      </c>
      <c r="C3722" s="353">
        <v>0.91939312219619695</v>
      </c>
    </row>
    <row r="3723" spans="1:3" x14ac:dyDescent="0.35">
      <c r="A3723" s="231" t="s">
        <v>5597</v>
      </c>
      <c r="B3723" s="231" t="str">
        <f t="shared" si="57"/>
        <v>PO10</v>
      </c>
      <c r="C3723" s="353">
        <v>0.233710368474324</v>
      </c>
    </row>
    <row r="3724" spans="1:3" x14ac:dyDescent="0.35">
      <c r="A3724" s="231" t="s">
        <v>5598</v>
      </c>
      <c r="B3724" s="231" t="str">
        <f t="shared" ref="B3724:B3787" si="58">IFERROR(LEFT(A3724,(FIND(" ",A3724,1)-1)),"")</f>
        <v>PO10</v>
      </c>
      <c r="C3724" s="353">
        <v>0.75844188531239798</v>
      </c>
    </row>
    <row r="3725" spans="1:3" x14ac:dyDescent="0.35">
      <c r="A3725" s="231" t="s">
        <v>5599</v>
      </c>
      <c r="B3725" s="231" t="str">
        <f t="shared" si="58"/>
        <v>PO10</v>
      </c>
      <c r="C3725" s="353">
        <v>0.405423164367675</v>
      </c>
    </row>
    <row r="3726" spans="1:3" x14ac:dyDescent="0.35">
      <c r="A3726" s="231" t="s">
        <v>5600</v>
      </c>
      <c r="B3726" s="231" t="str">
        <f t="shared" si="58"/>
        <v>PO10</v>
      </c>
      <c r="C3726" s="353">
        <v>0.36480617523193298</v>
      </c>
    </row>
    <row r="3727" spans="1:3" x14ac:dyDescent="0.35">
      <c r="A3727" s="231" t="s">
        <v>5601</v>
      </c>
      <c r="B3727" s="231" t="str">
        <f t="shared" si="58"/>
        <v>PO10</v>
      </c>
      <c r="C3727" s="353">
        <v>0.25127005577087402</v>
      </c>
    </row>
    <row r="3728" spans="1:3" x14ac:dyDescent="0.35">
      <c r="A3728" s="231" t="s">
        <v>5602</v>
      </c>
      <c r="B3728" s="231" t="str">
        <f t="shared" si="58"/>
        <v>PO10</v>
      </c>
      <c r="C3728" s="353">
        <v>0.201603889465332</v>
      </c>
    </row>
    <row r="3729" spans="1:3" x14ac:dyDescent="0.35">
      <c r="A3729" s="231" t="s">
        <v>5603</v>
      </c>
      <c r="B3729" s="231" t="str">
        <f t="shared" si="58"/>
        <v>PO10</v>
      </c>
      <c r="C3729" s="353">
        <v>0.211100578308105</v>
      </c>
    </row>
    <row r="3730" spans="1:3" x14ac:dyDescent="0.35">
      <c r="A3730" s="231" t="s">
        <v>5604</v>
      </c>
      <c r="B3730" s="231" t="str">
        <f t="shared" si="58"/>
        <v>PO10</v>
      </c>
      <c r="C3730" s="353">
        <v>1.90359199047088</v>
      </c>
    </row>
    <row r="3731" spans="1:3" x14ac:dyDescent="0.35">
      <c r="A3731" s="231" t="s">
        <v>5605</v>
      </c>
      <c r="B3731" s="231" t="str">
        <f t="shared" si="58"/>
        <v>PO10</v>
      </c>
      <c r="C3731" s="353">
        <v>0.30950212478637601</v>
      </c>
    </row>
    <row r="3732" spans="1:3" x14ac:dyDescent="0.35">
      <c r="A3732" s="231" t="s">
        <v>5606</v>
      </c>
      <c r="B3732" s="231" t="str">
        <f t="shared" si="58"/>
        <v>PO10</v>
      </c>
      <c r="C3732" s="353">
        <v>1.21102911233901</v>
      </c>
    </row>
    <row r="3733" spans="1:3" x14ac:dyDescent="0.35">
      <c r="A3733" s="231" t="s">
        <v>5607</v>
      </c>
      <c r="B3733" s="231" t="str">
        <f t="shared" si="58"/>
        <v>PO11</v>
      </c>
      <c r="C3733" s="353">
        <v>0.24025154113769501</v>
      </c>
    </row>
    <row r="3734" spans="1:3" x14ac:dyDescent="0.35">
      <c r="A3734" s="231" t="s">
        <v>5608</v>
      </c>
      <c r="B3734" s="231" t="str">
        <f t="shared" si="58"/>
        <v>PO11</v>
      </c>
      <c r="C3734" s="353">
        <v>0.403339862823486</v>
      </c>
    </row>
    <row r="3735" spans="1:3" x14ac:dyDescent="0.35">
      <c r="A3735" s="231" t="s">
        <v>5609</v>
      </c>
      <c r="B3735" s="231" t="str">
        <f t="shared" si="58"/>
        <v>PO11</v>
      </c>
      <c r="C3735" s="353">
        <v>0.48967533111572198</v>
      </c>
    </row>
    <row r="3736" spans="1:3" x14ac:dyDescent="0.35">
      <c r="A3736" s="231" t="s">
        <v>5610</v>
      </c>
      <c r="B3736" s="231" t="str">
        <f t="shared" si="58"/>
        <v>PO11</v>
      </c>
      <c r="C3736" s="353">
        <v>0.26902651786804199</v>
      </c>
    </row>
    <row r="3737" spans="1:3" x14ac:dyDescent="0.35">
      <c r="A3737" s="231" t="s">
        <v>5611</v>
      </c>
      <c r="B3737" s="231" t="str">
        <f t="shared" si="58"/>
        <v>PO11</v>
      </c>
      <c r="C3737" s="353">
        <v>0.43658351898193298</v>
      </c>
    </row>
    <row r="3738" spans="1:3" x14ac:dyDescent="0.35">
      <c r="A3738" s="231" t="s">
        <v>5612</v>
      </c>
      <c r="B3738" s="231" t="str">
        <f t="shared" si="58"/>
        <v>PO11</v>
      </c>
      <c r="C3738" s="353">
        <v>0.72739143371582005</v>
      </c>
    </row>
    <row r="3739" spans="1:3" x14ac:dyDescent="0.35">
      <c r="A3739" s="231" t="s">
        <v>5613</v>
      </c>
      <c r="B3739" s="231" t="str">
        <f t="shared" si="58"/>
        <v>PO11</v>
      </c>
      <c r="C3739" s="353">
        <v>0.44772362709045399</v>
      </c>
    </row>
    <row r="3740" spans="1:3" x14ac:dyDescent="0.35">
      <c r="A3740" s="231" t="s">
        <v>5614</v>
      </c>
      <c r="B3740" s="231" t="str">
        <f t="shared" si="58"/>
        <v>PO11</v>
      </c>
      <c r="C3740" s="353">
        <v>0.73325455188751198</v>
      </c>
    </row>
    <row r="3741" spans="1:3" x14ac:dyDescent="0.35">
      <c r="A3741" s="231" t="s">
        <v>5615</v>
      </c>
      <c r="B3741" s="231" t="str">
        <f t="shared" si="58"/>
        <v>PO11</v>
      </c>
      <c r="C3741" s="353">
        <v>0.47526878118514998</v>
      </c>
    </row>
    <row r="3742" spans="1:3" x14ac:dyDescent="0.35">
      <c r="A3742" s="231" t="s">
        <v>5616</v>
      </c>
      <c r="B3742" s="231" t="str">
        <f t="shared" si="58"/>
        <v>PO11</v>
      </c>
      <c r="C3742" s="353">
        <v>0.26912140846252403</v>
      </c>
    </row>
    <row r="3743" spans="1:3" x14ac:dyDescent="0.35">
      <c r="A3743" s="231" t="s">
        <v>5617</v>
      </c>
      <c r="B3743" s="231" t="str">
        <f t="shared" si="58"/>
        <v>PO11</v>
      </c>
      <c r="C3743" s="353">
        <v>0.56674361228942804</v>
      </c>
    </row>
    <row r="3744" spans="1:3" x14ac:dyDescent="0.35">
      <c r="A3744" s="231" t="s">
        <v>5618</v>
      </c>
      <c r="B3744" s="231" t="str">
        <f t="shared" si="58"/>
        <v>PO11</v>
      </c>
      <c r="C3744" s="353">
        <v>0.78862865765889401</v>
      </c>
    </row>
    <row r="3745" spans="1:3" x14ac:dyDescent="0.35">
      <c r="A3745" s="231" t="s">
        <v>5619</v>
      </c>
      <c r="B3745" s="231" t="str">
        <f t="shared" si="58"/>
        <v>PO11</v>
      </c>
      <c r="C3745" s="353">
        <v>0.61571606000264401</v>
      </c>
    </row>
    <row r="3746" spans="1:3" x14ac:dyDescent="0.35">
      <c r="A3746" s="231" t="s">
        <v>5620</v>
      </c>
      <c r="B3746" s="231" t="str">
        <f t="shared" si="58"/>
        <v>PO11</v>
      </c>
      <c r="C3746" s="353">
        <v>0.90235956509908</v>
      </c>
    </row>
    <row r="3747" spans="1:3" x14ac:dyDescent="0.35">
      <c r="A3747" s="231" t="s">
        <v>5621</v>
      </c>
      <c r="B3747" s="231" t="str">
        <f t="shared" si="58"/>
        <v>PO11</v>
      </c>
      <c r="C3747" s="353">
        <v>0.47875863313674899</v>
      </c>
    </row>
    <row r="3748" spans="1:3" x14ac:dyDescent="0.35">
      <c r="A3748" s="231" t="s">
        <v>5622</v>
      </c>
      <c r="B3748" s="231" t="str">
        <f t="shared" si="58"/>
        <v>PO11</v>
      </c>
      <c r="C3748" s="353">
        <v>0.53235130310058598</v>
      </c>
    </row>
    <row r="3749" spans="1:3" x14ac:dyDescent="0.35">
      <c r="A3749" s="231" t="s">
        <v>5623</v>
      </c>
      <c r="B3749" s="231" t="str">
        <f t="shared" si="58"/>
        <v>PO11</v>
      </c>
      <c r="C3749" s="353">
        <v>0.44711119788033599</v>
      </c>
    </row>
    <row r="3750" spans="1:3" x14ac:dyDescent="0.35">
      <c r="A3750" s="231" t="s">
        <v>5624</v>
      </c>
      <c r="B3750" s="231" t="str">
        <f t="shared" si="58"/>
        <v>PO11</v>
      </c>
      <c r="C3750" s="353">
        <v>0.27405548095703097</v>
      </c>
    </row>
    <row r="3751" spans="1:3" x14ac:dyDescent="0.35">
      <c r="A3751" s="231" t="s">
        <v>5625</v>
      </c>
      <c r="B3751" s="231" t="str">
        <f t="shared" si="58"/>
        <v>PO11</v>
      </c>
      <c r="C3751" s="353">
        <v>0.49007534980773898</v>
      </c>
    </row>
    <row r="3752" spans="1:3" x14ac:dyDescent="0.35">
      <c r="A3752" s="231" t="s">
        <v>5626</v>
      </c>
      <c r="B3752" s="231" t="str">
        <f t="shared" si="58"/>
        <v>PO11</v>
      </c>
      <c r="C3752" s="353">
        <v>1.339373310407</v>
      </c>
    </row>
    <row r="3753" spans="1:3" x14ac:dyDescent="0.35">
      <c r="A3753" s="231" t="s">
        <v>5627</v>
      </c>
      <c r="B3753" s="231" t="str">
        <f t="shared" si="58"/>
        <v>PO11</v>
      </c>
      <c r="C3753" s="353">
        <v>1.21002329950747</v>
      </c>
    </row>
    <row r="3754" spans="1:3" x14ac:dyDescent="0.35">
      <c r="A3754" s="231" t="s">
        <v>5628</v>
      </c>
      <c r="B3754" s="231" t="str">
        <f t="shared" si="58"/>
        <v>PO11</v>
      </c>
      <c r="C3754" s="353">
        <v>0.43332839012146002</v>
      </c>
    </row>
    <row r="3755" spans="1:3" x14ac:dyDescent="0.35">
      <c r="A3755" s="231" t="s">
        <v>5629</v>
      </c>
      <c r="B3755" s="231" t="str">
        <f t="shared" si="58"/>
        <v>PO11</v>
      </c>
      <c r="C3755" s="353">
        <v>0.34104156494140597</v>
      </c>
    </row>
    <row r="3756" spans="1:3" x14ac:dyDescent="0.35">
      <c r="A3756" s="231" t="s">
        <v>5630</v>
      </c>
      <c r="B3756" s="231" t="str">
        <f t="shared" si="58"/>
        <v>PO11</v>
      </c>
      <c r="C3756" s="353">
        <v>0.36847829818725503</v>
      </c>
    </row>
    <row r="3757" spans="1:3" x14ac:dyDescent="0.35">
      <c r="A3757" s="231" t="s">
        <v>5631</v>
      </c>
      <c r="B3757" s="231" t="str">
        <f t="shared" si="58"/>
        <v>PO11</v>
      </c>
      <c r="C3757" s="353">
        <v>0.34284102916717502</v>
      </c>
    </row>
    <row r="3758" spans="1:3" x14ac:dyDescent="0.35">
      <c r="A3758" s="231" t="s">
        <v>5632</v>
      </c>
      <c r="B3758" s="231" t="str">
        <f t="shared" si="58"/>
        <v>PO11</v>
      </c>
      <c r="C3758" s="353">
        <v>0.25589982668558697</v>
      </c>
    </row>
    <row r="3759" spans="1:3" x14ac:dyDescent="0.35">
      <c r="A3759" s="231" t="s">
        <v>5633</v>
      </c>
      <c r="B3759" s="231" t="str">
        <f t="shared" si="58"/>
        <v>PO11</v>
      </c>
      <c r="C3759" s="353">
        <v>0.52826997637748696</v>
      </c>
    </row>
    <row r="3760" spans="1:3" x14ac:dyDescent="0.35">
      <c r="A3760" s="231" t="s">
        <v>5634</v>
      </c>
      <c r="B3760" s="231" t="str">
        <f t="shared" si="58"/>
        <v>PO11</v>
      </c>
      <c r="C3760" s="353">
        <v>0.583595991134643</v>
      </c>
    </row>
    <row r="3761" spans="1:3" x14ac:dyDescent="0.35">
      <c r="A3761" s="231" t="s">
        <v>5635</v>
      </c>
      <c r="B3761" s="231" t="str">
        <f t="shared" si="58"/>
        <v>PO11</v>
      </c>
      <c r="C3761" s="353">
        <v>0.92900235312325596</v>
      </c>
    </row>
    <row r="3762" spans="1:3" x14ac:dyDescent="0.35">
      <c r="A3762" s="231" t="s">
        <v>5636</v>
      </c>
      <c r="B3762" s="231" t="str">
        <f t="shared" si="58"/>
        <v>PO11</v>
      </c>
      <c r="C3762" s="353">
        <v>0.28416228294372498</v>
      </c>
    </row>
    <row r="3763" spans="1:3" x14ac:dyDescent="0.35">
      <c r="A3763" s="231" t="s">
        <v>5637</v>
      </c>
      <c r="B3763" s="231" t="str">
        <f t="shared" si="58"/>
        <v>PO11</v>
      </c>
      <c r="C3763" s="353">
        <v>0.21233749389648399</v>
      </c>
    </row>
    <row r="3764" spans="1:3" x14ac:dyDescent="0.35">
      <c r="A3764" s="231" t="s">
        <v>5638</v>
      </c>
      <c r="B3764" s="231" t="str">
        <f t="shared" si="58"/>
        <v>PO11</v>
      </c>
      <c r="C3764" s="353">
        <v>0.25268538792928003</v>
      </c>
    </row>
    <row r="3765" spans="1:3" x14ac:dyDescent="0.35">
      <c r="A3765" s="231" t="s">
        <v>5639</v>
      </c>
      <c r="B3765" s="231" t="str">
        <f t="shared" si="58"/>
        <v>PO11</v>
      </c>
      <c r="C3765" s="353">
        <v>0.287977695465087</v>
      </c>
    </row>
    <row r="3766" spans="1:3" x14ac:dyDescent="0.35">
      <c r="A3766" s="231" t="s">
        <v>5640</v>
      </c>
      <c r="B3766" s="231" t="str">
        <f t="shared" si="58"/>
        <v>PO11</v>
      </c>
      <c r="C3766" s="353">
        <v>0.215731938680013</v>
      </c>
    </row>
    <row r="3767" spans="1:3" x14ac:dyDescent="0.35">
      <c r="A3767" s="231" t="s">
        <v>5641</v>
      </c>
      <c r="B3767" s="231" t="str">
        <f t="shared" si="58"/>
        <v>PO11</v>
      </c>
      <c r="C3767" s="353">
        <v>0.24581966400146399</v>
      </c>
    </row>
    <row r="3768" spans="1:3" x14ac:dyDescent="0.35">
      <c r="A3768" s="231" t="s">
        <v>5642</v>
      </c>
      <c r="B3768" s="231" t="str">
        <f t="shared" si="58"/>
        <v>PO11</v>
      </c>
      <c r="C3768" s="353">
        <v>0.25973892211914001</v>
      </c>
    </row>
    <row r="3769" spans="1:3" x14ac:dyDescent="0.35">
      <c r="A3769" s="231" t="s">
        <v>5643</v>
      </c>
      <c r="B3769" s="231" t="str">
        <f t="shared" si="58"/>
        <v>PO11</v>
      </c>
      <c r="C3769" s="353">
        <v>0.70784219106038404</v>
      </c>
    </row>
    <row r="3770" spans="1:3" x14ac:dyDescent="0.35">
      <c r="A3770" s="231" t="s">
        <v>5644</v>
      </c>
      <c r="B3770" s="231" t="str">
        <f t="shared" si="58"/>
        <v>PO11</v>
      </c>
      <c r="C3770" s="353">
        <v>0.41949415206909102</v>
      </c>
    </row>
    <row r="3771" spans="1:3" x14ac:dyDescent="0.35">
      <c r="A3771" s="231" t="s">
        <v>5645</v>
      </c>
      <c r="B3771" s="231" t="str">
        <f t="shared" si="58"/>
        <v>PO11</v>
      </c>
      <c r="C3771" s="353">
        <v>0.610781669616699</v>
      </c>
    </row>
    <row r="3772" spans="1:3" x14ac:dyDescent="0.35">
      <c r="A3772" s="231" t="s">
        <v>5646</v>
      </c>
      <c r="B3772" s="231" t="str">
        <f t="shared" si="58"/>
        <v>PO11</v>
      </c>
      <c r="C3772" s="353">
        <v>0.362687587738037</v>
      </c>
    </row>
    <row r="3773" spans="1:3" x14ac:dyDescent="0.35">
      <c r="A3773" s="231" t="s">
        <v>5647</v>
      </c>
      <c r="B3773" s="231" t="str">
        <f t="shared" si="58"/>
        <v>PO11</v>
      </c>
      <c r="C3773" s="353">
        <v>0.67840695381164495</v>
      </c>
    </row>
    <row r="3774" spans="1:3" x14ac:dyDescent="0.35">
      <c r="A3774" s="231" t="s">
        <v>5648</v>
      </c>
      <c r="B3774" s="231" t="str">
        <f t="shared" si="58"/>
        <v>PO11</v>
      </c>
      <c r="C3774" s="353">
        <v>0.41403275269728401</v>
      </c>
    </row>
    <row r="3775" spans="1:3" x14ac:dyDescent="0.35">
      <c r="A3775" s="231" t="s">
        <v>5649</v>
      </c>
      <c r="B3775" s="231" t="str">
        <f t="shared" si="58"/>
        <v>PO11</v>
      </c>
      <c r="C3775" s="353">
        <v>0.96553305784861199</v>
      </c>
    </row>
    <row r="3776" spans="1:3" x14ac:dyDescent="0.35">
      <c r="A3776" s="231" t="s">
        <v>5650</v>
      </c>
      <c r="B3776" s="231" t="str">
        <f t="shared" si="58"/>
        <v>PO11</v>
      </c>
      <c r="C3776" s="353">
        <v>0.50815725326537997</v>
      </c>
    </row>
    <row r="3777" spans="1:3" x14ac:dyDescent="0.35">
      <c r="A3777" s="231" t="s">
        <v>5651</v>
      </c>
      <c r="B3777" s="231" t="str">
        <f t="shared" si="58"/>
        <v>PO11</v>
      </c>
      <c r="C3777" s="353">
        <v>0.279729604721069</v>
      </c>
    </row>
    <row r="3778" spans="1:3" x14ac:dyDescent="0.35">
      <c r="A3778" s="231" t="s">
        <v>5652</v>
      </c>
      <c r="B3778" s="231" t="str">
        <f t="shared" si="58"/>
        <v>PO11</v>
      </c>
      <c r="C3778" s="353">
        <v>0.80874556303024203</v>
      </c>
    </row>
    <row r="3779" spans="1:3" x14ac:dyDescent="0.35">
      <c r="A3779" s="231" t="s">
        <v>5653</v>
      </c>
      <c r="B3779" s="231" t="str">
        <f t="shared" si="58"/>
        <v>PO11</v>
      </c>
      <c r="C3779" s="353">
        <v>0.35639367103576602</v>
      </c>
    </row>
    <row r="3780" spans="1:3" x14ac:dyDescent="0.35">
      <c r="A3780" s="231" t="s">
        <v>5654</v>
      </c>
      <c r="B3780" s="231" t="str">
        <f t="shared" si="58"/>
        <v>PO11</v>
      </c>
      <c r="C3780" s="353">
        <v>0.38116526603698703</v>
      </c>
    </row>
    <row r="3781" spans="1:3" x14ac:dyDescent="0.35">
      <c r="A3781" s="231" t="s">
        <v>5655</v>
      </c>
      <c r="B3781" s="231" t="str">
        <f t="shared" si="58"/>
        <v>PO11</v>
      </c>
      <c r="C3781" s="353">
        <v>0.38444955008370502</v>
      </c>
    </row>
    <row r="3782" spans="1:3" x14ac:dyDescent="0.35">
      <c r="A3782" s="231" t="s">
        <v>5656</v>
      </c>
      <c r="B3782" s="231" t="str">
        <f t="shared" si="58"/>
        <v>PO11</v>
      </c>
      <c r="C3782" s="353">
        <v>1.2182433605194001</v>
      </c>
    </row>
    <row r="3783" spans="1:3" x14ac:dyDescent="0.35">
      <c r="A3783" s="231" t="s">
        <v>5657</v>
      </c>
      <c r="B3783" s="231" t="str">
        <f t="shared" si="58"/>
        <v>PO11</v>
      </c>
      <c r="C3783" s="353">
        <v>0.33299779891967701</v>
      </c>
    </row>
    <row r="3784" spans="1:3" x14ac:dyDescent="0.35">
      <c r="A3784" s="231" t="s">
        <v>5658</v>
      </c>
      <c r="B3784" s="231" t="str">
        <f t="shared" si="58"/>
        <v>PO11</v>
      </c>
      <c r="C3784" s="353">
        <v>0.59218001365661599</v>
      </c>
    </row>
    <row r="3785" spans="1:3" x14ac:dyDescent="0.35">
      <c r="A3785" s="231" t="s">
        <v>5659</v>
      </c>
      <c r="B3785" s="231" t="str">
        <f t="shared" si="58"/>
        <v>PO11</v>
      </c>
      <c r="C3785" s="353">
        <v>0.34116363525390597</v>
      </c>
    </row>
    <row r="3786" spans="1:3" x14ac:dyDescent="0.35">
      <c r="A3786" s="231" t="s">
        <v>5660</v>
      </c>
      <c r="B3786" s="231" t="str">
        <f t="shared" si="58"/>
        <v>PO11</v>
      </c>
      <c r="C3786" s="353">
        <v>0.36406269073486303</v>
      </c>
    </row>
    <row r="3787" spans="1:3" x14ac:dyDescent="0.35">
      <c r="A3787" s="231" t="s">
        <v>5661</v>
      </c>
      <c r="B3787" s="231" t="str">
        <f t="shared" si="58"/>
        <v>PO11</v>
      </c>
      <c r="C3787" s="353">
        <v>1.0905865033467601</v>
      </c>
    </row>
    <row r="3788" spans="1:3" x14ac:dyDescent="0.35">
      <c r="A3788" s="231" t="s">
        <v>5662</v>
      </c>
      <c r="B3788" s="231" t="str">
        <f t="shared" ref="B3788:B3851" si="59">IFERROR(LEFT(A3788,(FIND(" ",A3788,1)-1)),"")</f>
        <v>PO11</v>
      </c>
      <c r="C3788" s="353">
        <v>0.64473048845926895</v>
      </c>
    </row>
    <row r="3789" spans="1:3" x14ac:dyDescent="0.35">
      <c r="A3789" s="231" t="s">
        <v>5663</v>
      </c>
      <c r="B3789" s="231" t="str">
        <f t="shared" si="59"/>
        <v>PO11</v>
      </c>
      <c r="C3789" s="353">
        <v>0.30666947364807101</v>
      </c>
    </row>
    <row r="3790" spans="1:3" x14ac:dyDescent="0.35">
      <c r="A3790" s="231" t="s">
        <v>5664</v>
      </c>
      <c r="B3790" s="231" t="str">
        <f t="shared" si="59"/>
        <v>PO11</v>
      </c>
      <c r="C3790" s="353">
        <v>1.4548510789871201</v>
      </c>
    </row>
    <row r="3791" spans="1:3" x14ac:dyDescent="0.35">
      <c r="A3791" s="231" t="s">
        <v>5665</v>
      </c>
      <c r="B3791" s="231" t="str">
        <f t="shared" si="59"/>
        <v>PO11</v>
      </c>
      <c r="C3791" s="353">
        <v>0.35356366634368802</v>
      </c>
    </row>
    <row r="3792" spans="1:3" x14ac:dyDescent="0.35">
      <c r="A3792" s="231" t="s">
        <v>5666</v>
      </c>
      <c r="B3792" s="231" t="str">
        <f t="shared" si="59"/>
        <v>PO11</v>
      </c>
      <c r="C3792" s="353">
        <v>0.23157614469528101</v>
      </c>
    </row>
    <row r="3793" spans="1:3" x14ac:dyDescent="0.35">
      <c r="A3793" s="231" t="s">
        <v>5667</v>
      </c>
      <c r="B3793" s="231" t="str">
        <f t="shared" si="59"/>
        <v>PO11</v>
      </c>
      <c r="C3793" s="353">
        <v>0.81531348228454503</v>
      </c>
    </row>
    <row r="3794" spans="1:3" x14ac:dyDescent="0.35">
      <c r="A3794" s="231" t="s">
        <v>5668</v>
      </c>
      <c r="B3794" s="231" t="str">
        <f t="shared" si="59"/>
        <v>PO11</v>
      </c>
      <c r="C3794" s="353">
        <v>0.396007299423217</v>
      </c>
    </row>
    <row r="3795" spans="1:3" x14ac:dyDescent="0.35">
      <c r="A3795" s="231" t="s">
        <v>5669</v>
      </c>
      <c r="B3795" s="231" t="str">
        <f t="shared" si="59"/>
        <v>PO11</v>
      </c>
      <c r="C3795" s="353">
        <v>0.52808394432067796</v>
      </c>
    </row>
    <row r="3796" spans="1:3" x14ac:dyDescent="0.35">
      <c r="A3796" s="231" t="s">
        <v>5670</v>
      </c>
      <c r="B3796" s="231" t="str">
        <f t="shared" si="59"/>
        <v>PO11</v>
      </c>
      <c r="C3796" s="353">
        <v>0.844189123673872</v>
      </c>
    </row>
    <row r="3797" spans="1:3" x14ac:dyDescent="0.35">
      <c r="A3797" s="231" t="s">
        <v>5671</v>
      </c>
      <c r="B3797" s="231" t="str">
        <f t="shared" si="59"/>
        <v>PO11</v>
      </c>
      <c r="C3797" s="353">
        <v>0.54514522552490197</v>
      </c>
    </row>
    <row r="3798" spans="1:3" x14ac:dyDescent="0.35">
      <c r="A3798" s="231" t="s">
        <v>5672</v>
      </c>
      <c r="B3798" s="231" t="str">
        <f t="shared" si="59"/>
        <v>PO11</v>
      </c>
      <c r="C3798" s="353">
        <v>0.58757009506225499</v>
      </c>
    </row>
    <row r="3799" spans="1:3" x14ac:dyDescent="0.35">
      <c r="A3799" s="231" t="s">
        <v>5673</v>
      </c>
      <c r="B3799" s="231" t="str">
        <f t="shared" si="59"/>
        <v>PO11</v>
      </c>
      <c r="C3799" s="353">
        <v>1.5840506894247799</v>
      </c>
    </row>
    <row r="3800" spans="1:3" x14ac:dyDescent="0.35">
      <c r="A3800" s="231" t="s">
        <v>5674</v>
      </c>
      <c r="B3800" s="231" t="str">
        <f t="shared" si="59"/>
        <v>PO11</v>
      </c>
      <c r="C3800" s="353">
        <v>0.39348550637563001</v>
      </c>
    </row>
    <row r="3801" spans="1:3" x14ac:dyDescent="0.35">
      <c r="A3801" s="231" t="s">
        <v>5675</v>
      </c>
      <c r="B3801" s="231" t="str">
        <f t="shared" si="59"/>
        <v>PO11</v>
      </c>
      <c r="C3801" s="353">
        <v>0.72073130046620004</v>
      </c>
    </row>
    <row r="3802" spans="1:3" x14ac:dyDescent="0.35">
      <c r="A3802" s="231" t="s">
        <v>5676</v>
      </c>
      <c r="B3802" s="231" t="str">
        <f t="shared" si="59"/>
        <v>PO11</v>
      </c>
      <c r="C3802" s="353">
        <v>0.31748741865157998</v>
      </c>
    </row>
    <row r="3803" spans="1:3" x14ac:dyDescent="0.35">
      <c r="A3803" s="231" t="s">
        <v>5677</v>
      </c>
      <c r="B3803" s="231" t="str">
        <f t="shared" si="59"/>
        <v>PO11</v>
      </c>
      <c r="C3803" s="353">
        <v>0.56017680962880401</v>
      </c>
    </row>
    <row r="3804" spans="1:3" x14ac:dyDescent="0.35">
      <c r="A3804" s="231" t="s">
        <v>5678</v>
      </c>
      <c r="B3804" s="231" t="str">
        <f t="shared" si="59"/>
        <v>PO11</v>
      </c>
      <c r="C3804" s="353">
        <v>0.79889074961344397</v>
      </c>
    </row>
    <row r="3805" spans="1:3" x14ac:dyDescent="0.35">
      <c r="A3805" s="231" t="s">
        <v>5679</v>
      </c>
      <c r="B3805" s="231" t="str">
        <f t="shared" si="59"/>
        <v>PO11</v>
      </c>
      <c r="C3805" s="353">
        <v>0.49101448059081998</v>
      </c>
    </row>
    <row r="3806" spans="1:3" x14ac:dyDescent="0.35">
      <c r="A3806" s="231" t="s">
        <v>5680</v>
      </c>
      <c r="B3806" s="231" t="str">
        <f t="shared" si="59"/>
        <v>PO11</v>
      </c>
      <c r="C3806" s="353">
        <v>0.47526750564575099</v>
      </c>
    </row>
    <row r="3807" spans="1:3" x14ac:dyDescent="0.35">
      <c r="A3807" s="231" t="s">
        <v>5681</v>
      </c>
      <c r="B3807" s="231" t="str">
        <f t="shared" si="59"/>
        <v>PO11</v>
      </c>
      <c r="C3807" s="353">
        <v>0.66897311806678705</v>
      </c>
    </row>
    <row r="3808" spans="1:3" x14ac:dyDescent="0.35">
      <c r="A3808" s="231" t="s">
        <v>5682</v>
      </c>
      <c r="B3808" s="231" t="str">
        <f t="shared" si="59"/>
        <v>PO11</v>
      </c>
      <c r="C3808" s="353">
        <v>0.563075883047921</v>
      </c>
    </row>
    <row r="3809" spans="1:3" x14ac:dyDescent="0.35">
      <c r="A3809" s="231" t="s">
        <v>5683</v>
      </c>
      <c r="B3809" s="231" t="str">
        <f t="shared" si="59"/>
        <v>PO11</v>
      </c>
      <c r="C3809" s="353">
        <v>0.817540884017944</v>
      </c>
    </row>
    <row r="3810" spans="1:3" x14ac:dyDescent="0.35">
      <c r="A3810" s="231" t="s">
        <v>5684</v>
      </c>
      <c r="B3810" s="231" t="str">
        <f t="shared" si="59"/>
        <v>PO11</v>
      </c>
      <c r="C3810" s="353">
        <v>0.55983507633209195</v>
      </c>
    </row>
    <row r="3811" spans="1:3" x14ac:dyDescent="0.35">
      <c r="A3811" s="231" t="s">
        <v>5685</v>
      </c>
      <c r="B3811" s="231" t="str">
        <f t="shared" si="59"/>
        <v>PO11</v>
      </c>
      <c r="C3811" s="353">
        <v>1.0314214059284701</v>
      </c>
    </row>
    <row r="3812" spans="1:3" x14ac:dyDescent="0.35">
      <c r="A3812" s="231" t="s">
        <v>5686</v>
      </c>
      <c r="B3812" s="231" t="str">
        <f t="shared" si="59"/>
        <v>PO11</v>
      </c>
      <c r="C3812" s="353">
        <v>0.26107621192932101</v>
      </c>
    </row>
    <row r="3813" spans="1:3" x14ac:dyDescent="0.35">
      <c r="A3813" s="231" t="s">
        <v>5687</v>
      </c>
      <c r="B3813" s="231" t="str">
        <f t="shared" si="59"/>
        <v>PO12</v>
      </c>
      <c r="C3813" s="353">
        <v>0.28749799728393499</v>
      </c>
    </row>
    <row r="3814" spans="1:3" x14ac:dyDescent="0.35">
      <c r="A3814" s="231" t="s">
        <v>5688</v>
      </c>
      <c r="B3814" s="231" t="str">
        <f t="shared" si="59"/>
        <v>PO12</v>
      </c>
      <c r="C3814" s="353">
        <v>0.235629081726074</v>
      </c>
    </row>
    <row r="3815" spans="1:3" x14ac:dyDescent="0.35">
      <c r="A3815" s="231" t="s">
        <v>5689</v>
      </c>
      <c r="B3815" s="231" t="str">
        <f t="shared" si="59"/>
        <v>PO12</v>
      </c>
      <c r="C3815" s="353">
        <v>0.61546158790588301</v>
      </c>
    </row>
    <row r="3816" spans="1:3" x14ac:dyDescent="0.35">
      <c r="A3816" s="231" t="s">
        <v>5690</v>
      </c>
      <c r="B3816" s="231" t="str">
        <f t="shared" si="59"/>
        <v>PO12</v>
      </c>
      <c r="C3816" s="353">
        <v>0.39855974912643399</v>
      </c>
    </row>
    <row r="3817" spans="1:3" x14ac:dyDescent="0.35">
      <c r="A3817" s="231" t="s">
        <v>5691</v>
      </c>
      <c r="B3817" s="231" t="str">
        <f t="shared" si="59"/>
        <v>PO12</v>
      </c>
      <c r="C3817" s="353">
        <v>0.51539266109466497</v>
      </c>
    </row>
    <row r="3818" spans="1:3" x14ac:dyDescent="0.35">
      <c r="A3818" s="231" t="s">
        <v>5692</v>
      </c>
      <c r="B3818" s="231" t="str">
        <f t="shared" si="59"/>
        <v>PO12</v>
      </c>
      <c r="C3818" s="353">
        <v>0.28996527194976801</v>
      </c>
    </row>
    <row r="3819" spans="1:3" x14ac:dyDescent="0.35">
      <c r="A3819" s="231" t="s">
        <v>5693</v>
      </c>
      <c r="B3819" s="231" t="str">
        <f t="shared" si="59"/>
        <v>PO12</v>
      </c>
      <c r="C3819" s="353">
        <v>0.58385014533996504</v>
      </c>
    </row>
    <row r="3820" spans="1:3" x14ac:dyDescent="0.35">
      <c r="A3820" s="231" t="s">
        <v>5694</v>
      </c>
      <c r="B3820" s="231" t="str">
        <f t="shared" si="59"/>
        <v>PO12</v>
      </c>
      <c r="C3820" s="353">
        <v>1.2843110561370801</v>
      </c>
    </row>
    <row r="3821" spans="1:3" x14ac:dyDescent="0.35">
      <c r="A3821" s="231" t="s">
        <v>5695</v>
      </c>
      <c r="B3821" s="231" t="str">
        <f t="shared" si="59"/>
        <v>PO12</v>
      </c>
      <c r="C3821" s="353">
        <v>0.75264191627502397</v>
      </c>
    </row>
    <row r="3822" spans="1:3" x14ac:dyDescent="0.35">
      <c r="A3822" s="231" t="s">
        <v>5696</v>
      </c>
      <c r="B3822" s="231" t="str">
        <f t="shared" si="59"/>
        <v>PO12</v>
      </c>
      <c r="C3822" s="353">
        <v>0.49895016352335603</v>
      </c>
    </row>
    <row r="3823" spans="1:3" x14ac:dyDescent="0.35">
      <c r="A3823" s="231" t="s">
        <v>5697</v>
      </c>
      <c r="B3823" s="231" t="str">
        <f t="shared" si="59"/>
        <v>PO12</v>
      </c>
      <c r="C3823" s="353">
        <v>0.23918867111205999</v>
      </c>
    </row>
    <row r="3824" spans="1:3" x14ac:dyDescent="0.35">
      <c r="A3824" s="231" t="s">
        <v>5698</v>
      </c>
      <c r="B3824" s="231" t="str">
        <f t="shared" si="59"/>
        <v>PO12</v>
      </c>
      <c r="C3824" s="353">
        <v>0.25327420234680098</v>
      </c>
    </row>
    <row r="3825" spans="1:3" x14ac:dyDescent="0.35">
      <c r="A3825" s="231" t="s">
        <v>5699</v>
      </c>
      <c r="B3825" s="231" t="str">
        <f t="shared" si="59"/>
        <v>PO12</v>
      </c>
      <c r="C3825" s="353">
        <v>0.268865346908569</v>
      </c>
    </row>
    <row r="3826" spans="1:3" x14ac:dyDescent="0.35">
      <c r="A3826" s="231" t="s">
        <v>5700</v>
      </c>
      <c r="B3826" s="231" t="str">
        <f t="shared" si="59"/>
        <v>PO12</v>
      </c>
      <c r="C3826" s="353">
        <v>1.82950663566589</v>
      </c>
    </row>
    <row r="3827" spans="1:3" x14ac:dyDescent="0.35">
      <c r="A3827" s="231" t="s">
        <v>5701</v>
      </c>
      <c r="B3827" s="231" t="str">
        <f t="shared" si="59"/>
        <v>PO12</v>
      </c>
      <c r="C3827" s="353">
        <v>0.82357589403788201</v>
      </c>
    </row>
    <row r="3828" spans="1:3" x14ac:dyDescent="0.35">
      <c r="A3828" s="231" t="s">
        <v>5702</v>
      </c>
      <c r="B3828" s="231" t="str">
        <f t="shared" si="59"/>
        <v>PO12</v>
      </c>
      <c r="C3828" s="353">
        <v>0.695352944460782</v>
      </c>
    </row>
    <row r="3829" spans="1:3" x14ac:dyDescent="0.35">
      <c r="A3829" s="231" t="s">
        <v>5703</v>
      </c>
      <c r="B3829" s="231" t="str">
        <f t="shared" si="59"/>
        <v>PO12</v>
      </c>
      <c r="C3829" s="353">
        <v>0.85398769378662098</v>
      </c>
    </row>
    <row r="3830" spans="1:3" x14ac:dyDescent="0.35">
      <c r="A3830" s="231" t="s">
        <v>5704</v>
      </c>
      <c r="B3830" s="231" t="str">
        <f t="shared" si="59"/>
        <v>PO12</v>
      </c>
      <c r="C3830" s="353">
        <v>0.90383732318878096</v>
      </c>
    </row>
    <row r="3831" spans="1:3" x14ac:dyDescent="0.35">
      <c r="A3831" s="231" t="s">
        <v>5705</v>
      </c>
      <c r="B3831" s="231" t="str">
        <f t="shared" si="59"/>
        <v>PO12</v>
      </c>
      <c r="C3831" s="353">
        <v>0.796650171279907</v>
      </c>
    </row>
    <row r="3832" spans="1:3" x14ac:dyDescent="0.35">
      <c r="A3832" s="231" t="s">
        <v>5706</v>
      </c>
      <c r="B3832" s="231" t="str">
        <f t="shared" si="59"/>
        <v>PO12</v>
      </c>
      <c r="C3832" s="353">
        <v>0.501201391220092</v>
      </c>
    </row>
    <row r="3833" spans="1:3" x14ac:dyDescent="0.35">
      <c r="A3833" s="231" t="s">
        <v>5707</v>
      </c>
      <c r="B3833" s="231" t="str">
        <f t="shared" si="59"/>
        <v>PO12</v>
      </c>
      <c r="C3833" s="353">
        <v>2.0033167600631701</v>
      </c>
    </row>
    <row r="3834" spans="1:3" x14ac:dyDescent="0.35">
      <c r="A3834" s="231" t="s">
        <v>5708</v>
      </c>
      <c r="B3834" s="231" t="str">
        <f t="shared" si="59"/>
        <v>PO12</v>
      </c>
      <c r="C3834" s="353">
        <v>2.5626559257507302</v>
      </c>
    </row>
    <row r="3835" spans="1:3" x14ac:dyDescent="0.35">
      <c r="A3835" s="231" t="s">
        <v>5709</v>
      </c>
      <c r="B3835" s="231" t="str">
        <f t="shared" si="59"/>
        <v>PO12</v>
      </c>
      <c r="C3835" s="353">
        <v>0.50283050537109297</v>
      </c>
    </row>
    <row r="3836" spans="1:3" x14ac:dyDescent="0.35">
      <c r="A3836" s="231" t="s">
        <v>5710</v>
      </c>
      <c r="B3836" s="231" t="str">
        <f t="shared" si="59"/>
        <v>PO12</v>
      </c>
      <c r="C3836" s="353">
        <v>0.219414472579956</v>
      </c>
    </row>
    <row r="3837" spans="1:3" x14ac:dyDescent="0.35">
      <c r="A3837" s="231" t="s">
        <v>5711</v>
      </c>
      <c r="B3837" s="231" t="str">
        <f t="shared" si="59"/>
        <v>PO12</v>
      </c>
      <c r="C3837" s="353">
        <v>0.31276663144429501</v>
      </c>
    </row>
    <row r="3838" spans="1:3" x14ac:dyDescent="0.35">
      <c r="A3838" s="231" t="s">
        <v>5712</v>
      </c>
      <c r="B3838" s="231" t="str">
        <f t="shared" si="59"/>
        <v>PO12</v>
      </c>
      <c r="C3838" s="353">
        <v>0.43312354087829502</v>
      </c>
    </row>
    <row r="3839" spans="1:3" x14ac:dyDescent="0.35">
      <c r="A3839" s="231" t="s">
        <v>5713</v>
      </c>
      <c r="B3839" s="231" t="str">
        <f t="shared" si="59"/>
        <v>PO12</v>
      </c>
      <c r="C3839" s="353">
        <v>0.53060992558797204</v>
      </c>
    </row>
    <row r="3840" spans="1:3" x14ac:dyDescent="0.35">
      <c r="A3840" s="231" t="s">
        <v>5714</v>
      </c>
      <c r="B3840" s="231" t="str">
        <f t="shared" si="59"/>
        <v>PO12</v>
      </c>
      <c r="C3840" s="353">
        <v>0.40839190483093202</v>
      </c>
    </row>
    <row r="3841" spans="1:3" x14ac:dyDescent="0.35">
      <c r="A3841" s="231" t="s">
        <v>5715</v>
      </c>
      <c r="B3841" s="231" t="str">
        <f t="shared" si="59"/>
        <v>PO12</v>
      </c>
      <c r="C3841" s="353">
        <v>0.29493784904479903</v>
      </c>
    </row>
    <row r="3842" spans="1:3" x14ac:dyDescent="0.35">
      <c r="A3842" s="231" t="s">
        <v>5716</v>
      </c>
      <c r="B3842" s="231" t="str">
        <f t="shared" si="59"/>
        <v>PO12</v>
      </c>
      <c r="C3842" s="353">
        <v>0.81109897295633904</v>
      </c>
    </row>
    <row r="3843" spans="1:3" x14ac:dyDescent="0.35">
      <c r="A3843" s="231" t="s">
        <v>5717</v>
      </c>
      <c r="B3843" s="231" t="str">
        <f t="shared" si="59"/>
        <v>PO12</v>
      </c>
      <c r="C3843" s="353">
        <v>1.07729631662368</v>
      </c>
    </row>
    <row r="3844" spans="1:3" x14ac:dyDescent="0.35">
      <c r="A3844" s="231" t="s">
        <v>5718</v>
      </c>
      <c r="B3844" s="231" t="str">
        <f t="shared" si="59"/>
        <v>PO12</v>
      </c>
      <c r="C3844" s="353">
        <v>0.32064032554626398</v>
      </c>
    </row>
    <row r="3845" spans="1:3" x14ac:dyDescent="0.35">
      <c r="A3845" s="231" t="s">
        <v>5719</v>
      </c>
      <c r="B3845" s="231" t="str">
        <f t="shared" si="59"/>
        <v>PO12</v>
      </c>
      <c r="C3845" s="353">
        <v>0.48258757591247498</v>
      </c>
    </row>
    <row r="3846" spans="1:3" x14ac:dyDescent="0.35">
      <c r="A3846" s="231" t="s">
        <v>5720</v>
      </c>
      <c r="B3846" s="231" t="str">
        <f t="shared" si="59"/>
        <v>PO12</v>
      </c>
      <c r="C3846" s="353">
        <v>0.81727471521922501</v>
      </c>
    </row>
    <row r="3847" spans="1:3" x14ac:dyDescent="0.35">
      <c r="A3847" s="231" t="s">
        <v>5721</v>
      </c>
      <c r="B3847" s="231" t="str">
        <f t="shared" si="59"/>
        <v>PO12</v>
      </c>
      <c r="C3847" s="353">
        <v>1.0479725229329</v>
      </c>
    </row>
    <row r="3848" spans="1:3" x14ac:dyDescent="0.35">
      <c r="A3848" s="231" t="s">
        <v>5722</v>
      </c>
      <c r="B3848" s="231" t="str">
        <f t="shared" si="59"/>
        <v>PO12</v>
      </c>
      <c r="C3848" s="353">
        <v>0.49860988722907101</v>
      </c>
    </row>
    <row r="3849" spans="1:3" x14ac:dyDescent="0.35">
      <c r="A3849" s="231" t="s">
        <v>5723</v>
      </c>
      <c r="B3849" s="231" t="str">
        <f t="shared" si="59"/>
        <v>PO12</v>
      </c>
      <c r="C3849" s="353">
        <v>0.45037364959716703</v>
      </c>
    </row>
    <row r="3850" spans="1:3" x14ac:dyDescent="0.35">
      <c r="A3850" s="231" t="s">
        <v>5724</v>
      </c>
      <c r="B3850" s="231" t="str">
        <f t="shared" si="59"/>
        <v>PO12</v>
      </c>
      <c r="C3850" s="353">
        <v>0.87518227100372303</v>
      </c>
    </row>
    <row r="3851" spans="1:3" x14ac:dyDescent="0.35">
      <c r="A3851" s="231" t="s">
        <v>5725</v>
      </c>
      <c r="B3851" s="231" t="str">
        <f t="shared" si="59"/>
        <v>PO12</v>
      </c>
      <c r="C3851" s="353">
        <v>0.35317961374918599</v>
      </c>
    </row>
    <row r="3852" spans="1:3" x14ac:dyDescent="0.35">
      <c r="A3852" s="231" t="s">
        <v>5726</v>
      </c>
      <c r="B3852" s="231" t="str">
        <f t="shared" ref="B3852:B3915" si="60">IFERROR(LEFT(A3852,(FIND(" ",A3852,1)-1)),"")</f>
        <v>PO12</v>
      </c>
      <c r="C3852" s="353">
        <v>0.21541976928710899</v>
      </c>
    </row>
    <row r="3853" spans="1:3" x14ac:dyDescent="0.35">
      <c r="A3853" s="231" t="s">
        <v>5727</v>
      </c>
      <c r="B3853" s="231" t="str">
        <f t="shared" si="60"/>
        <v>PO12</v>
      </c>
      <c r="C3853" s="353">
        <v>0.380265712738037</v>
      </c>
    </row>
    <row r="3854" spans="1:3" x14ac:dyDescent="0.35">
      <c r="A3854" s="231" t="s">
        <v>5728</v>
      </c>
      <c r="B3854" s="231" t="str">
        <f t="shared" si="60"/>
        <v>PO12</v>
      </c>
      <c r="C3854" s="353">
        <v>0.48960746659172899</v>
      </c>
    </row>
    <row r="3855" spans="1:3" x14ac:dyDescent="0.35">
      <c r="A3855" s="231" t="s">
        <v>5729</v>
      </c>
      <c r="B3855" s="231" t="str">
        <f t="shared" si="60"/>
        <v>PO12</v>
      </c>
      <c r="C3855" s="353">
        <v>0.35562252998352001</v>
      </c>
    </row>
    <row r="3856" spans="1:3" x14ac:dyDescent="0.35">
      <c r="A3856" s="231" t="s">
        <v>5730</v>
      </c>
      <c r="B3856" s="231" t="str">
        <f t="shared" si="60"/>
        <v>PO12</v>
      </c>
      <c r="C3856" s="353">
        <v>1.0122656822204501</v>
      </c>
    </row>
    <row r="3857" spans="1:3" x14ac:dyDescent="0.35">
      <c r="A3857" s="231" t="s">
        <v>5731</v>
      </c>
      <c r="B3857" s="231" t="str">
        <f t="shared" si="60"/>
        <v>PO12</v>
      </c>
      <c r="C3857" s="353">
        <v>0.35221767425537098</v>
      </c>
    </row>
    <row r="3858" spans="1:3" x14ac:dyDescent="0.35">
      <c r="A3858" s="231" t="s">
        <v>5732</v>
      </c>
      <c r="B3858" s="231" t="str">
        <f t="shared" si="60"/>
        <v>PO12</v>
      </c>
      <c r="C3858" s="353">
        <v>0.47877442836761402</v>
      </c>
    </row>
    <row r="3859" spans="1:3" x14ac:dyDescent="0.35">
      <c r="A3859" s="231" t="s">
        <v>5733</v>
      </c>
      <c r="B3859" s="231" t="str">
        <f t="shared" si="60"/>
        <v>PO12</v>
      </c>
      <c r="C3859" s="353">
        <v>1.4410073518752999</v>
      </c>
    </row>
    <row r="3860" spans="1:3" x14ac:dyDescent="0.35">
      <c r="A3860" s="231" t="s">
        <v>5734</v>
      </c>
      <c r="B3860" s="231" t="str">
        <f t="shared" si="60"/>
        <v>PO12</v>
      </c>
      <c r="C3860" s="353">
        <v>0.68270174662272098</v>
      </c>
    </row>
    <row r="3861" spans="1:3" x14ac:dyDescent="0.35">
      <c r="A3861" s="231" t="s">
        <v>5735</v>
      </c>
      <c r="B3861" s="231" t="str">
        <f t="shared" si="60"/>
        <v>PO12</v>
      </c>
      <c r="C3861" s="353">
        <v>1.4120155274868</v>
      </c>
    </row>
    <row r="3862" spans="1:3" x14ac:dyDescent="0.35">
      <c r="A3862" s="231" t="s">
        <v>5736</v>
      </c>
      <c r="B3862" s="231" t="str">
        <f t="shared" si="60"/>
        <v>PO12</v>
      </c>
      <c r="C3862" s="353">
        <v>0.79216448465983003</v>
      </c>
    </row>
    <row r="3863" spans="1:3" x14ac:dyDescent="0.35">
      <c r="A3863" s="231" t="s">
        <v>5737</v>
      </c>
      <c r="B3863" s="231" t="str">
        <f t="shared" si="60"/>
        <v>PO12</v>
      </c>
      <c r="C3863" s="353">
        <v>1.53578015168507</v>
      </c>
    </row>
    <row r="3864" spans="1:3" x14ac:dyDescent="0.35">
      <c r="A3864" s="231" t="s">
        <v>5738</v>
      </c>
      <c r="B3864" s="231" t="str">
        <f t="shared" si="60"/>
        <v>PO12</v>
      </c>
      <c r="C3864" s="353">
        <v>1.52924879391988</v>
      </c>
    </row>
    <row r="3865" spans="1:3" x14ac:dyDescent="0.35">
      <c r="A3865" s="231" t="s">
        <v>5739</v>
      </c>
      <c r="B3865" s="231" t="str">
        <f t="shared" si="60"/>
        <v>PO12</v>
      </c>
      <c r="C3865" s="353">
        <v>0.55127334594726496</v>
      </c>
    </row>
    <row r="3866" spans="1:3" x14ac:dyDescent="0.35">
      <c r="A3866" s="231" t="s">
        <v>5740</v>
      </c>
      <c r="B3866" s="231" t="str">
        <f t="shared" si="60"/>
        <v>PO12</v>
      </c>
      <c r="C3866" s="353">
        <v>1.1519346237182599</v>
      </c>
    </row>
    <row r="3867" spans="1:3" x14ac:dyDescent="0.35">
      <c r="A3867" s="231" t="s">
        <v>5741</v>
      </c>
      <c r="B3867" s="231" t="str">
        <f t="shared" si="60"/>
        <v>PO12</v>
      </c>
      <c r="C3867" s="353">
        <v>0.73434305191039995</v>
      </c>
    </row>
    <row r="3868" spans="1:3" x14ac:dyDescent="0.35">
      <c r="A3868" s="231" t="s">
        <v>5742</v>
      </c>
      <c r="B3868" s="231" t="str">
        <f t="shared" si="60"/>
        <v>PO12</v>
      </c>
      <c r="C3868" s="353">
        <v>0.90780234336853005</v>
      </c>
    </row>
    <row r="3869" spans="1:3" x14ac:dyDescent="0.35">
      <c r="A3869" s="231" t="s">
        <v>5743</v>
      </c>
      <c r="B3869" s="231" t="str">
        <f t="shared" si="60"/>
        <v>PO12</v>
      </c>
      <c r="C3869" s="353">
        <v>0.60764688253402699</v>
      </c>
    </row>
    <row r="3870" spans="1:3" x14ac:dyDescent="0.35">
      <c r="A3870" s="231" t="s">
        <v>5744</v>
      </c>
      <c r="B3870" s="231" t="str">
        <f t="shared" si="60"/>
        <v>PO12</v>
      </c>
      <c r="C3870" s="353">
        <v>1.2947171032428699</v>
      </c>
    </row>
    <row r="3871" spans="1:3" x14ac:dyDescent="0.35">
      <c r="A3871" s="231" t="s">
        <v>5745</v>
      </c>
      <c r="B3871" s="231" t="str">
        <f t="shared" si="60"/>
        <v>PO12</v>
      </c>
      <c r="C3871" s="353">
        <v>0.25262475013732899</v>
      </c>
    </row>
    <row r="3872" spans="1:3" x14ac:dyDescent="0.35">
      <c r="A3872" s="231" t="s">
        <v>5746</v>
      </c>
      <c r="B3872" s="231" t="str">
        <f t="shared" si="60"/>
        <v>PO12</v>
      </c>
      <c r="C3872" s="353">
        <v>0.630437612533569</v>
      </c>
    </row>
    <row r="3873" spans="1:3" x14ac:dyDescent="0.35">
      <c r="A3873" s="231" t="s">
        <v>5747</v>
      </c>
      <c r="B3873" s="231" t="str">
        <f t="shared" si="60"/>
        <v>PO12</v>
      </c>
      <c r="C3873" s="353">
        <v>0.43720340728759699</v>
      </c>
    </row>
    <row r="3874" spans="1:3" x14ac:dyDescent="0.35">
      <c r="A3874" s="231" t="s">
        <v>5748</v>
      </c>
      <c r="B3874" s="231" t="str">
        <f t="shared" si="60"/>
        <v>PO12</v>
      </c>
      <c r="C3874" s="353">
        <v>0.43486893177032399</v>
      </c>
    </row>
    <row r="3875" spans="1:3" x14ac:dyDescent="0.35">
      <c r="A3875" s="231" t="s">
        <v>5749</v>
      </c>
      <c r="B3875" s="231" t="str">
        <f t="shared" si="60"/>
        <v>PO12</v>
      </c>
      <c r="C3875" s="353">
        <v>0.52155733108520497</v>
      </c>
    </row>
    <row r="3876" spans="1:3" x14ac:dyDescent="0.35">
      <c r="A3876" s="231" t="s">
        <v>5750</v>
      </c>
      <c r="B3876" s="231" t="str">
        <f t="shared" si="60"/>
        <v>PO12</v>
      </c>
      <c r="C3876" s="353">
        <v>0.69916272163391102</v>
      </c>
    </row>
    <row r="3877" spans="1:3" x14ac:dyDescent="0.35">
      <c r="A3877" s="231" t="s">
        <v>5751</v>
      </c>
      <c r="B3877" s="231" t="str">
        <f t="shared" si="60"/>
        <v>PO12</v>
      </c>
      <c r="C3877" s="353">
        <v>0.369801044464111</v>
      </c>
    </row>
    <row r="3878" spans="1:3" x14ac:dyDescent="0.35">
      <c r="A3878" s="231" t="s">
        <v>5752</v>
      </c>
      <c r="B3878" s="231" t="str">
        <f t="shared" si="60"/>
        <v>PO12</v>
      </c>
      <c r="C3878" s="353">
        <v>0.42426025867462103</v>
      </c>
    </row>
    <row r="3879" spans="1:3" x14ac:dyDescent="0.35">
      <c r="A3879" s="231" t="s">
        <v>5753</v>
      </c>
      <c r="B3879" s="231" t="str">
        <f t="shared" si="60"/>
        <v>PO12</v>
      </c>
      <c r="C3879" s="353">
        <v>0.335933446884155</v>
      </c>
    </row>
    <row r="3880" spans="1:3" x14ac:dyDescent="0.35">
      <c r="A3880" s="231" t="s">
        <v>5754</v>
      </c>
      <c r="B3880" s="231" t="str">
        <f t="shared" si="60"/>
        <v>PO12</v>
      </c>
      <c r="C3880" s="353">
        <v>0.36970686912536599</v>
      </c>
    </row>
    <row r="3881" spans="1:3" x14ac:dyDescent="0.35">
      <c r="A3881" s="231" t="s">
        <v>5755</v>
      </c>
      <c r="B3881" s="231" t="str">
        <f t="shared" si="60"/>
        <v>PO12</v>
      </c>
      <c r="C3881" s="353">
        <v>0.66642320156097401</v>
      </c>
    </row>
    <row r="3882" spans="1:3" x14ac:dyDescent="0.35">
      <c r="A3882" s="231" t="s">
        <v>5756</v>
      </c>
      <c r="B3882" s="231" t="str">
        <f t="shared" si="60"/>
        <v>PO12</v>
      </c>
      <c r="C3882" s="353">
        <v>0.88521736860275202</v>
      </c>
    </row>
    <row r="3883" spans="1:3" x14ac:dyDescent="0.35">
      <c r="A3883" s="231" t="s">
        <v>5757</v>
      </c>
      <c r="B3883" s="231" t="str">
        <f t="shared" si="60"/>
        <v>PO12</v>
      </c>
      <c r="C3883" s="353">
        <v>0.49977004528045599</v>
      </c>
    </row>
    <row r="3884" spans="1:3" x14ac:dyDescent="0.35">
      <c r="A3884" s="231" t="s">
        <v>5758</v>
      </c>
      <c r="B3884" s="231" t="str">
        <f t="shared" si="60"/>
        <v>PO12</v>
      </c>
      <c r="C3884" s="353">
        <v>0.45207156453813802</v>
      </c>
    </row>
    <row r="3885" spans="1:3" x14ac:dyDescent="0.35">
      <c r="A3885" s="231" t="s">
        <v>5759</v>
      </c>
      <c r="B3885" s="231" t="str">
        <f t="shared" si="60"/>
        <v>PO12</v>
      </c>
      <c r="C3885" s="353">
        <v>0.63454818725585904</v>
      </c>
    </row>
    <row r="3886" spans="1:3" x14ac:dyDescent="0.35">
      <c r="A3886" s="231" t="s">
        <v>5760</v>
      </c>
      <c r="B3886" s="231" t="str">
        <f t="shared" si="60"/>
        <v>PO12</v>
      </c>
      <c r="C3886" s="353">
        <v>0.58980035781860296</v>
      </c>
    </row>
    <row r="3887" spans="1:3" x14ac:dyDescent="0.35">
      <c r="A3887" s="231" t="s">
        <v>5761</v>
      </c>
      <c r="B3887" s="231" t="str">
        <f t="shared" si="60"/>
        <v>PO12</v>
      </c>
      <c r="C3887" s="353">
        <v>0.42960929870605402</v>
      </c>
    </row>
    <row r="3888" spans="1:3" x14ac:dyDescent="0.35">
      <c r="A3888" s="231" t="s">
        <v>5762</v>
      </c>
      <c r="B3888" s="231" t="str">
        <f t="shared" si="60"/>
        <v>PO12</v>
      </c>
      <c r="C3888" s="353">
        <v>0.20637536048889099</v>
      </c>
    </row>
    <row r="3889" spans="1:3" x14ac:dyDescent="0.35">
      <c r="A3889" s="231" t="s">
        <v>5763</v>
      </c>
      <c r="B3889" s="231" t="str">
        <f t="shared" si="60"/>
        <v>PO12</v>
      </c>
      <c r="C3889" s="353">
        <v>0.57801270484924305</v>
      </c>
    </row>
    <row r="3890" spans="1:3" x14ac:dyDescent="0.35">
      <c r="A3890" s="231" t="s">
        <v>5764</v>
      </c>
      <c r="B3890" s="231" t="str">
        <f t="shared" si="60"/>
        <v>PO12</v>
      </c>
      <c r="C3890" s="353">
        <v>0.51501333713531405</v>
      </c>
    </row>
    <row r="3891" spans="1:3" x14ac:dyDescent="0.35">
      <c r="A3891" s="231" t="s">
        <v>5765</v>
      </c>
      <c r="B3891" s="231" t="str">
        <f t="shared" si="60"/>
        <v>PO12</v>
      </c>
      <c r="C3891" s="353">
        <v>0.45549666881561202</v>
      </c>
    </row>
    <row r="3892" spans="1:3" x14ac:dyDescent="0.35">
      <c r="A3892" s="231" t="s">
        <v>5766</v>
      </c>
      <c r="B3892" s="231" t="str">
        <f t="shared" si="60"/>
        <v>PO12</v>
      </c>
      <c r="C3892" s="353">
        <v>0.49014631907145101</v>
      </c>
    </row>
    <row r="3893" spans="1:3" x14ac:dyDescent="0.35">
      <c r="A3893" s="231" t="s">
        <v>5767</v>
      </c>
      <c r="B3893" s="231" t="str">
        <f t="shared" si="60"/>
        <v>PO12</v>
      </c>
      <c r="C3893" s="353">
        <v>0.84565206368764201</v>
      </c>
    </row>
    <row r="3894" spans="1:3" x14ac:dyDescent="0.35">
      <c r="A3894" s="231" t="s">
        <v>5768</v>
      </c>
      <c r="B3894" s="231" t="str">
        <f t="shared" si="60"/>
        <v>PO12</v>
      </c>
      <c r="C3894" s="353">
        <v>0.37738418579101501</v>
      </c>
    </row>
    <row r="3895" spans="1:3" x14ac:dyDescent="0.35">
      <c r="A3895" s="231" t="s">
        <v>5769</v>
      </c>
      <c r="B3895" s="231" t="str">
        <f t="shared" si="60"/>
        <v>PO13</v>
      </c>
      <c r="C3895" s="353">
        <v>0.54521730967930304</v>
      </c>
    </row>
    <row r="3896" spans="1:3" x14ac:dyDescent="0.35">
      <c r="A3896" s="231" t="s">
        <v>5770</v>
      </c>
      <c r="B3896" s="231" t="str">
        <f t="shared" si="60"/>
        <v>PO13</v>
      </c>
      <c r="C3896" s="353">
        <v>0.33450984954833901</v>
      </c>
    </row>
    <row r="3897" spans="1:3" x14ac:dyDescent="0.35">
      <c r="A3897" s="231" t="s">
        <v>5771</v>
      </c>
      <c r="B3897" s="231" t="str">
        <f t="shared" si="60"/>
        <v>PO14</v>
      </c>
      <c r="C3897" s="353">
        <v>1.0109360218048</v>
      </c>
    </row>
    <row r="3898" spans="1:3" x14ac:dyDescent="0.35">
      <c r="A3898" s="231" t="s">
        <v>5772</v>
      </c>
      <c r="B3898" s="231" t="str">
        <f t="shared" si="60"/>
        <v>PO14</v>
      </c>
      <c r="C3898" s="353">
        <v>1.1134510040283201</v>
      </c>
    </row>
    <row r="3899" spans="1:3" x14ac:dyDescent="0.35">
      <c r="A3899" s="231" t="s">
        <v>5773</v>
      </c>
      <c r="B3899" s="231" t="str">
        <f t="shared" si="60"/>
        <v>PO14</v>
      </c>
      <c r="C3899" s="353">
        <v>0.21881055831909099</v>
      </c>
    </row>
    <row r="3900" spans="1:3" x14ac:dyDescent="0.35">
      <c r="A3900" s="231" t="s">
        <v>5774</v>
      </c>
      <c r="B3900" s="231" t="str">
        <f t="shared" si="60"/>
        <v>PO14</v>
      </c>
      <c r="C3900" s="353">
        <v>0.52609133720397905</v>
      </c>
    </row>
    <row r="3901" spans="1:3" x14ac:dyDescent="0.35">
      <c r="A3901" s="231" t="s">
        <v>5775</v>
      </c>
      <c r="B3901" s="231" t="str">
        <f t="shared" si="60"/>
        <v>PO14</v>
      </c>
      <c r="C3901" s="353">
        <v>0.80313158035278298</v>
      </c>
    </row>
    <row r="3902" spans="1:3" x14ac:dyDescent="0.35">
      <c r="A3902" s="231" t="s">
        <v>5776</v>
      </c>
      <c r="B3902" s="231" t="str">
        <f t="shared" si="60"/>
        <v>PO14</v>
      </c>
      <c r="C3902" s="353">
        <v>0.49263916015624998</v>
      </c>
    </row>
    <row r="3903" spans="1:3" x14ac:dyDescent="0.35">
      <c r="A3903" s="231" t="s">
        <v>5777</v>
      </c>
      <c r="B3903" s="231" t="str">
        <f t="shared" si="60"/>
        <v>PO16</v>
      </c>
      <c r="C3903" s="353">
        <v>0.25244379043579102</v>
      </c>
    </row>
    <row r="3904" spans="1:3" x14ac:dyDescent="0.35">
      <c r="A3904" s="231" t="s">
        <v>5778</v>
      </c>
      <c r="B3904" s="231" t="str">
        <f t="shared" si="60"/>
        <v>PO16</v>
      </c>
      <c r="C3904" s="353">
        <v>3.1835291385650599</v>
      </c>
    </row>
    <row r="3905" spans="1:3" x14ac:dyDescent="0.35">
      <c r="A3905" s="231" t="s">
        <v>5779</v>
      </c>
      <c r="B3905" s="231" t="str">
        <f t="shared" si="60"/>
        <v>PO16</v>
      </c>
      <c r="C3905" s="353">
        <v>0.59719181060791005</v>
      </c>
    </row>
    <row r="3906" spans="1:3" x14ac:dyDescent="0.35">
      <c r="A3906" s="231" t="s">
        <v>5780</v>
      </c>
      <c r="B3906" s="231" t="str">
        <f t="shared" si="60"/>
        <v>PO16</v>
      </c>
      <c r="C3906" s="353">
        <v>0.82182335853576605</v>
      </c>
    </row>
    <row r="3907" spans="1:3" x14ac:dyDescent="0.35">
      <c r="A3907" s="231" t="s">
        <v>5781</v>
      </c>
      <c r="B3907" s="231" t="str">
        <f t="shared" si="60"/>
        <v>PO16</v>
      </c>
      <c r="C3907" s="353">
        <v>0.390587568283081</v>
      </c>
    </row>
    <row r="3908" spans="1:3" x14ac:dyDescent="0.35">
      <c r="A3908" s="231" t="s">
        <v>5782</v>
      </c>
      <c r="B3908" s="231" t="str">
        <f t="shared" si="60"/>
        <v>PO16</v>
      </c>
      <c r="C3908" s="353">
        <v>0.58097457885742099</v>
      </c>
    </row>
    <row r="3909" spans="1:3" x14ac:dyDescent="0.35">
      <c r="A3909" s="231" t="s">
        <v>5783</v>
      </c>
      <c r="B3909" s="231" t="str">
        <f t="shared" si="60"/>
        <v>PO16</v>
      </c>
      <c r="C3909" s="353">
        <v>0.32721567153930597</v>
      </c>
    </row>
    <row r="3910" spans="1:3" x14ac:dyDescent="0.35">
      <c r="A3910" s="231" t="s">
        <v>5784</v>
      </c>
      <c r="B3910" s="231" t="str">
        <f t="shared" si="60"/>
        <v>PO16</v>
      </c>
      <c r="C3910" s="353">
        <v>0.49380195140838601</v>
      </c>
    </row>
    <row r="3911" spans="1:3" x14ac:dyDescent="0.35">
      <c r="A3911" s="231" t="s">
        <v>5785</v>
      </c>
      <c r="B3911" s="231" t="str">
        <f t="shared" si="60"/>
        <v>PO16</v>
      </c>
      <c r="C3911" s="353">
        <v>0.58210659027099598</v>
      </c>
    </row>
    <row r="3912" spans="1:3" x14ac:dyDescent="0.35">
      <c r="A3912" s="231" t="s">
        <v>5786</v>
      </c>
      <c r="B3912" s="231" t="str">
        <f t="shared" si="60"/>
        <v>PO16</v>
      </c>
      <c r="C3912" s="353">
        <v>0.26710683107376099</v>
      </c>
    </row>
    <row r="3913" spans="1:3" x14ac:dyDescent="0.35">
      <c r="A3913" s="231" t="s">
        <v>5787</v>
      </c>
      <c r="B3913" s="231" t="str">
        <f t="shared" si="60"/>
        <v>PO16</v>
      </c>
      <c r="C3913" s="353">
        <v>0.61291289329528797</v>
      </c>
    </row>
    <row r="3914" spans="1:3" x14ac:dyDescent="0.35">
      <c r="A3914" s="231" t="s">
        <v>5788</v>
      </c>
      <c r="B3914" s="231" t="str">
        <f t="shared" si="60"/>
        <v>PO16</v>
      </c>
      <c r="C3914" s="353">
        <v>0.71907711029052701</v>
      </c>
    </row>
    <row r="3915" spans="1:3" x14ac:dyDescent="0.35">
      <c r="A3915" s="231" t="s">
        <v>5789</v>
      </c>
      <c r="B3915" s="231" t="str">
        <f t="shared" si="60"/>
        <v>PO16</v>
      </c>
      <c r="C3915" s="353">
        <v>0.92225742340087902</v>
      </c>
    </row>
    <row r="3916" spans="1:3" x14ac:dyDescent="0.35">
      <c r="A3916" s="231" t="s">
        <v>5790</v>
      </c>
      <c r="B3916" s="231" t="str">
        <f t="shared" ref="B3916:B3979" si="61">IFERROR(LEFT(A3916,(FIND(" ",A3916,1)-1)),"")</f>
        <v>PO16</v>
      </c>
      <c r="C3916" s="353">
        <v>0.51417016983032204</v>
      </c>
    </row>
    <row r="3917" spans="1:3" x14ac:dyDescent="0.35">
      <c r="A3917" s="231" t="s">
        <v>5791</v>
      </c>
      <c r="B3917" s="231" t="str">
        <f t="shared" si="61"/>
        <v>PO16</v>
      </c>
      <c r="C3917" s="353">
        <v>0.28265595436096103</v>
      </c>
    </row>
    <row r="3918" spans="1:3" x14ac:dyDescent="0.35">
      <c r="A3918" s="231" t="s">
        <v>5792</v>
      </c>
      <c r="B3918" s="231" t="str">
        <f t="shared" si="61"/>
        <v>PO16</v>
      </c>
      <c r="C3918" s="353">
        <v>0.35287117958068798</v>
      </c>
    </row>
    <row r="3919" spans="1:3" x14ac:dyDescent="0.35">
      <c r="A3919" s="231" t="s">
        <v>5793</v>
      </c>
      <c r="B3919" s="231" t="str">
        <f t="shared" si="61"/>
        <v>PO16</v>
      </c>
      <c r="C3919" s="353">
        <v>0.59315022400447304</v>
      </c>
    </row>
    <row r="3920" spans="1:3" x14ac:dyDescent="0.35">
      <c r="A3920" s="231" t="s">
        <v>5794</v>
      </c>
      <c r="B3920" s="231" t="str">
        <f t="shared" si="61"/>
        <v>PO16</v>
      </c>
      <c r="C3920" s="353">
        <v>0.43992280960083002</v>
      </c>
    </row>
    <row r="3921" spans="1:3" x14ac:dyDescent="0.35">
      <c r="A3921" s="231" t="s">
        <v>5795</v>
      </c>
      <c r="B3921" s="231" t="str">
        <f t="shared" si="61"/>
        <v>PO16</v>
      </c>
      <c r="C3921" s="353">
        <v>0.24105509122212701</v>
      </c>
    </row>
    <row r="3922" spans="1:3" x14ac:dyDescent="0.35">
      <c r="A3922" s="231" t="s">
        <v>5796</v>
      </c>
      <c r="B3922" s="231" t="str">
        <f t="shared" si="61"/>
        <v>PO16</v>
      </c>
      <c r="C3922" s="353">
        <v>0.355639457702636</v>
      </c>
    </row>
    <row r="3923" spans="1:3" x14ac:dyDescent="0.35">
      <c r="A3923" s="231" t="s">
        <v>5797</v>
      </c>
      <c r="B3923" s="231" t="str">
        <f t="shared" si="61"/>
        <v>PO16</v>
      </c>
      <c r="C3923" s="353">
        <v>0.53768837451934803</v>
      </c>
    </row>
    <row r="3924" spans="1:3" x14ac:dyDescent="0.35">
      <c r="A3924" s="231" t="s">
        <v>5798</v>
      </c>
      <c r="B3924" s="231" t="str">
        <f t="shared" si="61"/>
        <v>PO16</v>
      </c>
      <c r="C3924" s="353">
        <v>0.25823068618774397</v>
      </c>
    </row>
    <row r="3925" spans="1:3" x14ac:dyDescent="0.35">
      <c r="A3925" s="231" t="s">
        <v>5799</v>
      </c>
      <c r="B3925" s="231" t="str">
        <f t="shared" si="61"/>
        <v>PO16</v>
      </c>
      <c r="C3925" s="353">
        <v>0.46353387832641602</v>
      </c>
    </row>
    <row r="3926" spans="1:3" x14ac:dyDescent="0.35">
      <c r="A3926" s="231" t="s">
        <v>5800</v>
      </c>
      <c r="B3926" s="231" t="str">
        <f t="shared" si="61"/>
        <v>PO16</v>
      </c>
      <c r="C3926" s="353">
        <v>0.32660913467407199</v>
      </c>
    </row>
    <row r="3927" spans="1:3" x14ac:dyDescent="0.35">
      <c r="A3927" s="231" t="s">
        <v>5801</v>
      </c>
      <c r="B3927" s="231" t="str">
        <f t="shared" si="61"/>
        <v>PO16</v>
      </c>
      <c r="C3927" s="353">
        <v>0.84670484066009499</v>
      </c>
    </row>
    <row r="3928" spans="1:3" x14ac:dyDescent="0.35">
      <c r="A3928" s="231" t="s">
        <v>5802</v>
      </c>
      <c r="B3928" s="231" t="str">
        <f t="shared" si="61"/>
        <v>PO16</v>
      </c>
      <c r="C3928" s="353">
        <v>0.85114812850952104</v>
      </c>
    </row>
    <row r="3929" spans="1:3" x14ac:dyDescent="0.35">
      <c r="A3929" s="231" t="s">
        <v>5803</v>
      </c>
      <c r="B3929" s="231" t="str">
        <f t="shared" si="61"/>
        <v>PO16</v>
      </c>
      <c r="C3929" s="353">
        <v>0.41272139549255299</v>
      </c>
    </row>
    <row r="3930" spans="1:3" x14ac:dyDescent="0.35">
      <c r="A3930" s="231" t="s">
        <v>5804</v>
      </c>
      <c r="B3930" s="231" t="str">
        <f t="shared" si="61"/>
        <v>PO16</v>
      </c>
      <c r="C3930" s="353">
        <v>0.47512483596801702</v>
      </c>
    </row>
    <row r="3931" spans="1:3" x14ac:dyDescent="0.35">
      <c r="A3931" s="231" t="s">
        <v>5805</v>
      </c>
      <c r="B3931" s="231" t="str">
        <f t="shared" si="61"/>
        <v>PO16</v>
      </c>
      <c r="C3931" s="353">
        <v>0.50267124176025302</v>
      </c>
    </row>
    <row r="3932" spans="1:3" x14ac:dyDescent="0.35">
      <c r="A3932" s="231" t="s">
        <v>5806</v>
      </c>
      <c r="B3932" s="231" t="str">
        <f t="shared" si="61"/>
        <v>PO16</v>
      </c>
      <c r="C3932" s="353">
        <v>0.241337060928344</v>
      </c>
    </row>
    <row r="3933" spans="1:3" x14ac:dyDescent="0.35">
      <c r="A3933" s="231" t="s">
        <v>5807</v>
      </c>
      <c r="B3933" s="231" t="str">
        <f t="shared" si="61"/>
        <v>PO16</v>
      </c>
      <c r="C3933" s="353">
        <v>0.23177027702331501</v>
      </c>
    </row>
    <row r="3934" spans="1:3" x14ac:dyDescent="0.35">
      <c r="A3934" s="231" t="s">
        <v>5808</v>
      </c>
      <c r="B3934" s="231" t="str">
        <f t="shared" si="61"/>
        <v>PO16</v>
      </c>
      <c r="C3934" s="353">
        <v>0.87738599777221604</v>
      </c>
    </row>
    <row r="3935" spans="1:3" x14ac:dyDescent="0.35">
      <c r="A3935" s="231" t="s">
        <v>5809</v>
      </c>
      <c r="B3935" s="231" t="str">
        <f t="shared" si="61"/>
        <v>PO16</v>
      </c>
      <c r="C3935" s="353">
        <v>0.94919052124023395</v>
      </c>
    </row>
    <row r="3936" spans="1:3" x14ac:dyDescent="0.35">
      <c r="A3936" s="231" t="s">
        <v>5810</v>
      </c>
      <c r="B3936" s="231" t="str">
        <f t="shared" si="61"/>
        <v>PO16</v>
      </c>
      <c r="C3936" s="353">
        <v>0.82040795412930501</v>
      </c>
    </row>
    <row r="3937" spans="1:3" x14ac:dyDescent="0.35">
      <c r="A3937" s="231" t="s">
        <v>5811</v>
      </c>
      <c r="B3937" s="231" t="str">
        <f t="shared" si="61"/>
        <v>PO16</v>
      </c>
      <c r="C3937" s="353">
        <v>0.80279064178466797</v>
      </c>
    </row>
    <row r="3938" spans="1:3" x14ac:dyDescent="0.35">
      <c r="A3938" s="231" t="s">
        <v>5812</v>
      </c>
      <c r="B3938" s="231" t="str">
        <f t="shared" si="61"/>
        <v>PO16</v>
      </c>
      <c r="C3938" s="353">
        <v>1.0504462718963601</v>
      </c>
    </row>
    <row r="3939" spans="1:3" x14ac:dyDescent="0.35">
      <c r="A3939" s="231" t="s">
        <v>5813</v>
      </c>
      <c r="B3939" s="231" t="str">
        <f t="shared" si="61"/>
        <v>PO16</v>
      </c>
      <c r="C3939" s="353">
        <v>0.84820854663848799</v>
      </c>
    </row>
    <row r="3940" spans="1:3" x14ac:dyDescent="0.35">
      <c r="A3940" s="231" t="s">
        <v>5814</v>
      </c>
      <c r="B3940" s="231" t="str">
        <f t="shared" si="61"/>
        <v>PO16</v>
      </c>
      <c r="C3940" s="353">
        <v>0.77398920059204002</v>
      </c>
    </row>
    <row r="3941" spans="1:3" x14ac:dyDescent="0.35">
      <c r="A3941" s="231" t="s">
        <v>5815</v>
      </c>
      <c r="B3941" s="231" t="str">
        <f t="shared" si="61"/>
        <v>PO16</v>
      </c>
      <c r="C3941" s="353">
        <v>0.75580610831578499</v>
      </c>
    </row>
    <row r="3942" spans="1:3" x14ac:dyDescent="0.35">
      <c r="A3942" s="231" t="s">
        <v>5816</v>
      </c>
      <c r="B3942" s="231" t="str">
        <f t="shared" si="61"/>
        <v>PO16</v>
      </c>
      <c r="C3942" s="353">
        <v>0.54716241359710605</v>
      </c>
    </row>
    <row r="3943" spans="1:3" x14ac:dyDescent="0.35">
      <c r="A3943" s="231" t="s">
        <v>5817</v>
      </c>
      <c r="B3943" s="231" t="str">
        <f t="shared" si="61"/>
        <v>PO16</v>
      </c>
      <c r="C3943" s="353">
        <v>0.47663688659667902</v>
      </c>
    </row>
    <row r="3944" spans="1:3" x14ac:dyDescent="0.35">
      <c r="A3944" s="231" t="s">
        <v>5818</v>
      </c>
      <c r="B3944" s="231" t="str">
        <f t="shared" si="61"/>
        <v>PO16</v>
      </c>
      <c r="C3944" s="353">
        <v>0.77559049924214596</v>
      </c>
    </row>
    <row r="3945" spans="1:3" x14ac:dyDescent="0.35">
      <c r="A3945" s="231" t="s">
        <v>5819</v>
      </c>
      <c r="B3945" s="231" t="str">
        <f t="shared" si="61"/>
        <v>PO16</v>
      </c>
      <c r="C3945" s="353">
        <v>0.70348997910817401</v>
      </c>
    </row>
    <row r="3946" spans="1:3" x14ac:dyDescent="0.35">
      <c r="A3946" s="231" t="s">
        <v>5820</v>
      </c>
      <c r="B3946" s="231" t="str">
        <f t="shared" si="61"/>
        <v>PO16</v>
      </c>
      <c r="C3946" s="353">
        <v>0.27870893478393499</v>
      </c>
    </row>
    <row r="3947" spans="1:3" x14ac:dyDescent="0.35">
      <c r="A3947" s="231" t="s">
        <v>5821</v>
      </c>
      <c r="B3947" s="231" t="str">
        <f t="shared" si="61"/>
        <v>PO16</v>
      </c>
      <c r="C3947" s="353">
        <v>0.93217420578002896</v>
      </c>
    </row>
    <row r="3948" spans="1:3" x14ac:dyDescent="0.35">
      <c r="A3948" s="231" t="s">
        <v>5822</v>
      </c>
      <c r="B3948" s="231" t="str">
        <f t="shared" si="61"/>
        <v>PO16</v>
      </c>
      <c r="C3948" s="353">
        <v>0.47156333923339799</v>
      </c>
    </row>
    <row r="3949" spans="1:3" x14ac:dyDescent="0.35">
      <c r="A3949" s="231" t="s">
        <v>5823</v>
      </c>
      <c r="B3949" s="231" t="str">
        <f t="shared" si="61"/>
        <v>PO16</v>
      </c>
      <c r="C3949" s="353">
        <v>0.77977037429809504</v>
      </c>
    </row>
    <row r="3950" spans="1:3" x14ac:dyDescent="0.35">
      <c r="A3950" s="231" t="s">
        <v>5824</v>
      </c>
      <c r="B3950" s="231" t="str">
        <f t="shared" si="61"/>
        <v>PO16</v>
      </c>
      <c r="C3950" s="353">
        <v>0.50717902183532704</v>
      </c>
    </row>
    <row r="3951" spans="1:3" x14ac:dyDescent="0.35">
      <c r="A3951" s="231" t="s">
        <v>5825</v>
      </c>
      <c r="B3951" s="231" t="str">
        <f t="shared" si="61"/>
        <v>PO16</v>
      </c>
      <c r="C3951" s="353">
        <v>0.74472424719068697</v>
      </c>
    </row>
    <row r="3952" spans="1:3" x14ac:dyDescent="0.35">
      <c r="A3952" s="231" t="s">
        <v>5826</v>
      </c>
      <c r="B3952" s="231" t="str">
        <f t="shared" si="61"/>
        <v>PO16</v>
      </c>
      <c r="C3952" s="353">
        <v>0.41514849662780701</v>
      </c>
    </row>
    <row r="3953" spans="1:3" x14ac:dyDescent="0.35">
      <c r="A3953" s="231" t="s">
        <v>5827</v>
      </c>
      <c r="B3953" s="231" t="str">
        <f t="shared" si="61"/>
        <v>PO16</v>
      </c>
      <c r="C3953" s="353">
        <v>0.74480208158493</v>
      </c>
    </row>
    <row r="3954" spans="1:3" x14ac:dyDescent="0.35">
      <c r="A3954" s="231" t="s">
        <v>5828</v>
      </c>
      <c r="B3954" s="231" t="str">
        <f t="shared" si="61"/>
        <v>PO16</v>
      </c>
      <c r="C3954" s="353">
        <v>1.23561948140462</v>
      </c>
    </row>
    <row r="3955" spans="1:3" x14ac:dyDescent="0.35">
      <c r="A3955" s="231" t="s">
        <v>5829</v>
      </c>
      <c r="B3955" s="231" t="str">
        <f t="shared" si="61"/>
        <v>PO16</v>
      </c>
      <c r="C3955" s="353">
        <v>0.38503783941268899</v>
      </c>
    </row>
    <row r="3956" spans="1:3" x14ac:dyDescent="0.35">
      <c r="A3956" s="231" t="s">
        <v>5830</v>
      </c>
      <c r="B3956" s="231" t="str">
        <f t="shared" si="61"/>
        <v>PO16</v>
      </c>
      <c r="C3956" s="353">
        <v>0.27234840393066401</v>
      </c>
    </row>
    <row r="3957" spans="1:3" x14ac:dyDescent="0.35">
      <c r="A3957" s="231" t="s">
        <v>5831</v>
      </c>
      <c r="B3957" s="231" t="str">
        <f t="shared" si="61"/>
        <v>PO16</v>
      </c>
      <c r="C3957" s="353">
        <v>0.65404186248779295</v>
      </c>
    </row>
    <row r="3958" spans="1:3" x14ac:dyDescent="0.35">
      <c r="A3958" s="231" t="s">
        <v>5832</v>
      </c>
      <c r="B3958" s="231" t="str">
        <f t="shared" si="61"/>
        <v>PO16</v>
      </c>
      <c r="C3958" s="353">
        <v>0.41915130615234297</v>
      </c>
    </row>
    <row r="3959" spans="1:3" x14ac:dyDescent="0.35">
      <c r="A3959" s="231" t="s">
        <v>5833</v>
      </c>
      <c r="B3959" s="231" t="str">
        <f t="shared" si="61"/>
        <v>PO16</v>
      </c>
      <c r="C3959" s="353">
        <v>0.839921474456787</v>
      </c>
    </row>
    <row r="3960" spans="1:3" x14ac:dyDescent="0.35">
      <c r="A3960" s="231" t="s">
        <v>5834</v>
      </c>
      <c r="B3960" s="231" t="str">
        <f t="shared" si="61"/>
        <v>PO18</v>
      </c>
      <c r="C3960" s="353">
        <v>0.86211442947387695</v>
      </c>
    </row>
    <row r="3961" spans="1:3" x14ac:dyDescent="0.35">
      <c r="A3961" s="231" t="s">
        <v>5835</v>
      </c>
      <c r="B3961" s="231" t="str">
        <f t="shared" si="61"/>
        <v>PO18</v>
      </c>
      <c r="C3961" s="353">
        <v>0.39397549629211398</v>
      </c>
    </row>
    <row r="3962" spans="1:3" x14ac:dyDescent="0.35">
      <c r="A3962" s="231" t="s">
        <v>5836</v>
      </c>
      <c r="B3962" s="231" t="str">
        <f t="shared" si="61"/>
        <v>PO18</v>
      </c>
      <c r="C3962" s="353">
        <v>0.386338710784912</v>
      </c>
    </row>
    <row r="3963" spans="1:3" x14ac:dyDescent="0.35">
      <c r="A3963" s="231" t="s">
        <v>5837</v>
      </c>
      <c r="B3963" s="231" t="str">
        <f t="shared" si="61"/>
        <v>PO18</v>
      </c>
      <c r="C3963" s="353">
        <v>0.37826454639434798</v>
      </c>
    </row>
    <row r="3964" spans="1:3" x14ac:dyDescent="0.35">
      <c r="A3964" s="231" t="s">
        <v>5838</v>
      </c>
      <c r="B3964" s="231" t="str">
        <f t="shared" si="61"/>
        <v>PO18</v>
      </c>
      <c r="C3964" s="353">
        <v>0.22846138477325401</v>
      </c>
    </row>
    <row r="3965" spans="1:3" x14ac:dyDescent="0.35">
      <c r="A3965" s="231" t="s">
        <v>5839</v>
      </c>
      <c r="B3965" s="231" t="str">
        <f t="shared" si="61"/>
        <v>PO18</v>
      </c>
      <c r="C3965" s="353">
        <v>0.65497756004333496</v>
      </c>
    </row>
    <row r="3966" spans="1:3" x14ac:dyDescent="0.35">
      <c r="A3966" s="231" t="s">
        <v>5840</v>
      </c>
      <c r="B3966" s="231" t="str">
        <f t="shared" si="61"/>
        <v>PO18</v>
      </c>
      <c r="C3966" s="353">
        <v>0.39549692471822101</v>
      </c>
    </row>
    <row r="3967" spans="1:3" x14ac:dyDescent="0.35">
      <c r="A3967" s="231" t="s">
        <v>5841</v>
      </c>
      <c r="B3967" s="231" t="str">
        <f t="shared" si="61"/>
        <v>PO18</v>
      </c>
      <c r="C3967" s="353">
        <v>0.50244045257568304</v>
      </c>
    </row>
    <row r="3968" spans="1:3" x14ac:dyDescent="0.35">
      <c r="A3968" s="231" t="s">
        <v>5842</v>
      </c>
      <c r="B3968" s="231" t="str">
        <f t="shared" si="61"/>
        <v>PO18</v>
      </c>
      <c r="C3968" s="353">
        <v>0.679554462432861</v>
      </c>
    </row>
    <row r="3969" spans="1:3" x14ac:dyDescent="0.35">
      <c r="A3969" s="231" t="s">
        <v>5843</v>
      </c>
      <c r="B3969" s="231" t="str">
        <f t="shared" si="61"/>
        <v>PO18</v>
      </c>
      <c r="C3969" s="353">
        <v>0.68463246027628499</v>
      </c>
    </row>
    <row r="3970" spans="1:3" x14ac:dyDescent="0.35">
      <c r="A3970" s="231" t="s">
        <v>5844</v>
      </c>
      <c r="B3970" s="231" t="str">
        <f t="shared" si="61"/>
        <v>PO18</v>
      </c>
      <c r="C3970" s="353">
        <v>0.59807377391391303</v>
      </c>
    </row>
    <row r="3971" spans="1:3" x14ac:dyDescent="0.35">
      <c r="A3971" s="231" t="s">
        <v>5845</v>
      </c>
      <c r="B3971" s="231" t="str">
        <f t="shared" si="61"/>
        <v>PO18</v>
      </c>
      <c r="C3971" s="353">
        <v>0.31291866302490201</v>
      </c>
    </row>
    <row r="3972" spans="1:3" x14ac:dyDescent="0.35">
      <c r="A3972" s="231" t="s">
        <v>5846</v>
      </c>
      <c r="B3972" s="231" t="str">
        <f t="shared" si="61"/>
        <v>PO18</v>
      </c>
      <c r="C3972" s="353">
        <v>0.50308442115783603</v>
      </c>
    </row>
    <row r="3973" spans="1:3" x14ac:dyDescent="0.35">
      <c r="A3973" s="231" t="s">
        <v>5847</v>
      </c>
      <c r="B3973" s="231" t="str">
        <f t="shared" si="61"/>
        <v>PO18</v>
      </c>
      <c r="C3973" s="353">
        <v>0.43916547298431302</v>
      </c>
    </row>
    <row r="3974" spans="1:3" x14ac:dyDescent="0.35">
      <c r="A3974" s="231" t="s">
        <v>5848</v>
      </c>
      <c r="B3974" s="231" t="str">
        <f t="shared" si="61"/>
        <v>PO19</v>
      </c>
      <c r="C3974" s="353">
        <v>0.422092676162719</v>
      </c>
    </row>
    <row r="3975" spans="1:3" x14ac:dyDescent="0.35">
      <c r="A3975" s="231" t="s">
        <v>5849</v>
      </c>
      <c r="B3975" s="231" t="str">
        <f t="shared" si="61"/>
        <v>PO2</v>
      </c>
      <c r="C3975" s="353">
        <v>0.64657509326934803</v>
      </c>
    </row>
    <row r="3976" spans="1:3" x14ac:dyDescent="0.35">
      <c r="A3976" s="231" t="s">
        <v>5850</v>
      </c>
      <c r="B3976" s="231" t="str">
        <f t="shared" si="61"/>
        <v>PO2</v>
      </c>
      <c r="C3976" s="353">
        <v>0.58747706693761403</v>
      </c>
    </row>
    <row r="3977" spans="1:3" x14ac:dyDescent="0.35">
      <c r="A3977" s="231" t="s">
        <v>5851</v>
      </c>
      <c r="B3977" s="231" t="str">
        <f t="shared" si="61"/>
        <v>PO2</v>
      </c>
      <c r="C3977" s="353">
        <v>0.39862699508666899</v>
      </c>
    </row>
    <row r="3978" spans="1:3" x14ac:dyDescent="0.35">
      <c r="A3978" s="231" t="s">
        <v>5852</v>
      </c>
      <c r="B3978" s="231" t="str">
        <f t="shared" si="61"/>
        <v>PO2</v>
      </c>
      <c r="C3978" s="353">
        <v>0.23077285289764399</v>
      </c>
    </row>
    <row r="3979" spans="1:3" x14ac:dyDescent="0.35">
      <c r="A3979" s="231" t="s">
        <v>5853</v>
      </c>
      <c r="B3979" s="231" t="str">
        <f t="shared" si="61"/>
        <v>PO2</v>
      </c>
      <c r="C3979" s="353">
        <v>0.44622564315795898</v>
      </c>
    </row>
    <row r="3980" spans="1:3" x14ac:dyDescent="0.35">
      <c r="A3980" s="231" t="s">
        <v>5854</v>
      </c>
      <c r="B3980" s="231" t="str">
        <f t="shared" ref="B3980:B4043" si="62">IFERROR(LEFT(A3980,(FIND(" ",A3980,1)-1)),"")</f>
        <v>PO2</v>
      </c>
      <c r="C3980" s="353">
        <v>0.33494186401367099</v>
      </c>
    </row>
    <row r="3981" spans="1:3" x14ac:dyDescent="0.35">
      <c r="A3981" s="231" t="s">
        <v>5855</v>
      </c>
      <c r="B3981" s="231" t="str">
        <f t="shared" si="62"/>
        <v>PO2</v>
      </c>
      <c r="C3981" s="353">
        <v>0.44729727506637501</v>
      </c>
    </row>
    <row r="3982" spans="1:3" x14ac:dyDescent="0.35">
      <c r="A3982" s="231" t="s">
        <v>5856</v>
      </c>
      <c r="B3982" s="231" t="str">
        <f t="shared" si="62"/>
        <v>PO2</v>
      </c>
      <c r="C3982" s="353">
        <v>0.22467708587646401</v>
      </c>
    </row>
    <row r="3983" spans="1:3" x14ac:dyDescent="0.35">
      <c r="A3983" s="231" t="s">
        <v>5857</v>
      </c>
      <c r="B3983" s="231" t="str">
        <f t="shared" si="62"/>
        <v>PO2</v>
      </c>
      <c r="C3983" s="353">
        <v>0.22393989562988201</v>
      </c>
    </row>
    <row r="3984" spans="1:3" x14ac:dyDescent="0.35">
      <c r="A3984" s="231" t="s">
        <v>5858</v>
      </c>
      <c r="B3984" s="231" t="str">
        <f t="shared" si="62"/>
        <v>PO2</v>
      </c>
      <c r="C3984" s="353">
        <v>0.48249785105387299</v>
      </c>
    </row>
    <row r="3985" spans="1:3" x14ac:dyDescent="0.35">
      <c r="A3985" s="231" t="s">
        <v>5859</v>
      </c>
      <c r="B3985" s="231" t="str">
        <f t="shared" si="62"/>
        <v>PO2</v>
      </c>
      <c r="C3985" s="353">
        <v>0.21867280006408599</v>
      </c>
    </row>
    <row r="3986" spans="1:3" x14ac:dyDescent="0.35">
      <c r="A3986" s="231" t="s">
        <v>5860</v>
      </c>
      <c r="B3986" s="231" t="str">
        <f t="shared" si="62"/>
        <v>PO2</v>
      </c>
      <c r="C3986" s="353">
        <v>0.23376035690307601</v>
      </c>
    </row>
    <row r="3987" spans="1:3" x14ac:dyDescent="0.35">
      <c r="A3987" s="231" t="s">
        <v>5861</v>
      </c>
      <c r="B3987" s="231" t="str">
        <f t="shared" si="62"/>
        <v>PO2</v>
      </c>
      <c r="C3987" s="353">
        <v>0.37505948543548501</v>
      </c>
    </row>
    <row r="3988" spans="1:3" x14ac:dyDescent="0.35">
      <c r="A3988" s="231" t="s">
        <v>5862</v>
      </c>
      <c r="B3988" s="231" t="str">
        <f t="shared" si="62"/>
        <v>PO2</v>
      </c>
      <c r="C3988" s="353">
        <v>0.285778999328613</v>
      </c>
    </row>
    <row r="3989" spans="1:3" x14ac:dyDescent="0.35">
      <c r="A3989" s="231" t="s">
        <v>5863</v>
      </c>
      <c r="B3989" s="231" t="str">
        <f t="shared" si="62"/>
        <v>PO2</v>
      </c>
      <c r="C3989" s="353">
        <v>0.329926967620849</v>
      </c>
    </row>
    <row r="3990" spans="1:3" x14ac:dyDescent="0.35">
      <c r="A3990" s="231" t="s">
        <v>5864</v>
      </c>
      <c r="B3990" s="231" t="str">
        <f t="shared" si="62"/>
        <v>PO2</v>
      </c>
      <c r="C3990" s="353">
        <v>0.21112501621246299</v>
      </c>
    </row>
    <row r="3991" spans="1:3" x14ac:dyDescent="0.35">
      <c r="A3991" s="231" t="s">
        <v>5865</v>
      </c>
      <c r="B3991" s="231" t="str">
        <f t="shared" si="62"/>
        <v>PO2</v>
      </c>
      <c r="C3991" s="353">
        <v>0.50059080123901301</v>
      </c>
    </row>
    <row r="3992" spans="1:3" x14ac:dyDescent="0.35">
      <c r="A3992" s="231" t="s">
        <v>5866</v>
      </c>
      <c r="B3992" s="231" t="str">
        <f t="shared" si="62"/>
        <v>PO2</v>
      </c>
      <c r="C3992" s="353">
        <v>0.25094199180603</v>
      </c>
    </row>
    <row r="3993" spans="1:3" x14ac:dyDescent="0.35">
      <c r="A3993" s="231" t="s">
        <v>5867</v>
      </c>
      <c r="B3993" s="231" t="str">
        <f t="shared" si="62"/>
        <v>PO2</v>
      </c>
      <c r="C3993" s="353">
        <v>0.27553582191467202</v>
      </c>
    </row>
    <row r="3994" spans="1:3" x14ac:dyDescent="0.35">
      <c r="A3994" s="231" t="s">
        <v>5868</v>
      </c>
      <c r="B3994" s="231" t="str">
        <f t="shared" si="62"/>
        <v>PO2</v>
      </c>
      <c r="C3994" s="353">
        <v>0.42021703720092701</v>
      </c>
    </row>
    <row r="3995" spans="1:3" x14ac:dyDescent="0.35">
      <c r="A3995" s="231" t="s">
        <v>5869</v>
      </c>
      <c r="B3995" s="231" t="str">
        <f t="shared" si="62"/>
        <v>PO2</v>
      </c>
      <c r="C3995" s="353">
        <v>0.28235220909118602</v>
      </c>
    </row>
    <row r="3996" spans="1:3" x14ac:dyDescent="0.35">
      <c r="A3996" s="231" t="s">
        <v>5870</v>
      </c>
      <c r="B3996" s="231" t="str">
        <f t="shared" si="62"/>
        <v>PO2</v>
      </c>
      <c r="C3996" s="353">
        <v>0.32795047760009699</v>
      </c>
    </row>
    <row r="3997" spans="1:3" x14ac:dyDescent="0.35">
      <c r="A3997" s="231" t="s">
        <v>5871</v>
      </c>
      <c r="B3997" s="231" t="str">
        <f t="shared" si="62"/>
        <v>PO2</v>
      </c>
      <c r="C3997" s="353">
        <v>0.31776704788207999</v>
      </c>
    </row>
    <row r="3998" spans="1:3" x14ac:dyDescent="0.35">
      <c r="A3998" s="231" t="s">
        <v>5872</v>
      </c>
      <c r="B3998" s="231" t="str">
        <f t="shared" si="62"/>
        <v>PO2</v>
      </c>
      <c r="C3998" s="353">
        <v>0.27084958553314198</v>
      </c>
    </row>
    <row r="3999" spans="1:3" x14ac:dyDescent="0.35">
      <c r="A3999" s="231" t="s">
        <v>5873</v>
      </c>
      <c r="B3999" s="231" t="str">
        <f t="shared" si="62"/>
        <v>PO2</v>
      </c>
      <c r="C3999" s="353">
        <v>0.52027335166931099</v>
      </c>
    </row>
    <row r="4000" spans="1:3" x14ac:dyDescent="0.35">
      <c r="A4000" s="231" t="s">
        <v>5874</v>
      </c>
      <c r="B4000" s="231" t="str">
        <f t="shared" si="62"/>
        <v>PO2</v>
      </c>
      <c r="C4000" s="353">
        <v>0.31672644615173301</v>
      </c>
    </row>
    <row r="4001" spans="1:3" x14ac:dyDescent="0.35">
      <c r="A4001" s="231" t="s">
        <v>5875</v>
      </c>
      <c r="B4001" s="231" t="str">
        <f t="shared" si="62"/>
        <v>PO2</v>
      </c>
      <c r="C4001" s="353">
        <v>0.343321323394775</v>
      </c>
    </row>
    <row r="4002" spans="1:3" x14ac:dyDescent="0.35">
      <c r="A4002" s="231" t="s">
        <v>5876</v>
      </c>
      <c r="B4002" s="231" t="str">
        <f t="shared" si="62"/>
        <v>PO2</v>
      </c>
      <c r="C4002" s="353">
        <v>0.27602839469909601</v>
      </c>
    </row>
    <row r="4003" spans="1:3" x14ac:dyDescent="0.35">
      <c r="A4003" s="231" t="s">
        <v>5877</v>
      </c>
      <c r="B4003" s="231" t="str">
        <f t="shared" si="62"/>
        <v>PO2</v>
      </c>
      <c r="C4003" s="353">
        <v>0.42554599898202</v>
      </c>
    </row>
    <row r="4004" spans="1:3" x14ac:dyDescent="0.35">
      <c r="A4004" s="231" t="s">
        <v>5878</v>
      </c>
      <c r="B4004" s="231" t="str">
        <f t="shared" si="62"/>
        <v>PO2</v>
      </c>
      <c r="C4004" s="353">
        <v>0.44482574462890601</v>
      </c>
    </row>
    <row r="4005" spans="1:3" x14ac:dyDescent="0.35">
      <c r="A4005" s="231" t="s">
        <v>5879</v>
      </c>
      <c r="B4005" s="231" t="str">
        <f t="shared" si="62"/>
        <v>PO2</v>
      </c>
      <c r="C4005" s="353">
        <v>0.39956219991048098</v>
      </c>
    </row>
    <row r="4006" spans="1:3" x14ac:dyDescent="0.35">
      <c r="A4006" s="231" t="s">
        <v>5880</v>
      </c>
      <c r="B4006" s="231" t="str">
        <f t="shared" si="62"/>
        <v>PO2</v>
      </c>
      <c r="C4006" s="353">
        <v>0.325245141983032</v>
      </c>
    </row>
    <row r="4007" spans="1:3" x14ac:dyDescent="0.35">
      <c r="A4007" s="231" t="s">
        <v>5881</v>
      </c>
      <c r="B4007" s="231" t="str">
        <f t="shared" si="62"/>
        <v>PO2</v>
      </c>
      <c r="C4007" s="353">
        <v>0.37950646877288802</v>
      </c>
    </row>
    <row r="4008" spans="1:3" x14ac:dyDescent="0.35">
      <c r="A4008" s="231" t="s">
        <v>5882</v>
      </c>
      <c r="B4008" s="231" t="str">
        <f t="shared" si="62"/>
        <v>PO2</v>
      </c>
      <c r="C4008" s="353">
        <v>0.35183775424957198</v>
      </c>
    </row>
    <row r="4009" spans="1:3" x14ac:dyDescent="0.35">
      <c r="A4009" s="231" t="s">
        <v>5883</v>
      </c>
      <c r="B4009" s="231" t="str">
        <f t="shared" si="62"/>
        <v>PO2</v>
      </c>
      <c r="C4009" s="353">
        <v>0.40740871429443298</v>
      </c>
    </row>
    <row r="4010" spans="1:3" x14ac:dyDescent="0.35">
      <c r="A4010" s="231" t="s">
        <v>5884</v>
      </c>
      <c r="B4010" s="231" t="str">
        <f t="shared" si="62"/>
        <v>PO2</v>
      </c>
      <c r="C4010" s="353">
        <v>0.324200630187988</v>
      </c>
    </row>
    <row r="4011" spans="1:3" x14ac:dyDescent="0.35">
      <c r="A4011" s="231" t="s">
        <v>5885</v>
      </c>
      <c r="B4011" s="231" t="str">
        <f t="shared" si="62"/>
        <v>PO20</v>
      </c>
      <c r="C4011" s="353">
        <v>0.30144041776657099</v>
      </c>
    </row>
    <row r="4012" spans="1:3" x14ac:dyDescent="0.35">
      <c r="A4012" s="231" t="s">
        <v>5886</v>
      </c>
      <c r="B4012" s="231" t="str">
        <f t="shared" si="62"/>
        <v>PO20</v>
      </c>
      <c r="C4012" s="353">
        <v>0.22358584403991699</v>
      </c>
    </row>
    <row r="4013" spans="1:3" x14ac:dyDescent="0.35">
      <c r="A4013" s="231" t="s">
        <v>5887</v>
      </c>
      <c r="B4013" s="231" t="str">
        <f t="shared" si="62"/>
        <v>PO20</v>
      </c>
      <c r="C4013" s="353">
        <v>0.792708039283752</v>
      </c>
    </row>
    <row r="4014" spans="1:3" x14ac:dyDescent="0.35">
      <c r="A4014" s="231" t="s">
        <v>5888</v>
      </c>
      <c r="B4014" s="231" t="str">
        <f t="shared" si="62"/>
        <v>PO20</v>
      </c>
      <c r="C4014" s="353">
        <v>0.333401679992675</v>
      </c>
    </row>
    <row r="4015" spans="1:3" x14ac:dyDescent="0.35">
      <c r="A4015" s="231" t="s">
        <v>5889</v>
      </c>
      <c r="B4015" s="231" t="str">
        <f t="shared" si="62"/>
        <v>PO20</v>
      </c>
      <c r="C4015" s="353">
        <v>0.29049531618753999</v>
      </c>
    </row>
    <row r="4016" spans="1:3" x14ac:dyDescent="0.35">
      <c r="A4016" s="231" t="s">
        <v>5890</v>
      </c>
      <c r="B4016" s="231" t="str">
        <f t="shared" si="62"/>
        <v>PO20</v>
      </c>
      <c r="C4016" s="353">
        <v>0.317646265029907</v>
      </c>
    </row>
    <row r="4017" spans="1:3" x14ac:dyDescent="0.35">
      <c r="A4017" s="231" t="s">
        <v>5891</v>
      </c>
      <c r="B4017" s="231" t="str">
        <f t="shared" si="62"/>
        <v>PO20</v>
      </c>
      <c r="C4017" s="353">
        <v>0.242825031280517</v>
      </c>
    </row>
    <row r="4018" spans="1:3" x14ac:dyDescent="0.35">
      <c r="A4018" s="231" t="s">
        <v>5892</v>
      </c>
      <c r="B4018" s="231" t="str">
        <f t="shared" si="62"/>
        <v>PO20</v>
      </c>
      <c r="C4018" s="353">
        <v>0.21918118000030501</v>
      </c>
    </row>
    <row r="4019" spans="1:3" x14ac:dyDescent="0.35">
      <c r="A4019" s="231" t="s">
        <v>5893</v>
      </c>
      <c r="B4019" s="231" t="str">
        <f t="shared" si="62"/>
        <v>PO20</v>
      </c>
      <c r="C4019" s="353">
        <v>0.54779020945231105</v>
      </c>
    </row>
    <row r="4020" spans="1:3" x14ac:dyDescent="0.35">
      <c r="A4020" s="231" t="s">
        <v>5894</v>
      </c>
      <c r="B4020" s="231" t="str">
        <f t="shared" si="62"/>
        <v>PO20</v>
      </c>
      <c r="C4020" s="353">
        <v>0.78280711174011197</v>
      </c>
    </row>
    <row r="4021" spans="1:3" x14ac:dyDescent="0.35">
      <c r="A4021" s="231" t="s">
        <v>5895</v>
      </c>
      <c r="B4021" s="231" t="str">
        <f t="shared" si="62"/>
        <v>PO20</v>
      </c>
      <c r="C4021" s="353">
        <v>0.26696729660034102</v>
      </c>
    </row>
    <row r="4022" spans="1:3" x14ac:dyDescent="0.35">
      <c r="A4022" s="231" t="s">
        <v>5896</v>
      </c>
      <c r="B4022" s="231" t="str">
        <f t="shared" si="62"/>
        <v>PO20</v>
      </c>
      <c r="C4022" s="353">
        <v>0.83971376419067301</v>
      </c>
    </row>
    <row r="4023" spans="1:3" x14ac:dyDescent="0.35">
      <c r="A4023" s="231" t="s">
        <v>5897</v>
      </c>
      <c r="B4023" s="231" t="str">
        <f t="shared" si="62"/>
        <v>PO20</v>
      </c>
      <c r="C4023" s="353">
        <v>0.48601377010345398</v>
      </c>
    </row>
    <row r="4024" spans="1:3" x14ac:dyDescent="0.35">
      <c r="A4024" s="231" t="s">
        <v>5898</v>
      </c>
      <c r="B4024" s="231" t="str">
        <f t="shared" si="62"/>
        <v>PO20</v>
      </c>
      <c r="C4024" s="353">
        <v>1.52681708335876</v>
      </c>
    </row>
    <row r="4025" spans="1:3" x14ac:dyDescent="0.35">
      <c r="A4025" s="231" t="s">
        <v>5899</v>
      </c>
      <c r="B4025" s="231" t="str">
        <f t="shared" si="62"/>
        <v>PO20</v>
      </c>
      <c r="C4025" s="353">
        <v>1.19398420507257</v>
      </c>
    </row>
    <row r="4026" spans="1:3" x14ac:dyDescent="0.35">
      <c r="A4026" s="231" t="s">
        <v>5900</v>
      </c>
      <c r="B4026" s="231" t="str">
        <f t="shared" si="62"/>
        <v>PO20</v>
      </c>
      <c r="C4026" s="353">
        <v>0.86122977733612005</v>
      </c>
    </row>
    <row r="4027" spans="1:3" x14ac:dyDescent="0.35">
      <c r="A4027" s="231" t="s">
        <v>5901</v>
      </c>
      <c r="B4027" s="231" t="str">
        <f t="shared" si="62"/>
        <v>PO20</v>
      </c>
      <c r="C4027" s="353">
        <v>0.990914106369018</v>
      </c>
    </row>
    <row r="4028" spans="1:3" x14ac:dyDescent="0.35">
      <c r="A4028" s="231" t="s">
        <v>5902</v>
      </c>
      <c r="B4028" s="231" t="str">
        <f t="shared" si="62"/>
        <v>PO20</v>
      </c>
      <c r="C4028" s="353">
        <v>0.86621328762599403</v>
      </c>
    </row>
    <row r="4029" spans="1:3" x14ac:dyDescent="0.35">
      <c r="A4029" s="231" t="s">
        <v>5903</v>
      </c>
      <c r="B4029" s="231" t="str">
        <f t="shared" si="62"/>
        <v>PO20</v>
      </c>
      <c r="C4029" s="353">
        <v>0.44192775090535402</v>
      </c>
    </row>
    <row r="4030" spans="1:3" x14ac:dyDescent="0.35">
      <c r="A4030" s="231" t="s">
        <v>5904</v>
      </c>
      <c r="B4030" s="231" t="str">
        <f t="shared" si="62"/>
        <v>PO20</v>
      </c>
      <c r="C4030" s="353">
        <v>0.408298730850219</v>
      </c>
    </row>
    <row r="4031" spans="1:3" x14ac:dyDescent="0.35">
      <c r="A4031" s="231" t="s">
        <v>5905</v>
      </c>
      <c r="B4031" s="231" t="str">
        <f t="shared" si="62"/>
        <v>PO20</v>
      </c>
      <c r="C4031" s="353">
        <v>0.98223900794982899</v>
      </c>
    </row>
    <row r="4032" spans="1:3" x14ac:dyDescent="0.35">
      <c r="A4032" s="231" t="s">
        <v>5906</v>
      </c>
      <c r="B4032" s="231" t="str">
        <f t="shared" si="62"/>
        <v>PO20</v>
      </c>
      <c r="C4032" s="353">
        <v>0.35305261611938399</v>
      </c>
    </row>
    <row r="4033" spans="1:3" x14ac:dyDescent="0.35">
      <c r="A4033" s="231" t="s">
        <v>5907</v>
      </c>
      <c r="B4033" s="231" t="str">
        <f t="shared" si="62"/>
        <v>PO20</v>
      </c>
      <c r="C4033" s="353">
        <v>0.29247283935546797</v>
      </c>
    </row>
    <row r="4034" spans="1:3" x14ac:dyDescent="0.35">
      <c r="A4034" s="231" t="s">
        <v>5908</v>
      </c>
      <c r="B4034" s="231" t="str">
        <f t="shared" si="62"/>
        <v>PO20</v>
      </c>
      <c r="C4034" s="353">
        <v>0.25412178039550698</v>
      </c>
    </row>
    <row r="4035" spans="1:3" x14ac:dyDescent="0.35">
      <c r="A4035" s="231" t="s">
        <v>5909</v>
      </c>
      <c r="B4035" s="231" t="str">
        <f t="shared" si="62"/>
        <v>PO20</v>
      </c>
      <c r="C4035" s="353">
        <v>0.54075694084167403</v>
      </c>
    </row>
    <row r="4036" spans="1:3" x14ac:dyDescent="0.35">
      <c r="A4036" s="231" t="s">
        <v>5910</v>
      </c>
      <c r="B4036" s="231" t="str">
        <f t="shared" si="62"/>
        <v>PO20</v>
      </c>
      <c r="C4036" s="353">
        <v>0.57132822275161699</v>
      </c>
    </row>
    <row r="4037" spans="1:3" x14ac:dyDescent="0.35">
      <c r="A4037" s="231" t="s">
        <v>5911</v>
      </c>
      <c r="B4037" s="231" t="str">
        <f t="shared" si="62"/>
        <v>PO20</v>
      </c>
      <c r="C4037" s="353">
        <v>0.29057798385620098</v>
      </c>
    </row>
    <row r="4038" spans="1:3" x14ac:dyDescent="0.35">
      <c r="A4038" s="231" t="s">
        <v>5912</v>
      </c>
      <c r="B4038" s="231" t="str">
        <f t="shared" si="62"/>
        <v>PO20</v>
      </c>
      <c r="C4038" s="353">
        <v>0.27279639244079501</v>
      </c>
    </row>
    <row r="4039" spans="1:3" x14ac:dyDescent="0.35">
      <c r="A4039" s="231" t="s">
        <v>5913</v>
      </c>
      <c r="B4039" s="231" t="str">
        <f t="shared" si="62"/>
        <v>PO20</v>
      </c>
      <c r="C4039" s="353">
        <v>0.340472976366678</v>
      </c>
    </row>
    <row r="4040" spans="1:3" x14ac:dyDescent="0.35">
      <c r="A4040" s="231" t="s">
        <v>5914</v>
      </c>
      <c r="B4040" s="231" t="str">
        <f t="shared" si="62"/>
        <v>PO20</v>
      </c>
      <c r="C4040" s="353">
        <v>0.77765798568725497</v>
      </c>
    </row>
    <row r="4041" spans="1:3" x14ac:dyDescent="0.35">
      <c r="A4041" s="231" t="s">
        <v>5915</v>
      </c>
      <c r="B4041" s="231" t="str">
        <f t="shared" si="62"/>
        <v>PO20</v>
      </c>
      <c r="C4041" s="353">
        <v>0.85031318664550704</v>
      </c>
    </row>
    <row r="4042" spans="1:3" x14ac:dyDescent="0.35">
      <c r="A4042" s="231" t="s">
        <v>5916</v>
      </c>
      <c r="B4042" s="231" t="str">
        <f t="shared" si="62"/>
        <v>PO20</v>
      </c>
      <c r="C4042" s="353">
        <v>0.73998522758483798</v>
      </c>
    </row>
    <row r="4043" spans="1:3" x14ac:dyDescent="0.35">
      <c r="A4043" s="231" t="s">
        <v>5917</v>
      </c>
      <c r="B4043" s="231" t="str">
        <f t="shared" si="62"/>
        <v>PO20</v>
      </c>
      <c r="C4043" s="353">
        <v>0.23685574531555101</v>
      </c>
    </row>
    <row r="4044" spans="1:3" x14ac:dyDescent="0.35">
      <c r="A4044" s="231" t="s">
        <v>5918</v>
      </c>
      <c r="B4044" s="231" t="str">
        <f t="shared" ref="B4044:B4107" si="63">IFERROR(LEFT(A4044,(FIND(" ",A4044,1)-1)),"")</f>
        <v>PO20</v>
      </c>
      <c r="C4044" s="353">
        <v>0.359239101409912</v>
      </c>
    </row>
    <row r="4045" spans="1:3" x14ac:dyDescent="0.35">
      <c r="A4045" s="231" t="s">
        <v>5919</v>
      </c>
      <c r="B4045" s="231" t="str">
        <f t="shared" si="63"/>
        <v>PO20</v>
      </c>
      <c r="C4045" s="353">
        <v>1.21323843002319</v>
      </c>
    </row>
    <row r="4046" spans="1:3" x14ac:dyDescent="0.35">
      <c r="A4046" s="231" t="s">
        <v>5920</v>
      </c>
      <c r="B4046" s="231" t="str">
        <f t="shared" si="63"/>
        <v>PO20</v>
      </c>
      <c r="C4046" s="353">
        <v>1.2200336456298799</v>
      </c>
    </row>
    <row r="4047" spans="1:3" x14ac:dyDescent="0.35">
      <c r="A4047" s="231" t="s">
        <v>5921</v>
      </c>
      <c r="B4047" s="231" t="str">
        <f t="shared" si="63"/>
        <v>PO20</v>
      </c>
      <c r="C4047" s="353">
        <v>0.86541448939930299</v>
      </c>
    </row>
    <row r="4048" spans="1:3" x14ac:dyDescent="0.35">
      <c r="A4048" s="231" t="s">
        <v>5922</v>
      </c>
      <c r="B4048" s="231" t="str">
        <f t="shared" si="63"/>
        <v>PO20</v>
      </c>
      <c r="C4048" s="353">
        <v>0.63506209850311202</v>
      </c>
    </row>
    <row r="4049" spans="1:3" x14ac:dyDescent="0.35">
      <c r="A4049" s="231" t="s">
        <v>5923</v>
      </c>
      <c r="B4049" s="231" t="str">
        <f t="shared" si="63"/>
        <v>PO20</v>
      </c>
      <c r="C4049" s="353">
        <v>0.343988686800003</v>
      </c>
    </row>
    <row r="4050" spans="1:3" x14ac:dyDescent="0.35">
      <c r="A4050" s="231" t="s">
        <v>5924</v>
      </c>
      <c r="B4050" s="231" t="str">
        <f t="shared" si="63"/>
        <v>PO20</v>
      </c>
      <c r="C4050" s="353">
        <v>0.53862786293029696</v>
      </c>
    </row>
    <row r="4051" spans="1:3" x14ac:dyDescent="0.35">
      <c r="A4051" s="231" t="s">
        <v>5925</v>
      </c>
      <c r="B4051" s="231" t="str">
        <f t="shared" si="63"/>
        <v>PO20</v>
      </c>
      <c r="C4051" s="353">
        <v>0.37578558921813898</v>
      </c>
    </row>
    <row r="4052" spans="1:3" x14ac:dyDescent="0.35">
      <c r="A4052" s="231" t="s">
        <v>5926</v>
      </c>
      <c r="B4052" s="231" t="str">
        <f t="shared" si="63"/>
        <v>PO20</v>
      </c>
      <c r="C4052" s="353">
        <v>0.38790078596635202</v>
      </c>
    </row>
    <row r="4053" spans="1:3" x14ac:dyDescent="0.35">
      <c r="A4053" s="231" t="s">
        <v>5927</v>
      </c>
      <c r="B4053" s="231" t="str">
        <f t="shared" si="63"/>
        <v>PO20</v>
      </c>
      <c r="C4053" s="353">
        <v>0.58884253868689895</v>
      </c>
    </row>
    <row r="4054" spans="1:3" x14ac:dyDescent="0.35">
      <c r="A4054" s="231" t="s">
        <v>5928</v>
      </c>
      <c r="B4054" s="231" t="str">
        <f t="shared" si="63"/>
        <v>PO20</v>
      </c>
      <c r="C4054" s="353">
        <v>0.255038261413574</v>
      </c>
    </row>
    <row r="4055" spans="1:3" x14ac:dyDescent="0.35">
      <c r="A4055" s="231" t="s">
        <v>5929</v>
      </c>
      <c r="B4055" s="231" t="str">
        <f t="shared" si="63"/>
        <v>PO20</v>
      </c>
      <c r="C4055" s="353">
        <v>0.57532095909118597</v>
      </c>
    </row>
    <row r="4056" spans="1:3" x14ac:dyDescent="0.35">
      <c r="A4056" s="231" t="s">
        <v>5930</v>
      </c>
      <c r="B4056" s="231" t="str">
        <f t="shared" si="63"/>
        <v>PO20</v>
      </c>
      <c r="C4056" s="353">
        <v>0.29394334554672202</v>
      </c>
    </row>
    <row r="4057" spans="1:3" x14ac:dyDescent="0.35">
      <c r="A4057" s="231" t="s">
        <v>5931</v>
      </c>
      <c r="B4057" s="231" t="str">
        <f t="shared" si="63"/>
        <v>PO20</v>
      </c>
      <c r="C4057" s="353">
        <v>0.51472461223602295</v>
      </c>
    </row>
    <row r="4058" spans="1:3" x14ac:dyDescent="0.35">
      <c r="A4058" s="231" t="s">
        <v>5932</v>
      </c>
      <c r="B4058" s="231" t="str">
        <f t="shared" si="63"/>
        <v>PO20</v>
      </c>
      <c r="C4058" s="353">
        <v>1.0144994735717701</v>
      </c>
    </row>
    <row r="4059" spans="1:3" x14ac:dyDescent="0.35">
      <c r="A4059" s="231" t="s">
        <v>5933</v>
      </c>
      <c r="B4059" s="231" t="str">
        <f t="shared" si="63"/>
        <v>PO20</v>
      </c>
      <c r="C4059" s="353">
        <v>0.450873279571533</v>
      </c>
    </row>
    <row r="4060" spans="1:3" x14ac:dyDescent="0.35">
      <c r="A4060" s="231" t="s">
        <v>5934</v>
      </c>
      <c r="B4060" s="231" t="str">
        <f t="shared" si="63"/>
        <v>PO20</v>
      </c>
      <c r="C4060" s="353">
        <v>0.69131459130181205</v>
      </c>
    </row>
    <row r="4061" spans="1:3" x14ac:dyDescent="0.35">
      <c r="A4061" s="231" t="s">
        <v>5935</v>
      </c>
      <c r="B4061" s="231" t="str">
        <f t="shared" si="63"/>
        <v>PO20</v>
      </c>
      <c r="C4061" s="353">
        <v>1.03248257107204</v>
      </c>
    </row>
    <row r="4062" spans="1:3" x14ac:dyDescent="0.35">
      <c r="A4062" s="231" t="s">
        <v>5936</v>
      </c>
      <c r="B4062" s="231" t="str">
        <f t="shared" si="63"/>
        <v>PO20</v>
      </c>
      <c r="C4062" s="353">
        <v>1.09685615698496</v>
      </c>
    </row>
    <row r="4063" spans="1:3" x14ac:dyDescent="0.35">
      <c r="A4063" s="231" t="s">
        <v>5937</v>
      </c>
      <c r="B4063" s="231" t="str">
        <f t="shared" si="63"/>
        <v>PO20</v>
      </c>
      <c r="C4063" s="353">
        <v>0.94788587093353205</v>
      </c>
    </row>
    <row r="4064" spans="1:3" x14ac:dyDescent="0.35">
      <c r="A4064" s="231" t="s">
        <v>5938</v>
      </c>
      <c r="B4064" s="231" t="str">
        <f t="shared" si="63"/>
        <v>PO20</v>
      </c>
      <c r="C4064" s="353">
        <v>0.57687306404113703</v>
      </c>
    </row>
    <row r="4065" spans="1:3" x14ac:dyDescent="0.35">
      <c r="A4065" s="231" t="s">
        <v>5939</v>
      </c>
      <c r="B4065" s="231" t="str">
        <f t="shared" si="63"/>
        <v>PO20</v>
      </c>
      <c r="C4065" s="353">
        <v>0.82023060321807795</v>
      </c>
    </row>
    <row r="4066" spans="1:3" x14ac:dyDescent="0.35">
      <c r="A4066" s="231" t="s">
        <v>5940</v>
      </c>
      <c r="B4066" s="231" t="str">
        <f t="shared" si="63"/>
        <v>PO20</v>
      </c>
      <c r="C4066" s="353">
        <v>0.24665451049804599</v>
      </c>
    </row>
    <row r="4067" spans="1:3" x14ac:dyDescent="0.35">
      <c r="A4067" s="231" t="s">
        <v>5941</v>
      </c>
      <c r="B4067" s="231" t="str">
        <f t="shared" si="63"/>
        <v>PO20</v>
      </c>
      <c r="C4067" s="353">
        <v>0.27529287338256803</v>
      </c>
    </row>
    <row r="4068" spans="1:3" x14ac:dyDescent="0.35">
      <c r="A4068" s="231" t="s">
        <v>5942</v>
      </c>
      <c r="B4068" s="231" t="str">
        <f t="shared" si="63"/>
        <v>PO20</v>
      </c>
      <c r="C4068" s="353">
        <v>0.28838491439819303</v>
      </c>
    </row>
    <row r="4069" spans="1:3" x14ac:dyDescent="0.35">
      <c r="A4069" s="231" t="s">
        <v>5943</v>
      </c>
      <c r="B4069" s="231" t="str">
        <f t="shared" si="63"/>
        <v>PO20</v>
      </c>
      <c r="C4069" s="353">
        <v>1.6757349014282199</v>
      </c>
    </row>
    <row r="4070" spans="1:3" x14ac:dyDescent="0.35">
      <c r="A4070" s="231" t="s">
        <v>5944</v>
      </c>
      <c r="B4070" s="231" t="str">
        <f t="shared" si="63"/>
        <v>PO20</v>
      </c>
      <c r="C4070" s="353">
        <v>0.75495807329813602</v>
      </c>
    </row>
    <row r="4071" spans="1:3" x14ac:dyDescent="0.35">
      <c r="A4071" s="231" t="s">
        <v>5945</v>
      </c>
      <c r="B4071" s="231" t="str">
        <f t="shared" si="63"/>
        <v>PO20</v>
      </c>
      <c r="C4071" s="353">
        <v>0.58590364456176702</v>
      </c>
    </row>
    <row r="4072" spans="1:3" x14ac:dyDescent="0.35">
      <c r="A4072" s="231" t="s">
        <v>5946</v>
      </c>
      <c r="B4072" s="231" t="str">
        <f t="shared" si="63"/>
        <v>PO20</v>
      </c>
      <c r="C4072" s="353">
        <v>0.49524641036987299</v>
      </c>
    </row>
    <row r="4073" spans="1:3" x14ac:dyDescent="0.35">
      <c r="A4073" s="231" t="s">
        <v>5947</v>
      </c>
      <c r="B4073" s="231" t="str">
        <f t="shared" si="63"/>
        <v>PO20</v>
      </c>
      <c r="C4073" s="353">
        <v>2.6792759895324698</v>
      </c>
    </row>
    <row r="4074" spans="1:3" x14ac:dyDescent="0.35">
      <c r="A4074" s="231" t="s">
        <v>5948</v>
      </c>
      <c r="B4074" s="231" t="str">
        <f t="shared" si="63"/>
        <v>PO20</v>
      </c>
      <c r="C4074" s="353">
        <v>1.69523382186889</v>
      </c>
    </row>
    <row r="4075" spans="1:3" x14ac:dyDescent="0.35">
      <c r="A4075" s="231" t="s">
        <v>5949</v>
      </c>
      <c r="B4075" s="231" t="str">
        <f t="shared" si="63"/>
        <v>PO20</v>
      </c>
      <c r="C4075" s="353">
        <v>1.61588275432586</v>
      </c>
    </row>
    <row r="4076" spans="1:3" x14ac:dyDescent="0.35">
      <c r="A4076" s="231" t="s">
        <v>5950</v>
      </c>
      <c r="B4076" s="231" t="str">
        <f t="shared" si="63"/>
        <v>PO20</v>
      </c>
      <c r="C4076" s="353">
        <v>0.53058657338542303</v>
      </c>
    </row>
    <row r="4077" spans="1:3" x14ac:dyDescent="0.35">
      <c r="A4077" s="231" t="s">
        <v>5951</v>
      </c>
      <c r="B4077" s="231" t="str">
        <f t="shared" si="63"/>
        <v>PO20</v>
      </c>
      <c r="C4077" s="353">
        <v>0.34784278273582397</v>
      </c>
    </row>
    <row r="4078" spans="1:3" x14ac:dyDescent="0.35">
      <c r="A4078" s="231" t="s">
        <v>5952</v>
      </c>
      <c r="B4078" s="231" t="str">
        <f t="shared" si="63"/>
        <v>PO20</v>
      </c>
      <c r="C4078" s="353">
        <v>0.65661859512329102</v>
      </c>
    </row>
    <row r="4079" spans="1:3" x14ac:dyDescent="0.35">
      <c r="A4079" s="231" t="s">
        <v>5953</v>
      </c>
      <c r="B4079" s="231" t="str">
        <f t="shared" si="63"/>
        <v>PO20</v>
      </c>
      <c r="C4079" s="353">
        <v>0.27967357635498002</v>
      </c>
    </row>
    <row r="4080" spans="1:3" x14ac:dyDescent="0.35">
      <c r="A4080" s="231" t="s">
        <v>5954</v>
      </c>
      <c r="B4080" s="231" t="str">
        <f t="shared" si="63"/>
        <v>PO20</v>
      </c>
      <c r="C4080" s="353">
        <v>0.215180873870849</v>
      </c>
    </row>
    <row r="4081" spans="1:3" x14ac:dyDescent="0.35">
      <c r="A4081" s="231" t="s">
        <v>5955</v>
      </c>
      <c r="B4081" s="231" t="str">
        <f t="shared" si="63"/>
        <v>PO20</v>
      </c>
      <c r="C4081" s="353">
        <v>0.25820191701253198</v>
      </c>
    </row>
    <row r="4082" spans="1:3" x14ac:dyDescent="0.35">
      <c r="A4082" s="231" t="s">
        <v>5956</v>
      </c>
      <c r="B4082" s="231" t="str">
        <f t="shared" si="63"/>
        <v>PO20</v>
      </c>
      <c r="C4082" s="353">
        <v>0.27245807647705</v>
      </c>
    </row>
    <row r="4083" spans="1:3" x14ac:dyDescent="0.35">
      <c r="A4083" s="231" t="s">
        <v>5957</v>
      </c>
      <c r="B4083" s="231" t="str">
        <f t="shared" si="63"/>
        <v>PO20</v>
      </c>
      <c r="C4083" s="353">
        <v>0.38535414801703499</v>
      </c>
    </row>
    <row r="4084" spans="1:3" x14ac:dyDescent="0.35">
      <c r="A4084" s="231" t="s">
        <v>5958</v>
      </c>
      <c r="B4084" s="231" t="str">
        <f t="shared" si="63"/>
        <v>PO20</v>
      </c>
      <c r="C4084" s="353">
        <v>0.38926903406778901</v>
      </c>
    </row>
    <row r="4085" spans="1:3" x14ac:dyDescent="0.35">
      <c r="A4085" s="231" t="s">
        <v>5959</v>
      </c>
      <c r="B4085" s="231" t="str">
        <f t="shared" si="63"/>
        <v>PO20</v>
      </c>
      <c r="C4085" s="353">
        <v>0.70739988485972005</v>
      </c>
    </row>
    <row r="4086" spans="1:3" x14ac:dyDescent="0.35">
      <c r="A4086" s="231" t="s">
        <v>5960</v>
      </c>
      <c r="B4086" s="231" t="str">
        <f t="shared" si="63"/>
        <v>PO20</v>
      </c>
      <c r="C4086" s="353">
        <v>0.42529106140136702</v>
      </c>
    </row>
    <row r="4087" spans="1:3" x14ac:dyDescent="0.35">
      <c r="A4087" s="231" t="s">
        <v>5961</v>
      </c>
      <c r="B4087" s="231" t="str">
        <f t="shared" si="63"/>
        <v>PO20</v>
      </c>
      <c r="C4087" s="353">
        <v>0.57542967796325595</v>
      </c>
    </row>
    <row r="4088" spans="1:3" x14ac:dyDescent="0.35">
      <c r="A4088" s="231" t="s">
        <v>5962</v>
      </c>
      <c r="B4088" s="231" t="str">
        <f t="shared" si="63"/>
        <v>PO20</v>
      </c>
      <c r="C4088" s="353">
        <v>0.57921465237935299</v>
      </c>
    </row>
    <row r="4089" spans="1:3" x14ac:dyDescent="0.35">
      <c r="A4089" s="231" t="s">
        <v>5963</v>
      </c>
      <c r="B4089" s="231" t="str">
        <f t="shared" si="63"/>
        <v>PO20</v>
      </c>
      <c r="C4089" s="353">
        <v>0.35104592641194599</v>
      </c>
    </row>
    <row r="4090" spans="1:3" x14ac:dyDescent="0.35">
      <c r="A4090" s="231" t="s">
        <v>5964</v>
      </c>
      <c r="B4090" s="231" t="str">
        <f t="shared" si="63"/>
        <v>PO20</v>
      </c>
      <c r="C4090" s="353">
        <v>0.25317255655924398</v>
      </c>
    </row>
    <row r="4091" spans="1:3" x14ac:dyDescent="0.35">
      <c r="A4091" s="231" t="s">
        <v>5965</v>
      </c>
      <c r="B4091" s="231" t="str">
        <f t="shared" si="63"/>
        <v>PO20</v>
      </c>
      <c r="C4091" s="353">
        <v>0.26690270105997699</v>
      </c>
    </row>
    <row r="4092" spans="1:3" x14ac:dyDescent="0.35">
      <c r="A4092" s="231" t="s">
        <v>5966</v>
      </c>
      <c r="B4092" s="231" t="str">
        <f t="shared" si="63"/>
        <v>PO20</v>
      </c>
      <c r="C4092" s="353">
        <v>0.40484046936035101</v>
      </c>
    </row>
    <row r="4093" spans="1:3" x14ac:dyDescent="0.35">
      <c r="A4093" s="231" t="s">
        <v>5967</v>
      </c>
      <c r="B4093" s="231" t="str">
        <f t="shared" si="63"/>
        <v>PO20</v>
      </c>
      <c r="C4093" s="353">
        <v>0.25052905082702598</v>
      </c>
    </row>
    <row r="4094" spans="1:3" x14ac:dyDescent="0.35">
      <c r="A4094" s="231" t="s">
        <v>5968</v>
      </c>
      <c r="B4094" s="231" t="str">
        <f t="shared" si="63"/>
        <v>PO20</v>
      </c>
      <c r="C4094" s="353">
        <v>0.302628993988037</v>
      </c>
    </row>
    <row r="4095" spans="1:3" x14ac:dyDescent="0.35">
      <c r="A4095" s="231" t="s">
        <v>5969</v>
      </c>
      <c r="B4095" s="231" t="str">
        <f t="shared" si="63"/>
        <v>PO20</v>
      </c>
      <c r="C4095" s="353">
        <v>0.315230766932169</v>
      </c>
    </row>
    <row r="4096" spans="1:3" x14ac:dyDescent="0.35">
      <c r="A4096" s="231" t="s">
        <v>5970</v>
      </c>
      <c r="B4096" s="231" t="str">
        <f t="shared" si="63"/>
        <v>PO20</v>
      </c>
      <c r="C4096" s="353">
        <v>0.204876899719238</v>
      </c>
    </row>
    <row r="4097" spans="1:3" x14ac:dyDescent="0.35">
      <c r="A4097" s="231" t="s">
        <v>5971</v>
      </c>
      <c r="B4097" s="231" t="str">
        <f t="shared" si="63"/>
        <v>PO20</v>
      </c>
      <c r="C4097" s="353">
        <v>0.29001474380493097</v>
      </c>
    </row>
    <row r="4098" spans="1:3" x14ac:dyDescent="0.35">
      <c r="A4098" s="231" t="s">
        <v>5972</v>
      </c>
      <c r="B4098" s="231" t="str">
        <f t="shared" si="63"/>
        <v>PO20</v>
      </c>
      <c r="C4098" s="353">
        <v>0.25805842876434298</v>
      </c>
    </row>
    <row r="4099" spans="1:3" x14ac:dyDescent="0.35">
      <c r="A4099" s="231" t="s">
        <v>5973</v>
      </c>
      <c r="B4099" s="231" t="str">
        <f t="shared" si="63"/>
        <v>PO20</v>
      </c>
      <c r="C4099" s="353">
        <v>0.30710334777831999</v>
      </c>
    </row>
    <row r="4100" spans="1:3" x14ac:dyDescent="0.35">
      <c r="A4100" s="231" t="s">
        <v>5974</v>
      </c>
      <c r="B4100" s="231" t="str">
        <f t="shared" si="63"/>
        <v>PO20</v>
      </c>
      <c r="C4100" s="353">
        <v>0.49697753787040699</v>
      </c>
    </row>
    <row r="4101" spans="1:3" x14ac:dyDescent="0.35">
      <c r="A4101" s="231" t="s">
        <v>5975</v>
      </c>
      <c r="B4101" s="231" t="str">
        <f t="shared" si="63"/>
        <v>PO20</v>
      </c>
      <c r="C4101" s="353">
        <v>0.38044945398966401</v>
      </c>
    </row>
    <row r="4102" spans="1:3" x14ac:dyDescent="0.35">
      <c r="A4102" s="231" t="s">
        <v>5976</v>
      </c>
      <c r="B4102" s="231" t="str">
        <f t="shared" si="63"/>
        <v>PO20</v>
      </c>
      <c r="C4102" s="353">
        <v>0.56569258371988895</v>
      </c>
    </row>
    <row r="4103" spans="1:3" x14ac:dyDescent="0.35">
      <c r="A4103" s="231" t="s">
        <v>5977</v>
      </c>
      <c r="B4103" s="231" t="str">
        <f t="shared" si="63"/>
        <v>PO20</v>
      </c>
      <c r="C4103" s="353">
        <v>0.31195402145385698</v>
      </c>
    </row>
    <row r="4104" spans="1:3" x14ac:dyDescent="0.35">
      <c r="A4104" s="231" t="s">
        <v>5978</v>
      </c>
      <c r="B4104" s="231" t="str">
        <f t="shared" si="63"/>
        <v>PO20</v>
      </c>
      <c r="C4104" s="353">
        <v>0.32127968470255502</v>
      </c>
    </row>
    <row r="4105" spans="1:3" x14ac:dyDescent="0.35">
      <c r="A4105" s="231" t="s">
        <v>5979</v>
      </c>
      <c r="B4105" s="231" t="str">
        <f t="shared" si="63"/>
        <v>PO20</v>
      </c>
      <c r="C4105" s="353">
        <v>0.41357747713724702</v>
      </c>
    </row>
    <row r="4106" spans="1:3" x14ac:dyDescent="0.35">
      <c r="A4106" s="231" t="s">
        <v>5980</v>
      </c>
      <c r="B4106" s="231" t="str">
        <f t="shared" si="63"/>
        <v>PO20</v>
      </c>
      <c r="C4106" s="353">
        <v>0.50384330749511697</v>
      </c>
    </row>
    <row r="4107" spans="1:3" x14ac:dyDescent="0.35">
      <c r="A4107" s="231" t="s">
        <v>5981</v>
      </c>
      <c r="B4107" s="231" t="str">
        <f t="shared" si="63"/>
        <v>PO20</v>
      </c>
      <c r="C4107" s="353">
        <v>0.46635532379150302</v>
      </c>
    </row>
    <row r="4108" spans="1:3" x14ac:dyDescent="0.35">
      <c r="A4108" s="231" t="s">
        <v>5982</v>
      </c>
      <c r="B4108" s="231" t="str">
        <f t="shared" ref="B4108:B4171" si="64">IFERROR(LEFT(A4108,(FIND(" ",A4108,1)-1)),"")</f>
        <v>PO20</v>
      </c>
      <c r="C4108" s="353">
        <v>0.220832824707031</v>
      </c>
    </row>
    <row r="4109" spans="1:3" x14ac:dyDescent="0.35">
      <c r="A4109" s="231" t="s">
        <v>5983</v>
      </c>
      <c r="B4109" s="231" t="str">
        <f t="shared" si="64"/>
        <v>PO20</v>
      </c>
      <c r="C4109" s="353">
        <v>0.56785321235656705</v>
      </c>
    </row>
    <row r="4110" spans="1:3" x14ac:dyDescent="0.35">
      <c r="A4110" s="231" t="s">
        <v>5984</v>
      </c>
      <c r="B4110" s="231" t="str">
        <f t="shared" si="64"/>
        <v>PO20</v>
      </c>
      <c r="C4110" s="353">
        <v>1.05103588104248</v>
      </c>
    </row>
    <row r="4111" spans="1:3" x14ac:dyDescent="0.35">
      <c r="A4111" s="231" t="s">
        <v>5985</v>
      </c>
      <c r="B4111" s="231" t="str">
        <f t="shared" si="64"/>
        <v>PO20</v>
      </c>
      <c r="C4111" s="353">
        <v>0.429184079170227</v>
      </c>
    </row>
    <row r="4112" spans="1:3" x14ac:dyDescent="0.35">
      <c r="A4112" s="231" t="s">
        <v>5986</v>
      </c>
      <c r="B4112" s="231" t="str">
        <f t="shared" si="64"/>
        <v>PO20</v>
      </c>
      <c r="C4112" s="353">
        <v>0.37736427783965998</v>
      </c>
    </row>
    <row r="4113" spans="1:3" x14ac:dyDescent="0.35">
      <c r="A4113" s="231" t="s">
        <v>5987</v>
      </c>
      <c r="B4113" s="231" t="str">
        <f t="shared" si="64"/>
        <v>PO20</v>
      </c>
      <c r="C4113" s="353">
        <v>0.35036997795104902</v>
      </c>
    </row>
    <row r="4114" spans="1:3" x14ac:dyDescent="0.35">
      <c r="A4114" s="231" t="s">
        <v>5988</v>
      </c>
      <c r="B4114" s="231" t="str">
        <f t="shared" si="64"/>
        <v>PO20</v>
      </c>
      <c r="C4114" s="353">
        <v>0.297913471857706</v>
      </c>
    </row>
    <row r="4115" spans="1:3" x14ac:dyDescent="0.35">
      <c r="A4115" s="231" t="s">
        <v>5989</v>
      </c>
      <c r="B4115" s="231" t="str">
        <f t="shared" si="64"/>
        <v>PO20</v>
      </c>
      <c r="C4115" s="353">
        <v>0.31004548072814903</v>
      </c>
    </row>
    <row r="4116" spans="1:3" x14ac:dyDescent="0.35">
      <c r="A4116" s="231" t="s">
        <v>5990</v>
      </c>
      <c r="B4116" s="231" t="str">
        <f t="shared" si="64"/>
        <v>PO20</v>
      </c>
      <c r="C4116" s="353">
        <v>0.610093593597412</v>
      </c>
    </row>
    <row r="4117" spans="1:3" x14ac:dyDescent="0.35">
      <c r="A4117" s="231" t="s">
        <v>5991</v>
      </c>
      <c r="B4117" s="231" t="str">
        <f t="shared" si="64"/>
        <v>PO20</v>
      </c>
      <c r="C4117" s="353">
        <v>0.240265727043151</v>
      </c>
    </row>
    <row r="4118" spans="1:3" x14ac:dyDescent="0.35">
      <c r="A4118" s="231" t="s">
        <v>5992</v>
      </c>
      <c r="B4118" s="231" t="str">
        <f t="shared" si="64"/>
        <v>PO20</v>
      </c>
      <c r="C4118" s="353">
        <v>0.84058463573455799</v>
      </c>
    </row>
    <row r="4119" spans="1:3" x14ac:dyDescent="0.35">
      <c r="A4119" s="231" t="s">
        <v>5993</v>
      </c>
      <c r="B4119" s="231" t="str">
        <f t="shared" si="64"/>
        <v>PO20</v>
      </c>
      <c r="C4119" s="353">
        <v>0.25196409225463801</v>
      </c>
    </row>
    <row r="4120" spans="1:3" x14ac:dyDescent="0.35">
      <c r="A4120" s="231" t="s">
        <v>5994</v>
      </c>
      <c r="B4120" s="231" t="str">
        <f t="shared" si="64"/>
        <v>PO20</v>
      </c>
      <c r="C4120" s="353">
        <v>0.31547331809997498</v>
      </c>
    </row>
    <row r="4121" spans="1:3" x14ac:dyDescent="0.35">
      <c r="A4121" s="231" t="s">
        <v>5995</v>
      </c>
      <c r="B4121" s="231" t="str">
        <f t="shared" si="64"/>
        <v>PO20</v>
      </c>
      <c r="C4121" s="353">
        <v>0.36081671714782698</v>
      </c>
    </row>
    <row r="4122" spans="1:3" x14ac:dyDescent="0.35">
      <c r="A4122" s="231" t="s">
        <v>5996</v>
      </c>
      <c r="B4122" s="231" t="str">
        <f t="shared" si="64"/>
        <v>PO20</v>
      </c>
      <c r="C4122" s="353">
        <v>0.42027246952056801</v>
      </c>
    </row>
    <row r="4123" spans="1:3" x14ac:dyDescent="0.35">
      <c r="A4123" s="231" t="s">
        <v>5997</v>
      </c>
      <c r="B4123" s="231" t="str">
        <f t="shared" si="64"/>
        <v>PO21</v>
      </c>
      <c r="C4123" s="353">
        <v>0.30634856224059998</v>
      </c>
    </row>
    <row r="4124" spans="1:3" x14ac:dyDescent="0.35">
      <c r="A4124" s="231" t="s">
        <v>5998</v>
      </c>
      <c r="B4124" s="231" t="str">
        <f t="shared" si="64"/>
        <v>PO21</v>
      </c>
      <c r="C4124" s="353">
        <v>0.27676510810852001</v>
      </c>
    </row>
    <row r="4125" spans="1:3" x14ac:dyDescent="0.35">
      <c r="A4125" s="231" t="s">
        <v>5999</v>
      </c>
      <c r="B4125" s="231" t="str">
        <f t="shared" si="64"/>
        <v>PO21</v>
      </c>
      <c r="C4125" s="353">
        <v>0.38073444366455</v>
      </c>
    </row>
    <row r="4126" spans="1:3" x14ac:dyDescent="0.35">
      <c r="A4126" s="231" t="s">
        <v>6000</v>
      </c>
      <c r="B4126" s="231" t="str">
        <f t="shared" si="64"/>
        <v>PO21</v>
      </c>
      <c r="C4126" s="353">
        <v>0.77025004227956095</v>
      </c>
    </row>
    <row r="4127" spans="1:3" x14ac:dyDescent="0.35">
      <c r="A4127" s="231" t="s">
        <v>6001</v>
      </c>
      <c r="B4127" s="231" t="str">
        <f t="shared" si="64"/>
        <v>PO21</v>
      </c>
      <c r="C4127" s="353">
        <v>0.58768230676651001</v>
      </c>
    </row>
    <row r="4128" spans="1:3" x14ac:dyDescent="0.35">
      <c r="A4128" s="231" t="s">
        <v>6002</v>
      </c>
      <c r="B4128" s="231" t="str">
        <f t="shared" si="64"/>
        <v>PO21</v>
      </c>
      <c r="C4128" s="353">
        <v>0.83184208230274403</v>
      </c>
    </row>
    <row r="4129" spans="1:3" x14ac:dyDescent="0.35">
      <c r="A4129" s="231" t="s">
        <v>6003</v>
      </c>
      <c r="B4129" s="231" t="str">
        <f t="shared" si="64"/>
        <v>PO21</v>
      </c>
      <c r="C4129" s="353">
        <v>0.79900336265563898</v>
      </c>
    </row>
    <row r="4130" spans="1:3" x14ac:dyDescent="0.35">
      <c r="A4130" s="231" t="s">
        <v>6004</v>
      </c>
      <c r="B4130" s="231" t="str">
        <f t="shared" si="64"/>
        <v>PO21</v>
      </c>
      <c r="C4130" s="353">
        <v>0.26665472984313898</v>
      </c>
    </row>
    <row r="4131" spans="1:3" x14ac:dyDescent="0.35">
      <c r="A4131" s="231" t="s">
        <v>6005</v>
      </c>
      <c r="B4131" s="231" t="str">
        <f t="shared" si="64"/>
        <v>PO21</v>
      </c>
      <c r="C4131" s="353">
        <v>0.502680818239847</v>
      </c>
    </row>
    <row r="4132" spans="1:3" x14ac:dyDescent="0.35">
      <c r="A4132" s="231" t="s">
        <v>6006</v>
      </c>
      <c r="B4132" s="231" t="str">
        <f t="shared" si="64"/>
        <v>PO21</v>
      </c>
      <c r="C4132" s="353">
        <v>0.206900119781494</v>
      </c>
    </row>
    <row r="4133" spans="1:3" x14ac:dyDescent="0.35">
      <c r="A4133" s="231" t="s">
        <v>6007</v>
      </c>
      <c r="B4133" s="231" t="str">
        <f t="shared" si="64"/>
        <v>PO21</v>
      </c>
      <c r="C4133" s="353">
        <v>0.27289867401123002</v>
      </c>
    </row>
    <row r="4134" spans="1:3" x14ac:dyDescent="0.35">
      <c r="A4134" s="231" t="s">
        <v>6008</v>
      </c>
      <c r="B4134" s="231" t="str">
        <f t="shared" si="64"/>
        <v>PO21</v>
      </c>
      <c r="C4134" s="353">
        <v>0.42516163984934402</v>
      </c>
    </row>
    <row r="4135" spans="1:3" x14ac:dyDescent="0.35">
      <c r="A4135" s="231" t="s">
        <v>6009</v>
      </c>
      <c r="B4135" s="231" t="str">
        <f t="shared" si="64"/>
        <v>PO21</v>
      </c>
      <c r="C4135" s="353">
        <v>0.91559743881225497</v>
      </c>
    </row>
    <row r="4136" spans="1:3" x14ac:dyDescent="0.35">
      <c r="A4136" s="231" t="s">
        <v>6010</v>
      </c>
      <c r="B4136" s="231" t="str">
        <f t="shared" si="64"/>
        <v>PO21</v>
      </c>
      <c r="C4136" s="353">
        <v>2.21884989738464</v>
      </c>
    </row>
    <row r="4137" spans="1:3" x14ac:dyDescent="0.35">
      <c r="A4137" s="231" t="s">
        <v>6011</v>
      </c>
      <c r="B4137" s="231" t="str">
        <f t="shared" si="64"/>
        <v>PO21</v>
      </c>
      <c r="C4137" s="353">
        <v>0.28620958328246998</v>
      </c>
    </row>
    <row r="4138" spans="1:3" x14ac:dyDescent="0.35">
      <c r="A4138" s="231" t="s">
        <v>6012</v>
      </c>
      <c r="B4138" s="231" t="str">
        <f t="shared" si="64"/>
        <v>PO21</v>
      </c>
      <c r="C4138" s="353">
        <v>0.345747470855712</v>
      </c>
    </row>
    <row r="4139" spans="1:3" x14ac:dyDescent="0.35">
      <c r="A4139" s="231" t="s">
        <v>6013</v>
      </c>
      <c r="B4139" s="231" t="str">
        <f t="shared" si="64"/>
        <v>PO21</v>
      </c>
      <c r="C4139" s="353">
        <v>0.32266092300415</v>
      </c>
    </row>
    <row r="4140" spans="1:3" x14ac:dyDescent="0.35">
      <c r="A4140" s="231" t="s">
        <v>6014</v>
      </c>
      <c r="B4140" s="231" t="str">
        <f t="shared" si="64"/>
        <v>PO21</v>
      </c>
      <c r="C4140" s="353">
        <v>0.22739171981811501</v>
      </c>
    </row>
    <row r="4141" spans="1:3" x14ac:dyDescent="0.35">
      <c r="A4141" s="231" t="s">
        <v>6015</v>
      </c>
      <c r="B4141" s="231" t="str">
        <f t="shared" si="64"/>
        <v>PO21</v>
      </c>
      <c r="C4141" s="353">
        <v>0.349575996398925</v>
      </c>
    </row>
    <row r="4142" spans="1:3" x14ac:dyDescent="0.35">
      <c r="A4142" s="231" t="s">
        <v>6016</v>
      </c>
      <c r="B4142" s="231" t="str">
        <f t="shared" si="64"/>
        <v>PO21</v>
      </c>
      <c r="C4142" s="353">
        <v>0.38279708226521802</v>
      </c>
    </row>
    <row r="4143" spans="1:3" x14ac:dyDescent="0.35">
      <c r="A4143" s="231" t="s">
        <v>6017</v>
      </c>
      <c r="B4143" s="231" t="str">
        <f t="shared" si="64"/>
        <v>PO21</v>
      </c>
      <c r="C4143" s="353">
        <v>0.26728892326354903</v>
      </c>
    </row>
    <row r="4144" spans="1:3" x14ac:dyDescent="0.35">
      <c r="A4144" s="231" t="s">
        <v>6018</v>
      </c>
      <c r="B4144" s="231" t="str">
        <f t="shared" si="64"/>
        <v>PO21</v>
      </c>
      <c r="C4144" s="353">
        <v>0.22067213058471599</v>
      </c>
    </row>
    <row r="4145" spans="1:3" x14ac:dyDescent="0.35">
      <c r="A4145" s="231" t="s">
        <v>6019</v>
      </c>
      <c r="B4145" s="231" t="str">
        <f t="shared" si="64"/>
        <v>PO21</v>
      </c>
      <c r="C4145" s="353">
        <v>0.4922776222229</v>
      </c>
    </row>
    <row r="4146" spans="1:3" x14ac:dyDescent="0.35">
      <c r="A4146" s="231" t="s">
        <v>6020</v>
      </c>
      <c r="B4146" s="231" t="str">
        <f t="shared" si="64"/>
        <v>PO21</v>
      </c>
      <c r="C4146" s="353">
        <v>0.50743261973063103</v>
      </c>
    </row>
    <row r="4147" spans="1:3" x14ac:dyDescent="0.35">
      <c r="A4147" s="231" t="s">
        <v>6021</v>
      </c>
      <c r="B4147" s="231" t="str">
        <f t="shared" si="64"/>
        <v>PO21</v>
      </c>
      <c r="C4147" s="353">
        <v>0.42409777641296298</v>
      </c>
    </row>
    <row r="4148" spans="1:3" x14ac:dyDescent="0.35">
      <c r="A4148" s="231" t="s">
        <v>6022</v>
      </c>
      <c r="B4148" s="231" t="str">
        <f t="shared" si="64"/>
        <v>PO21</v>
      </c>
      <c r="C4148" s="353">
        <v>0.26700496673583901</v>
      </c>
    </row>
    <row r="4149" spans="1:3" x14ac:dyDescent="0.35">
      <c r="A4149" s="231" t="s">
        <v>6023</v>
      </c>
      <c r="B4149" s="231" t="str">
        <f t="shared" si="64"/>
        <v>PO21</v>
      </c>
      <c r="C4149" s="353">
        <v>0.78584301471710205</v>
      </c>
    </row>
    <row r="4150" spans="1:3" x14ac:dyDescent="0.35">
      <c r="A4150" s="231" t="s">
        <v>6024</v>
      </c>
      <c r="B4150" s="231" t="str">
        <f t="shared" si="64"/>
        <v>PO21</v>
      </c>
      <c r="C4150" s="353">
        <v>0.21190071105957001</v>
      </c>
    </row>
    <row r="4151" spans="1:3" x14ac:dyDescent="0.35">
      <c r="A4151" s="231" t="s">
        <v>6025</v>
      </c>
      <c r="B4151" s="231" t="str">
        <f t="shared" si="64"/>
        <v>PO21</v>
      </c>
      <c r="C4151" s="353">
        <v>0.211939811706542</v>
      </c>
    </row>
    <row r="4152" spans="1:3" x14ac:dyDescent="0.35">
      <c r="A4152" s="231" t="s">
        <v>6026</v>
      </c>
      <c r="B4152" s="231" t="str">
        <f t="shared" si="64"/>
        <v>PO21</v>
      </c>
      <c r="C4152" s="353">
        <v>0.29777312278747498</v>
      </c>
    </row>
    <row r="4153" spans="1:3" x14ac:dyDescent="0.35">
      <c r="A4153" s="231" t="s">
        <v>6027</v>
      </c>
      <c r="B4153" s="231" t="str">
        <f t="shared" si="64"/>
        <v>PO21</v>
      </c>
      <c r="C4153" s="353">
        <v>0.21282434463500899</v>
      </c>
    </row>
    <row r="4154" spans="1:3" x14ac:dyDescent="0.35">
      <c r="A4154" s="231" t="s">
        <v>6028</v>
      </c>
      <c r="B4154" s="231" t="str">
        <f t="shared" si="64"/>
        <v>PO21</v>
      </c>
      <c r="C4154" s="353">
        <v>0.26321673393249501</v>
      </c>
    </row>
    <row r="4155" spans="1:3" x14ac:dyDescent="0.35">
      <c r="A4155" s="231" t="s">
        <v>6029</v>
      </c>
      <c r="B4155" s="231" t="str">
        <f t="shared" si="64"/>
        <v>PO21</v>
      </c>
      <c r="C4155" s="353">
        <v>0.21888351440429599</v>
      </c>
    </row>
    <row r="4156" spans="1:3" x14ac:dyDescent="0.35">
      <c r="A4156" s="231" t="s">
        <v>6030</v>
      </c>
      <c r="B4156" s="231" t="str">
        <f t="shared" si="64"/>
        <v>PO21</v>
      </c>
      <c r="C4156" s="353">
        <v>0.26688718795776301</v>
      </c>
    </row>
    <row r="4157" spans="1:3" x14ac:dyDescent="0.35">
      <c r="A4157" s="231" t="s">
        <v>6031</v>
      </c>
      <c r="B4157" s="231" t="str">
        <f t="shared" si="64"/>
        <v>PO21</v>
      </c>
      <c r="C4157" s="353">
        <v>0.34135026931762602</v>
      </c>
    </row>
    <row r="4158" spans="1:3" x14ac:dyDescent="0.35">
      <c r="A4158" s="231" t="s">
        <v>6032</v>
      </c>
      <c r="B4158" s="231" t="str">
        <f t="shared" si="64"/>
        <v>PO21</v>
      </c>
      <c r="C4158" s="353">
        <v>0.38732377688089997</v>
      </c>
    </row>
    <row r="4159" spans="1:3" x14ac:dyDescent="0.35">
      <c r="A4159" s="231" t="s">
        <v>6033</v>
      </c>
      <c r="B4159" s="231" t="str">
        <f t="shared" si="64"/>
        <v>PO21</v>
      </c>
      <c r="C4159" s="353">
        <v>0.317950344085693</v>
      </c>
    </row>
    <row r="4160" spans="1:3" x14ac:dyDescent="0.35">
      <c r="A4160" s="231" t="s">
        <v>6034</v>
      </c>
      <c r="B4160" s="231" t="str">
        <f t="shared" si="64"/>
        <v>PO21</v>
      </c>
      <c r="C4160" s="353">
        <v>0.23388004302978499</v>
      </c>
    </row>
    <row r="4161" spans="1:3" x14ac:dyDescent="0.35">
      <c r="A4161" s="231" t="s">
        <v>6035</v>
      </c>
      <c r="B4161" s="231" t="str">
        <f t="shared" si="64"/>
        <v>PO21</v>
      </c>
      <c r="C4161" s="353">
        <v>0.28697121143340998</v>
      </c>
    </row>
    <row r="4162" spans="1:3" x14ac:dyDescent="0.35">
      <c r="A4162" s="231" t="s">
        <v>6036</v>
      </c>
      <c r="B4162" s="231" t="str">
        <f t="shared" si="64"/>
        <v>PO21</v>
      </c>
      <c r="C4162" s="353">
        <v>0.31205654144287098</v>
      </c>
    </row>
    <row r="4163" spans="1:3" x14ac:dyDescent="0.35">
      <c r="A4163" s="231" t="s">
        <v>6037</v>
      </c>
      <c r="B4163" s="231" t="str">
        <f t="shared" si="64"/>
        <v>PO21</v>
      </c>
      <c r="C4163" s="353">
        <v>0.80463647842407204</v>
      </c>
    </row>
    <row r="4164" spans="1:3" x14ac:dyDescent="0.35">
      <c r="A4164" s="231" t="s">
        <v>6038</v>
      </c>
      <c r="B4164" s="231" t="str">
        <f t="shared" si="64"/>
        <v>PO21</v>
      </c>
      <c r="C4164" s="353">
        <v>0.60495193799336699</v>
      </c>
    </row>
    <row r="4165" spans="1:3" x14ac:dyDescent="0.35">
      <c r="A4165" s="231" t="s">
        <v>6039</v>
      </c>
      <c r="B4165" s="231" t="str">
        <f t="shared" si="64"/>
        <v>PO21</v>
      </c>
      <c r="C4165" s="353">
        <v>0.40140241384506198</v>
      </c>
    </row>
    <row r="4166" spans="1:3" x14ac:dyDescent="0.35">
      <c r="A4166" s="231" t="s">
        <v>6040</v>
      </c>
      <c r="B4166" s="231" t="str">
        <f t="shared" si="64"/>
        <v>PO21</v>
      </c>
      <c r="C4166" s="353">
        <v>0.23418688774108801</v>
      </c>
    </row>
    <row r="4167" spans="1:3" x14ac:dyDescent="0.35">
      <c r="A4167" s="231" t="s">
        <v>6041</v>
      </c>
      <c r="B4167" s="231" t="str">
        <f t="shared" si="64"/>
        <v>PO21</v>
      </c>
      <c r="C4167" s="353">
        <v>0.53530871868133501</v>
      </c>
    </row>
    <row r="4168" spans="1:3" x14ac:dyDescent="0.35">
      <c r="A4168" s="231" t="s">
        <v>6042</v>
      </c>
      <c r="B4168" s="231" t="str">
        <f t="shared" si="64"/>
        <v>PO21</v>
      </c>
      <c r="C4168" s="353">
        <v>0.50812959671020497</v>
      </c>
    </row>
    <row r="4169" spans="1:3" x14ac:dyDescent="0.35">
      <c r="A4169" s="231" t="s">
        <v>6043</v>
      </c>
      <c r="B4169" s="231" t="str">
        <f t="shared" si="64"/>
        <v>PO21</v>
      </c>
      <c r="C4169" s="353">
        <v>0.43032407760620101</v>
      </c>
    </row>
    <row r="4170" spans="1:3" x14ac:dyDescent="0.35">
      <c r="A4170" s="231" t="s">
        <v>6044</v>
      </c>
      <c r="B4170" s="231" t="str">
        <f t="shared" si="64"/>
        <v>PO21</v>
      </c>
      <c r="C4170" s="353">
        <v>0.41481558481852199</v>
      </c>
    </row>
    <row r="4171" spans="1:3" x14ac:dyDescent="0.35">
      <c r="A4171" s="231" t="s">
        <v>6045</v>
      </c>
      <c r="B4171" s="231" t="str">
        <f t="shared" si="64"/>
        <v>PO21</v>
      </c>
      <c r="C4171" s="353">
        <v>0.20474004745483301</v>
      </c>
    </row>
    <row r="4172" spans="1:3" x14ac:dyDescent="0.35">
      <c r="A4172" s="231" t="s">
        <v>6046</v>
      </c>
      <c r="B4172" s="231" t="str">
        <f t="shared" ref="B4172:B4235" si="65">IFERROR(LEFT(A4172,(FIND(" ",A4172,1)-1)),"")</f>
        <v>PO22</v>
      </c>
      <c r="C4172" s="353">
        <v>0.63849818706512396</v>
      </c>
    </row>
    <row r="4173" spans="1:3" x14ac:dyDescent="0.35">
      <c r="A4173" s="231" t="s">
        <v>6047</v>
      </c>
      <c r="B4173" s="231" t="str">
        <f t="shared" si="65"/>
        <v>PO22</v>
      </c>
      <c r="C4173" s="353">
        <v>0.63764581680297805</v>
      </c>
    </row>
    <row r="4174" spans="1:3" x14ac:dyDescent="0.35">
      <c r="A4174" s="231" t="s">
        <v>6048</v>
      </c>
      <c r="B4174" s="231" t="str">
        <f t="shared" si="65"/>
        <v>PO22</v>
      </c>
      <c r="C4174" s="353">
        <v>0.39316745599110903</v>
      </c>
    </row>
    <row r="4175" spans="1:3" x14ac:dyDescent="0.35">
      <c r="A4175" s="231" t="s">
        <v>6049</v>
      </c>
      <c r="B4175" s="231" t="str">
        <f t="shared" si="65"/>
        <v>PO22</v>
      </c>
      <c r="C4175" s="353">
        <v>0.21645689010620101</v>
      </c>
    </row>
    <row r="4176" spans="1:3" x14ac:dyDescent="0.35">
      <c r="A4176" s="231" t="s">
        <v>6050</v>
      </c>
      <c r="B4176" s="231" t="str">
        <f t="shared" si="65"/>
        <v>PO22</v>
      </c>
      <c r="C4176" s="353">
        <v>0.397198677062988</v>
      </c>
    </row>
    <row r="4177" spans="1:3" x14ac:dyDescent="0.35">
      <c r="A4177" s="231" t="s">
        <v>6051</v>
      </c>
      <c r="B4177" s="231" t="str">
        <f t="shared" si="65"/>
        <v>PO22</v>
      </c>
      <c r="C4177" s="353">
        <v>0.28267836570739702</v>
      </c>
    </row>
    <row r="4178" spans="1:3" x14ac:dyDescent="0.35">
      <c r="A4178" s="231" t="s">
        <v>6052</v>
      </c>
      <c r="B4178" s="231" t="str">
        <f t="shared" si="65"/>
        <v>PO22</v>
      </c>
      <c r="C4178" s="353">
        <v>0.24239397048950101</v>
      </c>
    </row>
    <row r="4179" spans="1:3" x14ac:dyDescent="0.35">
      <c r="A4179" s="231" t="s">
        <v>6053</v>
      </c>
      <c r="B4179" s="231" t="str">
        <f t="shared" si="65"/>
        <v>PO22</v>
      </c>
      <c r="C4179" s="353">
        <v>0.64333152770996005</v>
      </c>
    </row>
    <row r="4180" spans="1:3" x14ac:dyDescent="0.35">
      <c r="A4180" s="231" t="s">
        <v>6054</v>
      </c>
      <c r="B4180" s="231" t="str">
        <f t="shared" si="65"/>
        <v>PO22</v>
      </c>
      <c r="C4180" s="353">
        <v>0.68338190184699099</v>
      </c>
    </row>
    <row r="4181" spans="1:3" x14ac:dyDescent="0.35">
      <c r="A4181" s="231" t="s">
        <v>6055</v>
      </c>
      <c r="B4181" s="231" t="str">
        <f t="shared" si="65"/>
        <v>PO22</v>
      </c>
      <c r="C4181" s="353">
        <v>0.227082014083862</v>
      </c>
    </row>
    <row r="4182" spans="1:3" x14ac:dyDescent="0.35">
      <c r="A4182" s="231" t="s">
        <v>6056</v>
      </c>
      <c r="B4182" s="231" t="str">
        <f t="shared" si="65"/>
        <v>PO22</v>
      </c>
      <c r="C4182" s="353">
        <v>0.22949659824371299</v>
      </c>
    </row>
    <row r="4183" spans="1:3" x14ac:dyDescent="0.35">
      <c r="A4183" s="231" t="s">
        <v>6057</v>
      </c>
      <c r="B4183" s="231" t="str">
        <f t="shared" si="65"/>
        <v>PO22</v>
      </c>
      <c r="C4183" s="353">
        <v>0.84759663258280005</v>
      </c>
    </row>
    <row r="4184" spans="1:3" x14ac:dyDescent="0.35">
      <c r="A4184" s="231" t="s">
        <v>6058</v>
      </c>
      <c r="B4184" s="231" t="str">
        <f t="shared" si="65"/>
        <v>PO22</v>
      </c>
      <c r="C4184" s="353">
        <v>0.22112083435058499</v>
      </c>
    </row>
    <row r="4185" spans="1:3" x14ac:dyDescent="0.35">
      <c r="A4185" s="231" t="s">
        <v>6059</v>
      </c>
      <c r="B4185" s="231" t="str">
        <f t="shared" si="65"/>
        <v>PO22</v>
      </c>
      <c r="C4185" s="353">
        <v>0.55642193555831898</v>
      </c>
    </row>
    <row r="4186" spans="1:3" x14ac:dyDescent="0.35">
      <c r="A4186" s="231" t="s">
        <v>6060</v>
      </c>
      <c r="B4186" s="231" t="str">
        <f t="shared" si="65"/>
        <v>PO22</v>
      </c>
      <c r="C4186" s="353">
        <v>0.41380196809768599</v>
      </c>
    </row>
    <row r="4187" spans="1:3" x14ac:dyDescent="0.35">
      <c r="A4187" s="231" t="s">
        <v>6061</v>
      </c>
      <c r="B4187" s="231" t="str">
        <f t="shared" si="65"/>
        <v>PO22</v>
      </c>
      <c r="C4187" s="353">
        <v>0.71002388000488204</v>
      </c>
    </row>
    <row r="4188" spans="1:3" x14ac:dyDescent="0.35">
      <c r="A4188" s="231" t="s">
        <v>6062</v>
      </c>
      <c r="B4188" s="231" t="str">
        <f t="shared" si="65"/>
        <v>PO22</v>
      </c>
      <c r="C4188" s="353">
        <v>0.50047886371612504</v>
      </c>
    </row>
    <row r="4189" spans="1:3" x14ac:dyDescent="0.35">
      <c r="A4189" s="231" t="s">
        <v>6063</v>
      </c>
      <c r="B4189" s="231" t="str">
        <f t="shared" si="65"/>
        <v>PO22</v>
      </c>
      <c r="C4189" s="353">
        <v>0.69867006937662701</v>
      </c>
    </row>
    <row r="4190" spans="1:3" x14ac:dyDescent="0.35">
      <c r="A4190" s="231" t="s">
        <v>6064</v>
      </c>
      <c r="B4190" s="231" t="str">
        <f t="shared" si="65"/>
        <v>PO22</v>
      </c>
      <c r="C4190" s="353">
        <v>0.51733374595642001</v>
      </c>
    </row>
    <row r="4191" spans="1:3" x14ac:dyDescent="0.35">
      <c r="A4191" s="231" t="s">
        <v>6065</v>
      </c>
      <c r="B4191" s="231" t="str">
        <f t="shared" si="65"/>
        <v>PO22</v>
      </c>
      <c r="C4191" s="353">
        <v>0.49750292301177901</v>
      </c>
    </row>
    <row r="4192" spans="1:3" x14ac:dyDescent="0.35">
      <c r="A4192" s="231" t="s">
        <v>6066</v>
      </c>
      <c r="B4192" s="231" t="str">
        <f t="shared" si="65"/>
        <v>PO22</v>
      </c>
      <c r="C4192" s="353">
        <v>0.58809675772984804</v>
      </c>
    </row>
    <row r="4193" spans="1:3" x14ac:dyDescent="0.35">
      <c r="A4193" s="231" t="s">
        <v>6067</v>
      </c>
      <c r="B4193" s="231" t="str">
        <f t="shared" si="65"/>
        <v>PO22</v>
      </c>
      <c r="C4193" s="353">
        <v>0.43611311912536599</v>
      </c>
    </row>
    <row r="4194" spans="1:3" x14ac:dyDescent="0.35">
      <c r="A4194" s="231" t="s">
        <v>6068</v>
      </c>
      <c r="B4194" s="231" t="str">
        <f t="shared" si="65"/>
        <v>PO22</v>
      </c>
      <c r="C4194" s="353">
        <v>0.49708890914916898</v>
      </c>
    </row>
    <row r="4195" spans="1:3" x14ac:dyDescent="0.35">
      <c r="A4195" s="231" t="s">
        <v>6069</v>
      </c>
      <c r="B4195" s="231" t="str">
        <f t="shared" si="65"/>
        <v>PO22</v>
      </c>
      <c r="C4195" s="353">
        <v>0.366199970245361</v>
      </c>
    </row>
    <row r="4196" spans="1:3" x14ac:dyDescent="0.35">
      <c r="A4196" s="231" t="s">
        <v>6070</v>
      </c>
      <c r="B4196" s="231" t="str">
        <f t="shared" si="65"/>
        <v>PO22</v>
      </c>
      <c r="C4196" s="353">
        <v>0.233968496322631</v>
      </c>
    </row>
    <row r="4197" spans="1:3" x14ac:dyDescent="0.35">
      <c r="A4197" s="231" t="s">
        <v>6071</v>
      </c>
      <c r="B4197" s="231" t="str">
        <f t="shared" si="65"/>
        <v>PO22</v>
      </c>
      <c r="C4197" s="353">
        <v>0.48880391120910599</v>
      </c>
    </row>
    <row r="4198" spans="1:3" x14ac:dyDescent="0.35">
      <c r="A4198" s="231" t="s">
        <v>6072</v>
      </c>
      <c r="B4198" s="231" t="str">
        <f t="shared" si="65"/>
        <v>PO22</v>
      </c>
      <c r="C4198" s="353">
        <v>0.60085010528564398</v>
      </c>
    </row>
    <row r="4199" spans="1:3" x14ac:dyDescent="0.35">
      <c r="A4199" s="231" t="s">
        <v>6073</v>
      </c>
      <c r="B4199" s="231" t="str">
        <f t="shared" si="65"/>
        <v>PO22</v>
      </c>
      <c r="C4199" s="353">
        <v>0.58662438392639105</v>
      </c>
    </row>
    <row r="4200" spans="1:3" x14ac:dyDescent="0.35">
      <c r="A4200" s="231" t="s">
        <v>6074</v>
      </c>
      <c r="B4200" s="231" t="str">
        <f t="shared" si="65"/>
        <v>PO22</v>
      </c>
      <c r="C4200" s="353">
        <v>0.221605539321899</v>
      </c>
    </row>
    <row r="4201" spans="1:3" x14ac:dyDescent="0.35">
      <c r="A4201" s="231" t="s">
        <v>6075</v>
      </c>
      <c r="B4201" s="231" t="str">
        <f t="shared" si="65"/>
        <v>PO22</v>
      </c>
      <c r="C4201" s="353">
        <v>0.2211275100708</v>
      </c>
    </row>
    <row r="4202" spans="1:3" x14ac:dyDescent="0.35">
      <c r="A4202" s="231" t="s">
        <v>6076</v>
      </c>
      <c r="B4202" s="231" t="str">
        <f t="shared" si="65"/>
        <v>PO22</v>
      </c>
      <c r="C4202" s="353">
        <v>0.41282546520233099</v>
      </c>
    </row>
    <row r="4203" spans="1:3" x14ac:dyDescent="0.35">
      <c r="A4203" s="231" t="s">
        <v>6077</v>
      </c>
      <c r="B4203" s="231" t="str">
        <f t="shared" si="65"/>
        <v>PO22</v>
      </c>
      <c r="C4203" s="353">
        <v>0.50917613506317105</v>
      </c>
    </row>
    <row r="4204" spans="1:3" x14ac:dyDescent="0.35">
      <c r="A4204" s="231" t="s">
        <v>6078</v>
      </c>
      <c r="B4204" s="231" t="str">
        <f t="shared" si="65"/>
        <v>PO22</v>
      </c>
      <c r="C4204" s="353">
        <v>1.09259311358133</v>
      </c>
    </row>
    <row r="4205" spans="1:3" x14ac:dyDescent="0.35">
      <c r="A4205" s="231" t="s">
        <v>6079</v>
      </c>
      <c r="B4205" s="231" t="str">
        <f t="shared" si="65"/>
        <v>PO22</v>
      </c>
      <c r="C4205" s="353">
        <v>0.27052831649780201</v>
      </c>
    </row>
    <row r="4206" spans="1:3" x14ac:dyDescent="0.35">
      <c r="A4206" s="231" t="s">
        <v>6080</v>
      </c>
      <c r="B4206" s="231" t="str">
        <f t="shared" si="65"/>
        <v>PO22</v>
      </c>
      <c r="C4206" s="353">
        <v>0.56013250350952104</v>
      </c>
    </row>
    <row r="4207" spans="1:3" x14ac:dyDescent="0.35">
      <c r="A4207" s="231" t="s">
        <v>6081</v>
      </c>
      <c r="B4207" s="231" t="str">
        <f t="shared" si="65"/>
        <v>PO22</v>
      </c>
      <c r="C4207" s="353">
        <v>0.83967189788818297</v>
      </c>
    </row>
    <row r="4208" spans="1:3" x14ac:dyDescent="0.35">
      <c r="A4208" s="231" t="s">
        <v>6082</v>
      </c>
      <c r="B4208" s="231" t="str">
        <f t="shared" si="65"/>
        <v>PO22</v>
      </c>
      <c r="C4208" s="353">
        <v>0.242750644683837</v>
      </c>
    </row>
    <row r="4209" spans="1:3" x14ac:dyDescent="0.35">
      <c r="A4209" s="231" t="s">
        <v>6083</v>
      </c>
      <c r="B4209" s="231" t="str">
        <f t="shared" si="65"/>
        <v>PO22</v>
      </c>
      <c r="C4209" s="353">
        <v>0.273223876953125</v>
      </c>
    </row>
    <row r="4210" spans="1:3" x14ac:dyDescent="0.35">
      <c r="A4210" s="231" t="s">
        <v>6084</v>
      </c>
      <c r="B4210" s="231" t="str">
        <f t="shared" si="65"/>
        <v>PO22</v>
      </c>
      <c r="C4210" s="353">
        <v>0.47201410929361898</v>
      </c>
    </row>
    <row r="4211" spans="1:3" x14ac:dyDescent="0.35">
      <c r="A4211" s="231" t="s">
        <v>6085</v>
      </c>
      <c r="B4211" s="231" t="str">
        <f t="shared" si="65"/>
        <v>PO22</v>
      </c>
      <c r="C4211" s="353">
        <v>0.31091301781790598</v>
      </c>
    </row>
    <row r="4212" spans="1:3" x14ac:dyDescent="0.35">
      <c r="A4212" s="231" t="s">
        <v>6086</v>
      </c>
      <c r="B4212" s="231" t="str">
        <f t="shared" si="65"/>
        <v>PO22</v>
      </c>
      <c r="C4212" s="353">
        <v>1.1478034655253</v>
      </c>
    </row>
    <row r="4213" spans="1:3" x14ac:dyDescent="0.35">
      <c r="A4213" s="231" t="s">
        <v>6087</v>
      </c>
      <c r="B4213" s="231" t="str">
        <f t="shared" si="65"/>
        <v>PO22</v>
      </c>
      <c r="C4213" s="353">
        <v>0.66838335990905695</v>
      </c>
    </row>
    <row r="4214" spans="1:3" x14ac:dyDescent="0.35">
      <c r="A4214" s="231" t="s">
        <v>6088</v>
      </c>
      <c r="B4214" s="231" t="str">
        <f t="shared" si="65"/>
        <v>PO22</v>
      </c>
      <c r="C4214" s="353">
        <v>1.6088829437891601</v>
      </c>
    </row>
    <row r="4215" spans="1:3" x14ac:dyDescent="0.35">
      <c r="A4215" s="231" t="s">
        <v>6089</v>
      </c>
      <c r="B4215" s="231" t="str">
        <f t="shared" si="65"/>
        <v>PO22</v>
      </c>
      <c r="C4215" s="353">
        <v>0.31566572189330999</v>
      </c>
    </row>
    <row r="4216" spans="1:3" x14ac:dyDescent="0.35">
      <c r="A4216" s="231" t="s">
        <v>6090</v>
      </c>
      <c r="B4216" s="231" t="str">
        <f t="shared" si="65"/>
        <v>PO22</v>
      </c>
      <c r="C4216" s="353">
        <v>1.2931265830993599</v>
      </c>
    </row>
    <row r="4217" spans="1:3" x14ac:dyDescent="0.35">
      <c r="A4217" s="231" t="s">
        <v>6091</v>
      </c>
      <c r="B4217" s="231" t="str">
        <f t="shared" si="65"/>
        <v>PO22</v>
      </c>
      <c r="C4217" s="353">
        <v>0.307264924049377</v>
      </c>
    </row>
    <row r="4218" spans="1:3" x14ac:dyDescent="0.35">
      <c r="A4218" s="231" t="s">
        <v>6092</v>
      </c>
      <c r="B4218" s="231" t="str">
        <f t="shared" si="65"/>
        <v>PO22</v>
      </c>
      <c r="C4218" s="353">
        <v>0.51290742556253999</v>
      </c>
    </row>
    <row r="4219" spans="1:3" x14ac:dyDescent="0.35">
      <c r="A4219" s="231" t="s">
        <v>6093</v>
      </c>
      <c r="B4219" s="231" t="str">
        <f t="shared" si="65"/>
        <v>PO22</v>
      </c>
      <c r="C4219" s="353">
        <v>0.326952934265136</v>
      </c>
    </row>
    <row r="4220" spans="1:3" x14ac:dyDescent="0.35">
      <c r="A4220" s="231" t="s">
        <v>6094</v>
      </c>
      <c r="B4220" s="231" t="str">
        <f t="shared" si="65"/>
        <v>PO22</v>
      </c>
      <c r="C4220" s="353">
        <v>0.49048781394958402</v>
      </c>
    </row>
    <row r="4221" spans="1:3" x14ac:dyDescent="0.35">
      <c r="A4221" s="231" t="s">
        <v>6095</v>
      </c>
      <c r="B4221" s="231" t="str">
        <f t="shared" si="65"/>
        <v>PO22</v>
      </c>
      <c r="C4221" s="353">
        <v>0.34948396682739202</v>
      </c>
    </row>
    <row r="4222" spans="1:3" x14ac:dyDescent="0.35">
      <c r="A4222" s="231" t="s">
        <v>6096</v>
      </c>
      <c r="B4222" s="231" t="str">
        <f t="shared" si="65"/>
        <v>PO22</v>
      </c>
      <c r="C4222" s="353">
        <v>0.47151899337768499</v>
      </c>
    </row>
    <row r="4223" spans="1:3" x14ac:dyDescent="0.35">
      <c r="A4223" s="231" t="s">
        <v>6097</v>
      </c>
      <c r="B4223" s="231" t="str">
        <f t="shared" si="65"/>
        <v>PO22</v>
      </c>
      <c r="C4223" s="353">
        <v>0.57124352455139105</v>
      </c>
    </row>
    <row r="4224" spans="1:3" x14ac:dyDescent="0.35">
      <c r="A4224" s="231" t="s">
        <v>6098</v>
      </c>
      <c r="B4224" s="231" t="str">
        <f t="shared" si="65"/>
        <v>PO22</v>
      </c>
      <c r="C4224" s="353">
        <v>0.28846295674641897</v>
      </c>
    </row>
    <row r="4225" spans="1:3" x14ac:dyDescent="0.35">
      <c r="A4225" s="231" t="s">
        <v>6099</v>
      </c>
      <c r="B4225" s="231" t="str">
        <f t="shared" si="65"/>
        <v>PO22</v>
      </c>
      <c r="C4225" s="353">
        <v>0.36554861068725503</v>
      </c>
    </row>
    <row r="4226" spans="1:3" x14ac:dyDescent="0.35">
      <c r="A4226" s="231" t="s">
        <v>6100</v>
      </c>
      <c r="B4226" s="231" t="str">
        <f t="shared" si="65"/>
        <v>PO22</v>
      </c>
      <c r="C4226" s="353">
        <v>0.201334953308105</v>
      </c>
    </row>
    <row r="4227" spans="1:3" x14ac:dyDescent="0.35">
      <c r="A4227" s="231" t="s">
        <v>6101</v>
      </c>
      <c r="B4227" s="231" t="str">
        <f t="shared" si="65"/>
        <v>PO22</v>
      </c>
      <c r="C4227" s="353">
        <v>0.329011440277099</v>
      </c>
    </row>
    <row r="4228" spans="1:3" x14ac:dyDescent="0.35">
      <c r="A4228" s="231" t="s">
        <v>6102</v>
      </c>
      <c r="B4228" s="231" t="str">
        <f t="shared" si="65"/>
        <v>PO22</v>
      </c>
      <c r="C4228" s="353">
        <v>0.24421119689941401</v>
      </c>
    </row>
    <row r="4229" spans="1:3" x14ac:dyDescent="0.35">
      <c r="A4229" s="231" t="s">
        <v>6103</v>
      </c>
      <c r="B4229" s="231" t="str">
        <f t="shared" si="65"/>
        <v>PO22</v>
      </c>
      <c r="C4229" s="353">
        <v>0.39822053909301702</v>
      </c>
    </row>
    <row r="4230" spans="1:3" x14ac:dyDescent="0.35">
      <c r="A4230" s="231" t="s">
        <v>6104</v>
      </c>
      <c r="B4230" s="231" t="str">
        <f t="shared" si="65"/>
        <v>PO22</v>
      </c>
      <c r="C4230" s="353">
        <v>0.36578017473220797</v>
      </c>
    </row>
    <row r="4231" spans="1:3" x14ac:dyDescent="0.35">
      <c r="A4231" s="231" t="s">
        <v>6105</v>
      </c>
      <c r="B4231" s="231" t="str">
        <f t="shared" si="65"/>
        <v>PO22</v>
      </c>
      <c r="C4231" s="353">
        <v>0.42133760452270502</v>
      </c>
    </row>
    <row r="4232" spans="1:3" x14ac:dyDescent="0.35">
      <c r="A4232" s="231" t="s">
        <v>6106</v>
      </c>
      <c r="B4232" s="231" t="str">
        <f t="shared" si="65"/>
        <v>PO22</v>
      </c>
      <c r="C4232" s="353">
        <v>0.24616813659667899</v>
      </c>
    </row>
    <row r="4233" spans="1:3" x14ac:dyDescent="0.35">
      <c r="A4233" s="231" t="s">
        <v>6107</v>
      </c>
      <c r="B4233" s="231" t="str">
        <f t="shared" si="65"/>
        <v>PO22</v>
      </c>
      <c r="C4233" s="353">
        <v>0.211137294769287</v>
      </c>
    </row>
    <row r="4234" spans="1:3" x14ac:dyDescent="0.35">
      <c r="A4234" s="231" t="s">
        <v>6108</v>
      </c>
      <c r="B4234" s="231" t="str">
        <f t="shared" si="65"/>
        <v>PO22</v>
      </c>
      <c r="C4234" s="353">
        <v>0.30029621124267503</v>
      </c>
    </row>
    <row r="4235" spans="1:3" x14ac:dyDescent="0.35">
      <c r="A4235" s="231" t="s">
        <v>6109</v>
      </c>
      <c r="B4235" s="231" t="str">
        <f t="shared" si="65"/>
        <v>PO22</v>
      </c>
      <c r="C4235" s="353">
        <v>0.22275924682617099</v>
      </c>
    </row>
    <row r="4236" spans="1:3" x14ac:dyDescent="0.35">
      <c r="A4236" s="231" t="s">
        <v>6110</v>
      </c>
      <c r="B4236" s="231" t="str">
        <f t="shared" ref="B4236:B4299" si="66">IFERROR(LEFT(A4236,(FIND(" ",A4236,1)-1)),"")</f>
        <v>PO22</v>
      </c>
      <c r="C4236" s="353">
        <v>0.44802689552307101</v>
      </c>
    </row>
    <row r="4237" spans="1:3" x14ac:dyDescent="0.35">
      <c r="A4237" s="231" t="s">
        <v>6111</v>
      </c>
      <c r="B4237" s="231" t="str">
        <f t="shared" si="66"/>
        <v>PO22</v>
      </c>
      <c r="C4237" s="353">
        <v>0.37094860076904201</v>
      </c>
    </row>
    <row r="4238" spans="1:3" x14ac:dyDescent="0.35">
      <c r="A4238" s="231" t="s">
        <v>6112</v>
      </c>
      <c r="B4238" s="231" t="str">
        <f t="shared" si="66"/>
        <v>PO22</v>
      </c>
      <c r="C4238" s="353">
        <v>0.23646569252014099</v>
      </c>
    </row>
    <row r="4239" spans="1:3" x14ac:dyDescent="0.35">
      <c r="A4239" s="231" t="s">
        <v>6113</v>
      </c>
      <c r="B4239" s="231" t="str">
        <f t="shared" si="66"/>
        <v>PO22</v>
      </c>
      <c r="C4239" s="353">
        <v>0.275605996449788</v>
      </c>
    </row>
    <row r="4240" spans="1:3" x14ac:dyDescent="0.35">
      <c r="A4240" s="231" t="s">
        <v>6114</v>
      </c>
      <c r="B4240" s="231" t="str">
        <f t="shared" si="66"/>
        <v>PO22</v>
      </c>
      <c r="C4240" s="353">
        <v>0.53742456436157204</v>
      </c>
    </row>
    <row r="4241" spans="1:3" x14ac:dyDescent="0.35">
      <c r="A4241" s="231" t="s">
        <v>6115</v>
      </c>
      <c r="B4241" s="231" t="str">
        <f t="shared" si="66"/>
        <v>PO22</v>
      </c>
      <c r="C4241" s="353">
        <v>0.30372357368469199</v>
      </c>
    </row>
    <row r="4242" spans="1:3" x14ac:dyDescent="0.35">
      <c r="A4242" s="231" t="s">
        <v>6116</v>
      </c>
      <c r="B4242" s="231" t="str">
        <f t="shared" si="66"/>
        <v>PO22</v>
      </c>
      <c r="C4242" s="353">
        <v>0.24542331695556599</v>
      </c>
    </row>
    <row r="4243" spans="1:3" x14ac:dyDescent="0.35">
      <c r="A4243" s="231" t="s">
        <v>6117</v>
      </c>
      <c r="B4243" s="231" t="str">
        <f t="shared" si="66"/>
        <v>PO22</v>
      </c>
      <c r="C4243" s="353">
        <v>0.269790649414062</v>
      </c>
    </row>
    <row r="4244" spans="1:3" x14ac:dyDescent="0.35">
      <c r="A4244" s="231" t="s">
        <v>6118</v>
      </c>
      <c r="B4244" s="231" t="str">
        <f t="shared" si="66"/>
        <v>PO22</v>
      </c>
      <c r="C4244" s="353">
        <v>0.26135063171386702</v>
      </c>
    </row>
    <row r="4245" spans="1:3" x14ac:dyDescent="0.35">
      <c r="A4245" s="231" t="s">
        <v>6119</v>
      </c>
      <c r="B4245" s="231" t="str">
        <f t="shared" si="66"/>
        <v>PO22</v>
      </c>
      <c r="C4245" s="353">
        <v>0.28745794296264598</v>
      </c>
    </row>
    <row r="4246" spans="1:3" x14ac:dyDescent="0.35">
      <c r="A4246" s="231" t="s">
        <v>6120</v>
      </c>
      <c r="B4246" s="231" t="str">
        <f t="shared" si="66"/>
        <v>PO22</v>
      </c>
      <c r="C4246" s="353">
        <v>0.34152984619140597</v>
      </c>
    </row>
    <row r="4247" spans="1:3" x14ac:dyDescent="0.35">
      <c r="A4247" s="231" t="s">
        <v>6121</v>
      </c>
      <c r="B4247" s="231" t="str">
        <f t="shared" si="66"/>
        <v>PO22</v>
      </c>
      <c r="C4247" s="353">
        <v>0.34716081619262601</v>
      </c>
    </row>
    <row r="4248" spans="1:3" x14ac:dyDescent="0.35">
      <c r="A4248" s="231" t="s">
        <v>6122</v>
      </c>
      <c r="B4248" s="231" t="str">
        <f t="shared" si="66"/>
        <v>PO22</v>
      </c>
      <c r="C4248" s="353">
        <v>0.43077809470040401</v>
      </c>
    </row>
    <row r="4249" spans="1:3" x14ac:dyDescent="0.35">
      <c r="A4249" s="231" t="s">
        <v>6123</v>
      </c>
      <c r="B4249" s="231" t="str">
        <f t="shared" si="66"/>
        <v>PO22</v>
      </c>
      <c r="C4249" s="353">
        <v>0.240036884943644</v>
      </c>
    </row>
    <row r="4250" spans="1:3" x14ac:dyDescent="0.35">
      <c r="A4250" s="231" t="s">
        <v>6124</v>
      </c>
      <c r="B4250" s="231" t="str">
        <f t="shared" si="66"/>
        <v>PO22</v>
      </c>
      <c r="C4250" s="353">
        <v>0.21671438217163</v>
      </c>
    </row>
    <row r="4251" spans="1:3" x14ac:dyDescent="0.35">
      <c r="A4251" s="231" t="s">
        <v>6125</v>
      </c>
      <c r="B4251" s="231" t="str">
        <f t="shared" si="66"/>
        <v>PO22</v>
      </c>
      <c r="C4251" s="353">
        <v>0.33730467160542799</v>
      </c>
    </row>
    <row r="4252" spans="1:3" x14ac:dyDescent="0.35">
      <c r="A4252" s="231" t="s">
        <v>6126</v>
      </c>
      <c r="B4252" s="231" t="str">
        <f t="shared" si="66"/>
        <v>PO22</v>
      </c>
      <c r="C4252" s="353">
        <v>0.231693029403686</v>
      </c>
    </row>
    <row r="4253" spans="1:3" x14ac:dyDescent="0.35">
      <c r="A4253" s="231" t="s">
        <v>6127</v>
      </c>
      <c r="B4253" s="231" t="str">
        <f t="shared" si="66"/>
        <v>PO22</v>
      </c>
      <c r="C4253" s="353">
        <v>0.38722852865854901</v>
      </c>
    </row>
    <row r="4254" spans="1:3" x14ac:dyDescent="0.35">
      <c r="A4254" s="231" t="s">
        <v>6128</v>
      </c>
      <c r="B4254" s="231" t="str">
        <f t="shared" si="66"/>
        <v>PO22</v>
      </c>
      <c r="C4254" s="353">
        <v>0.27320079008738202</v>
      </c>
    </row>
    <row r="4255" spans="1:3" x14ac:dyDescent="0.35">
      <c r="A4255" s="231" t="s">
        <v>6129</v>
      </c>
      <c r="B4255" s="231" t="str">
        <f t="shared" si="66"/>
        <v>PO22</v>
      </c>
      <c r="C4255" s="353">
        <v>0.35716924667358302</v>
      </c>
    </row>
    <row r="4256" spans="1:3" x14ac:dyDescent="0.35">
      <c r="A4256" s="231" t="s">
        <v>6130</v>
      </c>
      <c r="B4256" s="231" t="str">
        <f t="shared" si="66"/>
        <v>PO22</v>
      </c>
      <c r="C4256" s="353">
        <v>0.200063467025756</v>
      </c>
    </row>
    <row r="4257" spans="1:3" x14ac:dyDescent="0.35">
      <c r="A4257" s="231" t="s">
        <v>6131</v>
      </c>
      <c r="B4257" s="231" t="str">
        <f t="shared" si="66"/>
        <v>PO22</v>
      </c>
      <c r="C4257" s="353">
        <v>0.27529048919677701</v>
      </c>
    </row>
    <row r="4258" spans="1:3" x14ac:dyDescent="0.35">
      <c r="A4258" s="231" t="s">
        <v>6132</v>
      </c>
      <c r="B4258" s="231" t="str">
        <f t="shared" si="66"/>
        <v>PO22</v>
      </c>
      <c r="C4258" s="353">
        <v>0.24868029356002799</v>
      </c>
    </row>
    <row r="4259" spans="1:3" x14ac:dyDescent="0.35">
      <c r="A4259" s="231" t="s">
        <v>6133</v>
      </c>
      <c r="B4259" s="231" t="str">
        <f t="shared" si="66"/>
        <v>PO22</v>
      </c>
      <c r="C4259" s="353">
        <v>0.25946388244628898</v>
      </c>
    </row>
    <row r="4260" spans="1:3" x14ac:dyDescent="0.35">
      <c r="A4260" s="231" t="s">
        <v>6134</v>
      </c>
      <c r="B4260" s="231" t="str">
        <f t="shared" si="66"/>
        <v>PO22</v>
      </c>
      <c r="C4260" s="353">
        <v>0.78530591726303001</v>
      </c>
    </row>
    <row r="4261" spans="1:3" x14ac:dyDescent="0.35">
      <c r="A4261" s="231" t="s">
        <v>6135</v>
      </c>
      <c r="B4261" s="231" t="str">
        <f t="shared" si="66"/>
        <v>PO22</v>
      </c>
      <c r="C4261" s="353">
        <v>0.31308174133300698</v>
      </c>
    </row>
    <row r="4262" spans="1:3" x14ac:dyDescent="0.35">
      <c r="A4262" s="231" t="s">
        <v>6136</v>
      </c>
      <c r="B4262" s="231" t="str">
        <f t="shared" si="66"/>
        <v>PO22</v>
      </c>
      <c r="C4262" s="353">
        <v>0.44943195581436102</v>
      </c>
    </row>
    <row r="4263" spans="1:3" x14ac:dyDescent="0.35">
      <c r="A4263" s="231" t="s">
        <v>6137</v>
      </c>
      <c r="B4263" s="231" t="str">
        <f t="shared" si="66"/>
        <v>PO3</v>
      </c>
      <c r="C4263" s="353">
        <v>0.29619359970092701</v>
      </c>
    </row>
    <row r="4264" spans="1:3" x14ac:dyDescent="0.35">
      <c r="A4264" s="231" t="s">
        <v>6138</v>
      </c>
      <c r="B4264" s="231" t="str">
        <f t="shared" si="66"/>
        <v>PO3</v>
      </c>
      <c r="C4264" s="353">
        <v>0.26298904418945301</v>
      </c>
    </row>
    <row r="4265" spans="1:3" x14ac:dyDescent="0.35">
      <c r="A4265" s="231" t="s">
        <v>6139</v>
      </c>
      <c r="B4265" s="231" t="str">
        <f t="shared" si="66"/>
        <v>PO3</v>
      </c>
      <c r="C4265" s="353">
        <v>0.25287914276123002</v>
      </c>
    </row>
    <row r="4266" spans="1:3" x14ac:dyDescent="0.35">
      <c r="A4266" s="231" t="s">
        <v>6140</v>
      </c>
      <c r="B4266" s="231" t="str">
        <f t="shared" si="66"/>
        <v>PO3</v>
      </c>
      <c r="C4266" s="353">
        <v>0.376678466796875</v>
      </c>
    </row>
    <row r="4267" spans="1:3" x14ac:dyDescent="0.35">
      <c r="A4267" s="231" t="s">
        <v>6141</v>
      </c>
      <c r="B4267" s="231" t="str">
        <f t="shared" si="66"/>
        <v>PO3</v>
      </c>
      <c r="C4267" s="353">
        <v>0.228260517120361</v>
      </c>
    </row>
    <row r="4268" spans="1:3" x14ac:dyDescent="0.35">
      <c r="A4268" s="231" t="s">
        <v>6142</v>
      </c>
      <c r="B4268" s="231" t="str">
        <f t="shared" si="66"/>
        <v>PO3</v>
      </c>
      <c r="C4268" s="353">
        <v>1.13879004546574</v>
      </c>
    </row>
    <row r="4269" spans="1:3" x14ac:dyDescent="0.35">
      <c r="A4269" s="231" t="s">
        <v>6143</v>
      </c>
      <c r="B4269" s="231" t="str">
        <f t="shared" si="66"/>
        <v>PO3</v>
      </c>
      <c r="C4269" s="353">
        <v>0.36920622984568202</v>
      </c>
    </row>
    <row r="4270" spans="1:3" x14ac:dyDescent="0.35">
      <c r="A4270" s="231" t="s">
        <v>6144</v>
      </c>
      <c r="B4270" s="231" t="str">
        <f t="shared" si="66"/>
        <v>PO3</v>
      </c>
      <c r="C4270" s="353">
        <v>0.41767787933349598</v>
      </c>
    </row>
    <row r="4271" spans="1:3" x14ac:dyDescent="0.35">
      <c r="A4271" s="231" t="s">
        <v>6145</v>
      </c>
      <c r="B4271" s="231" t="str">
        <f t="shared" si="66"/>
        <v>PO3</v>
      </c>
      <c r="C4271" s="353">
        <v>0.224360624949137</v>
      </c>
    </row>
    <row r="4272" spans="1:3" x14ac:dyDescent="0.35">
      <c r="A4272" s="231" t="s">
        <v>6146</v>
      </c>
      <c r="B4272" s="231" t="str">
        <f t="shared" si="66"/>
        <v>PO3</v>
      </c>
      <c r="C4272" s="353">
        <v>1.1830461025237999</v>
      </c>
    </row>
    <row r="4273" spans="1:3" x14ac:dyDescent="0.35">
      <c r="A4273" s="231" t="s">
        <v>6147</v>
      </c>
      <c r="B4273" s="231" t="str">
        <f t="shared" si="66"/>
        <v>PO3</v>
      </c>
      <c r="C4273" s="353">
        <v>0.41218066215515098</v>
      </c>
    </row>
    <row r="4274" spans="1:3" x14ac:dyDescent="0.35">
      <c r="A4274" s="231" t="s">
        <v>6148</v>
      </c>
      <c r="B4274" s="231" t="str">
        <f t="shared" si="66"/>
        <v>PO3</v>
      </c>
      <c r="C4274" s="353">
        <v>0.46282492185893798</v>
      </c>
    </row>
    <row r="4275" spans="1:3" x14ac:dyDescent="0.35">
      <c r="A4275" s="231" t="s">
        <v>6149</v>
      </c>
      <c r="B4275" s="231" t="str">
        <f t="shared" si="66"/>
        <v>PO3</v>
      </c>
      <c r="C4275" s="353">
        <v>0.38954506601606098</v>
      </c>
    </row>
    <row r="4276" spans="1:3" x14ac:dyDescent="0.35">
      <c r="A4276" s="231" t="s">
        <v>6150</v>
      </c>
      <c r="B4276" s="231" t="str">
        <f t="shared" si="66"/>
        <v>PO3</v>
      </c>
      <c r="C4276" s="353">
        <v>0.280917167663574</v>
      </c>
    </row>
    <row r="4277" spans="1:3" x14ac:dyDescent="0.35">
      <c r="A4277" s="231" t="s">
        <v>6151</v>
      </c>
      <c r="B4277" s="231" t="str">
        <f t="shared" si="66"/>
        <v>PO3</v>
      </c>
      <c r="C4277" s="353">
        <v>0.46216146151224702</v>
      </c>
    </row>
    <row r="4278" spans="1:3" x14ac:dyDescent="0.35">
      <c r="A4278" s="231" t="s">
        <v>6152</v>
      </c>
      <c r="B4278" s="231" t="str">
        <f t="shared" si="66"/>
        <v>PO3</v>
      </c>
      <c r="C4278" s="353">
        <v>0.41013836860656699</v>
      </c>
    </row>
    <row r="4279" spans="1:3" x14ac:dyDescent="0.35">
      <c r="A4279" s="231" t="s">
        <v>6153</v>
      </c>
      <c r="B4279" s="231" t="str">
        <f t="shared" si="66"/>
        <v>PO3</v>
      </c>
      <c r="C4279" s="353">
        <v>0.45090272209860999</v>
      </c>
    </row>
    <row r="4280" spans="1:3" x14ac:dyDescent="0.35">
      <c r="A4280" s="231" t="s">
        <v>6154</v>
      </c>
      <c r="B4280" s="231" t="str">
        <f t="shared" si="66"/>
        <v>PO3</v>
      </c>
      <c r="C4280" s="353">
        <v>0.59282660484313898</v>
      </c>
    </row>
    <row r="4281" spans="1:3" x14ac:dyDescent="0.35">
      <c r="A4281" s="231" t="s">
        <v>6155</v>
      </c>
      <c r="B4281" s="231" t="str">
        <f t="shared" si="66"/>
        <v>PO3</v>
      </c>
      <c r="C4281" s="353">
        <v>0.31103150049845302</v>
      </c>
    </row>
    <row r="4282" spans="1:3" x14ac:dyDescent="0.35">
      <c r="A4282" s="231" t="s">
        <v>6156</v>
      </c>
      <c r="B4282" s="231" t="str">
        <f t="shared" si="66"/>
        <v>PO3</v>
      </c>
      <c r="C4282" s="353">
        <v>0.205723762512207</v>
      </c>
    </row>
    <row r="4283" spans="1:3" x14ac:dyDescent="0.35">
      <c r="A4283" s="231" t="s">
        <v>6157</v>
      </c>
      <c r="B4283" s="231" t="str">
        <f t="shared" si="66"/>
        <v>PO3</v>
      </c>
      <c r="C4283" s="353">
        <v>0.25640791654586698</v>
      </c>
    </row>
    <row r="4284" spans="1:3" x14ac:dyDescent="0.35">
      <c r="A4284" s="231" t="s">
        <v>6158</v>
      </c>
      <c r="B4284" s="231" t="str">
        <f t="shared" si="66"/>
        <v>PO3</v>
      </c>
      <c r="C4284" s="353">
        <v>0.52453017234802202</v>
      </c>
    </row>
    <row r="4285" spans="1:3" x14ac:dyDescent="0.35">
      <c r="A4285" s="231" t="s">
        <v>6159</v>
      </c>
      <c r="B4285" s="231" t="str">
        <f t="shared" si="66"/>
        <v>PO3</v>
      </c>
      <c r="C4285" s="353">
        <v>1.17099018096923</v>
      </c>
    </row>
    <row r="4286" spans="1:3" x14ac:dyDescent="0.35">
      <c r="A4286" s="231" t="s">
        <v>6160</v>
      </c>
      <c r="B4286" s="231" t="str">
        <f t="shared" si="66"/>
        <v>PO3</v>
      </c>
      <c r="C4286" s="353">
        <v>0.35573166608810403</v>
      </c>
    </row>
    <row r="4287" spans="1:3" x14ac:dyDescent="0.35">
      <c r="A4287" s="231" t="s">
        <v>6161</v>
      </c>
      <c r="B4287" s="231" t="str">
        <f t="shared" si="66"/>
        <v>PO3</v>
      </c>
      <c r="C4287" s="353">
        <v>1.18297183513641</v>
      </c>
    </row>
    <row r="4288" spans="1:3" x14ac:dyDescent="0.35">
      <c r="A4288" s="231" t="s">
        <v>6162</v>
      </c>
      <c r="B4288" s="231" t="str">
        <f t="shared" si="66"/>
        <v>PO3</v>
      </c>
      <c r="C4288" s="353">
        <v>0.48487986837114599</v>
      </c>
    </row>
    <row r="4289" spans="1:3" x14ac:dyDescent="0.35">
      <c r="A4289" s="231" t="s">
        <v>6163</v>
      </c>
      <c r="B4289" s="231" t="str">
        <f t="shared" si="66"/>
        <v>PO3</v>
      </c>
      <c r="C4289" s="353">
        <v>0.82609308817807303</v>
      </c>
    </row>
    <row r="4290" spans="1:3" x14ac:dyDescent="0.35">
      <c r="A4290" s="231" t="s">
        <v>6164</v>
      </c>
      <c r="B4290" s="231" t="str">
        <f t="shared" si="66"/>
        <v>PO3</v>
      </c>
      <c r="C4290" s="353">
        <v>1.0891637007395401</v>
      </c>
    </row>
    <row r="4291" spans="1:3" x14ac:dyDescent="0.35">
      <c r="A4291" s="231" t="s">
        <v>6165</v>
      </c>
      <c r="B4291" s="231" t="str">
        <f t="shared" si="66"/>
        <v>PO3</v>
      </c>
      <c r="C4291" s="353">
        <v>0.85024037957191401</v>
      </c>
    </row>
    <row r="4292" spans="1:3" x14ac:dyDescent="0.35">
      <c r="A4292" s="231" t="s">
        <v>6166</v>
      </c>
      <c r="B4292" s="231" t="str">
        <f t="shared" si="66"/>
        <v>PO3</v>
      </c>
      <c r="C4292" s="353">
        <v>0.55041331052780096</v>
      </c>
    </row>
    <row r="4293" spans="1:3" x14ac:dyDescent="0.35">
      <c r="A4293" s="231" t="s">
        <v>6167</v>
      </c>
      <c r="B4293" s="231" t="str">
        <f t="shared" si="66"/>
        <v>PO3</v>
      </c>
      <c r="C4293" s="353">
        <v>0.42545771598815901</v>
      </c>
    </row>
    <row r="4294" spans="1:3" x14ac:dyDescent="0.35">
      <c r="A4294" s="231" t="s">
        <v>6168</v>
      </c>
      <c r="B4294" s="231" t="str">
        <f t="shared" si="66"/>
        <v>PO3</v>
      </c>
      <c r="C4294" s="353">
        <v>1.1204244444767599</v>
      </c>
    </row>
    <row r="4295" spans="1:3" x14ac:dyDescent="0.35">
      <c r="A4295" s="231" t="s">
        <v>6169</v>
      </c>
      <c r="B4295" s="231" t="str">
        <f t="shared" si="66"/>
        <v>PO3</v>
      </c>
      <c r="C4295" s="353">
        <v>0.90080091357231096</v>
      </c>
    </row>
    <row r="4296" spans="1:3" x14ac:dyDescent="0.35">
      <c r="A4296" s="231" t="s">
        <v>6170</v>
      </c>
      <c r="B4296" s="231" t="str">
        <f t="shared" si="66"/>
        <v>PO3</v>
      </c>
      <c r="C4296" s="353">
        <v>1.05920350551605</v>
      </c>
    </row>
    <row r="4297" spans="1:3" x14ac:dyDescent="0.35">
      <c r="A4297" s="231" t="s">
        <v>6171</v>
      </c>
      <c r="B4297" s="231" t="str">
        <f t="shared" si="66"/>
        <v>PO3</v>
      </c>
      <c r="C4297" s="353">
        <v>0.71289485692977905</v>
      </c>
    </row>
    <row r="4298" spans="1:3" x14ac:dyDescent="0.35">
      <c r="A4298" s="231" t="s">
        <v>6172</v>
      </c>
      <c r="B4298" s="231" t="str">
        <f t="shared" si="66"/>
        <v>PO3</v>
      </c>
      <c r="C4298" s="353">
        <v>1.10967588424682</v>
      </c>
    </row>
    <row r="4299" spans="1:3" x14ac:dyDescent="0.35">
      <c r="A4299" s="231" t="s">
        <v>6173</v>
      </c>
      <c r="B4299" s="231" t="str">
        <f t="shared" si="66"/>
        <v>PO3</v>
      </c>
      <c r="C4299" s="353">
        <v>1.09593165772301</v>
      </c>
    </row>
    <row r="4300" spans="1:3" x14ac:dyDescent="0.35">
      <c r="A4300" s="231" t="s">
        <v>6174</v>
      </c>
      <c r="B4300" s="231" t="str">
        <f t="shared" ref="B4300:B4363" si="67">IFERROR(LEFT(A4300,(FIND(" ",A4300,1)-1)),"")</f>
        <v>PO3</v>
      </c>
      <c r="C4300" s="353">
        <v>0.92977418005466395</v>
      </c>
    </row>
    <row r="4301" spans="1:3" x14ac:dyDescent="0.35">
      <c r="A4301" s="231" t="s">
        <v>6175</v>
      </c>
      <c r="B4301" s="231" t="str">
        <f t="shared" si="67"/>
        <v>PO3</v>
      </c>
      <c r="C4301" s="353">
        <v>0.669719457626342</v>
      </c>
    </row>
    <row r="4302" spans="1:3" x14ac:dyDescent="0.35">
      <c r="A4302" s="231" t="s">
        <v>6176</v>
      </c>
      <c r="B4302" s="231" t="str">
        <f t="shared" si="67"/>
        <v>PO3</v>
      </c>
      <c r="C4302" s="353">
        <v>0.49116635322570801</v>
      </c>
    </row>
    <row r="4303" spans="1:3" x14ac:dyDescent="0.35">
      <c r="A4303" s="231" t="s">
        <v>6177</v>
      </c>
      <c r="B4303" s="231" t="str">
        <f t="shared" si="67"/>
        <v>PO3</v>
      </c>
      <c r="C4303" s="353">
        <v>0.51991271972656194</v>
      </c>
    </row>
    <row r="4304" spans="1:3" x14ac:dyDescent="0.35">
      <c r="A4304" s="231" t="s">
        <v>6178</v>
      </c>
      <c r="B4304" s="231" t="str">
        <f t="shared" si="67"/>
        <v>PO3</v>
      </c>
      <c r="C4304" s="353">
        <v>1.23601830005645</v>
      </c>
    </row>
    <row r="4305" spans="1:3" x14ac:dyDescent="0.35">
      <c r="A4305" s="231" t="s">
        <v>6179</v>
      </c>
      <c r="B4305" s="231" t="str">
        <f t="shared" si="67"/>
        <v>PO3</v>
      </c>
      <c r="C4305" s="353">
        <v>1.4262326717376701</v>
      </c>
    </row>
    <row r="4306" spans="1:3" x14ac:dyDescent="0.35">
      <c r="A4306" s="231" t="s">
        <v>6180</v>
      </c>
      <c r="B4306" s="231" t="str">
        <f t="shared" si="67"/>
        <v>PO3</v>
      </c>
      <c r="C4306" s="353">
        <v>0.22304213047027499</v>
      </c>
    </row>
    <row r="4307" spans="1:3" x14ac:dyDescent="0.35">
      <c r="A4307" s="231" t="s">
        <v>6181</v>
      </c>
      <c r="B4307" s="231" t="str">
        <f t="shared" si="67"/>
        <v>PO3</v>
      </c>
      <c r="C4307" s="353">
        <v>0.37853777408599798</v>
      </c>
    </row>
    <row r="4308" spans="1:3" x14ac:dyDescent="0.35">
      <c r="A4308" s="231" t="s">
        <v>6182</v>
      </c>
      <c r="B4308" s="231" t="str">
        <f t="shared" si="67"/>
        <v>PO3</v>
      </c>
      <c r="C4308" s="353">
        <v>0.25607877969741799</v>
      </c>
    </row>
    <row r="4309" spans="1:3" x14ac:dyDescent="0.35">
      <c r="A4309" s="231" t="s">
        <v>6183</v>
      </c>
      <c r="B4309" s="231" t="str">
        <f t="shared" si="67"/>
        <v>PO3</v>
      </c>
      <c r="C4309" s="353">
        <v>0.23108446598052901</v>
      </c>
    </row>
    <row r="4310" spans="1:3" x14ac:dyDescent="0.35">
      <c r="A4310" s="231" t="s">
        <v>6184</v>
      </c>
      <c r="B4310" s="231" t="str">
        <f t="shared" si="67"/>
        <v>PO3</v>
      </c>
      <c r="C4310" s="353">
        <v>0.25404751300811701</v>
      </c>
    </row>
    <row r="4311" spans="1:3" x14ac:dyDescent="0.35">
      <c r="A4311" s="231" t="s">
        <v>6185</v>
      </c>
      <c r="B4311" s="231" t="str">
        <f t="shared" si="67"/>
        <v>PO3</v>
      </c>
      <c r="C4311" s="353">
        <v>0.23217320442199699</v>
      </c>
    </row>
    <row r="4312" spans="1:3" x14ac:dyDescent="0.35">
      <c r="A4312" s="231" t="s">
        <v>6186</v>
      </c>
      <c r="B4312" s="231" t="str">
        <f t="shared" si="67"/>
        <v>PO3</v>
      </c>
      <c r="C4312" s="353">
        <v>0.236391305923461</v>
      </c>
    </row>
    <row r="4313" spans="1:3" x14ac:dyDescent="0.35">
      <c r="A4313" s="231" t="s">
        <v>6187</v>
      </c>
      <c r="B4313" s="231" t="str">
        <f t="shared" si="67"/>
        <v>PO3</v>
      </c>
      <c r="C4313" s="353">
        <v>0.33576742808024002</v>
      </c>
    </row>
    <row r="4314" spans="1:3" x14ac:dyDescent="0.35">
      <c r="A4314" s="231" t="s">
        <v>6188</v>
      </c>
      <c r="B4314" s="231" t="str">
        <f t="shared" si="67"/>
        <v>PO3</v>
      </c>
      <c r="C4314" s="353">
        <v>0.23920702934265101</v>
      </c>
    </row>
    <row r="4315" spans="1:3" x14ac:dyDescent="0.35">
      <c r="A4315" s="231" t="s">
        <v>6189</v>
      </c>
      <c r="B4315" s="231" t="str">
        <f t="shared" si="67"/>
        <v>PO3</v>
      </c>
      <c r="C4315" s="353">
        <v>0.37237789233525498</v>
      </c>
    </row>
    <row r="4316" spans="1:3" x14ac:dyDescent="0.35">
      <c r="A4316" s="231" t="s">
        <v>6190</v>
      </c>
      <c r="B4316" s="231" t="str">
        <f t="shared" si="67"/>
        <v>PO3</v>
      </c>
      <c r="C4316" s="353">
        <v>0.27723526954650801</v>
      </c>
    </row>
    <row r="4317" spans="1:3" x14ac:dyDescent="0.35">
      <c r="A4317" s="231" t="s">
        <v>6191</v>
      </c>
      <c r="B4317" s="231" t="str">
        <f t="shared" si="67"/>
        <v>PO3</v>
      </c>
      <c r="C4317" s="353">
        <v>0.42688930034637401</v>
      </c>
    </row>
    <row r="4318" spans="1:3" x14ac:dyDescent="0.35">
      <c r="A4318" s="231" t="s">
        <v>6192</v>
      </c>
      <c r="B4318" s="231" t="str">
        <f t="shared" si="67"/>
        <v>PO3</v>
      </c>
      <c r="C4318" s="353">
        <v>0.499897027015686</v>
      </c>
    </row>
    <row r="4319" spans="1:3" x14ac:dyDescent="0.35">
      <c r="A4319" s="231" t="s">
        <v>6193</v>
      </c>
      <c r="B4319" s="231" t="str">
        <f t="shared" si="67"/>
        <v>PO3</v>
      </c>
      <c r="C4319" s="353">
        <v>0.29918495814005502</v>
      </c>
    </row>
    <row r="4320" spans="1:3" x14ac:dyDescent="0.35">
      <c r="A4320" s="231" t="s">
        <v>6194</v>
      </c>
      <c r="B4320" s="231" t="str">
        <f t="shared" si="67"/>
        <v>PO3</v>
      </c>
      <c r="C4320" s="353">
        <v>0.27203857898712103</v>
      </c>
    </row>
    <row r="4321" spans="1:3" x14ac:dyDescent="0.35">
      <c r="A4321" s="231" t="s">
        <v>6195</v>
      </c>
      <c r="B4321" s="231" t="str">
        <f t="shared" si="67"/>
        <v>PO3</v>
      </c>
      <c r="C4321" s="353">
        <v>0.26315009593963601</v>
      </c>
    </row>
    <row r="4322" spans="1:3" x14ac:dyDescent="0.35">
      <c r="A4322" s="231" t="s">
        <v>6196</v>
      </c>
      <c r="B4322" s="231" t="str">
        <f t="shared" si="67"/>
        <v>PO3</v>
      </c>
      <c r="C4322" s="353">
        <v>0.48207479715347201</v>
      </c>
    </row>
    <row r="4323" spans="1:3" x14ac:dyDescent="0.35">
      <c r="A4323" s="231" t="s">
        <v>6197</v>
      </c>
      <c r="B4323" s="231" t="str">
        <f t="shared" si="67"/>
        <v>PO3</v>
      </c>
      <c r="C4323" s="353">
        <v>0.39803348268781302</v>
      </c>
    </row>
    <row r="4324" spans="1:3" x14ac:dyDescent="0.35">
      <c r="A4324" s="231" t="s">
        <v>6198</v>
      </c>
      <c r="B4324" s="231" t="str">
        <f t="shared" si="67"/>
        <v>PO3</v>
      </c>
      <c r="C4324" s="353">
        <v>0.25870776176452598</v>
      </c>
    </row>
    <row r="4325" spans="1:3" x14ac:dyDescent="0.35">
      <c r="A4325" s="231" t="s">
        <v>6199</v>
      </c>
      <c r="B4325" s="231" t="str">
        <f t="shared" si="67"/>
        <v>PO3</v>
      </c>
      <c r="C4325" s="353">
        <v>0.77759563922882002</v>
      </c>
    </row>
    <row r="4326" spans="1:3" x14ac:dyDescent="0.35">
      <c r="A4326" s="231" t="s">
        <v>6200</v>
      </c>
      <c r="B4326" s="231" t="str">
        <f t="shared" si="67"/>
        <v>PO3</v>
      </c>
      <c r="C4326" s="353">
        <v>0.427204549312591</v>
      </c>
    </row>
    <row r="4327" spans="1:3" x14ac:dyDescent="0.35">
      <c r="A4327" s="231" t="s">
        <v>6201</v>
      </c>
      <c r="B4327" s="231" t="str">
        <f t="shared" si="67"/>
        <v>PO30</v>
      </c>
      <c r="C4327" s="353">
        <v>0.69916620254516604</v>
      </c>
    </row>
    <row r="4328" spans="1:3" x14ac:dyDescent="0.35">
      <c r="A4328" s="231" t="s">
        <v>6202</v>
      </c>
      <c r="B4328" s="231" t="str">
        <f t="shared" si="67"/>
        <v>PO30</v>
      </c>
      <c r="C4328" s="353">
        <v>0.79742447535196903</v>
      </c>
    </row>
    <row r="4329" spans="1:3" x14ac:dyDescent="0.35">
      <c r="A4329" s="231" t="s">
        <v>6203</v>
      </c>
      <c r="B4329" s="231" t="str">
        <f t="shared" si="67"/>
        <v>PO30</v>
      </c>
      <c r="C4329" s="353">
        <v>0.55333065986633301</v>
      </c>
    </row>
    <row r="4330" spans="1:3" x14ac:dyDescent="0.35">
      <c r="A4330" s="231" t="s">
        <v>6204</v>
      </c>
      <c r="B4330" s="231" t="str">
        <f t="shared" si="67"/>
        <v>PO30</v>
      </c>
      <c r="C4330" s="353">
        <v>0.63556277751922596</v>
      </c>
    </row>
    <row r="4331" spans="1:3" x14ac:dyDescent="0.35">
      <c r="A4331" s="231" t="s">
        <v>6205</v>
      </c>
      <c r="B4331" s="231" t="str">
        <f t="shared" si="67"/>
        <v>PO30</v>
      </c>
      <c r="C4331" s="353">
        <v>0.52136850357055597</v>
      </c>
    </row>
    <row r="4332" spans="1:3" x14ac:dyDescent="0.35">
      <c r="A4332" s="231" t="s">
        <v>6206</v>
      </c>
      <c r="B4332" s="231" t="str">
        <f t="shared" si="67"/>
        <v>PO30</v>
      </c>
      <c r="C4332" s="353">
        <v>0.69477677345275801</v>
      </c>
    </row>
    <row r="4333" spans="1:3" x14ac:dyDescent="0.35">
      <c r="A4333" s="231" t="s">
        <v>6207</v>
      </c>
      <c r="B4333" s="231" t="str">
        <f t="shared" si="67"/>
        <v>PO30</v>
      </c>
      <c r="C4333" s="353">
        <v>0.216602683067321</v>
      </c>
    </row>
    <row r="4334" spans="1:3" x14ac:dyDescent="0.35">
      <c r="A4334" s="231" t="s">
        <v>6208</v>
      </c>
      <c r="B4334" s="231" t="str">
        <f t="shared" si="67"/>
        <v>PO31</v>
      </c>
      <c r="C4334" s="353">
        <v>0.66639137268066395</v>
      </c>
    </row>
    <row r="4335" spans="1:3" x14ac:dyDescent="0.35">
      <c r="A4335" s="231" t="s">
        <v>6209</v>
      </c>
      <c r="B4335" s="231" t="str">
        <f t="shared" si="67"/>
        <v>PO31</v>
      </c>
      <c r="C4335" s="353">
        <v>0.95909571647643999</v>
      </c>
    </row>
    <row r="4336" spans="1:3" x14ac:dyDescent="0.35">
      <c r="A4336" s="231" t="s">
        <v>6210</v>
      </c>
      <c r="B4336" s="231" t="str">
        <f t="shared" si="67"/>
        <v>PO31</v>
      </c>
      <c r="C4336" s="353">
        <v>0.84212517738342196</v>
      </c>
    </row>
    <row r="4337" spans="1:3" x14ac:dyDescent="0.35">
      <c r="A4337" s="231" t="s">
        <v>6211</v>
      </c>
      <c r="B4337" s="231" t="str">
        <f t="shared" si="67"/>
        <v>PO31</v>
      </c>
      <c r="C4337" s="353">
        <v>1.0510952472686701</v>
      </c>
    </row>
    <row r="4338" spans="1:3" x14ac:dyDescent="0.35">
      <c r="A4338" s="231" t="s">
        <v>6212</v>
      </c>
      <c r="B4338" s="231" t="str">
        <f t="shared" si="67"/>
        <v>PO31</v>
      </c>
      <c r="C4338" s="353">
        <v>0.73885615666707305</v>
      </c>
    </row>
    <row r="4339" spans="1:3" x14ac:dyDescent="0.35">
      <c r="A4339" s="231" t="s">
        <v>6213</v>
      </c>
      <c r="B4339" s="231" t="str">
        <f t="shared" si="67"/>
        <v>PO31</v>
      </c>
      <c r="C4339" s="353">
        <v>0.45579504966735801</v>
      </c>
    </row>
    <row r="4340" spans="1:3" x14ac:dyDescent="0.35">
      <c r="A4340" s="231" t="s">
        <v>6214</v>
      </c>
      <c r="B4340" s="231" t="str">
        <f t="shared" si="67"/>
        <v>PO31</v>
      </c>
      <c r="C4340" s="353">
        <v>0.48907178640365601</v>
      </c>
    </row>
    <row r="4341" spans="1:3" x14ac:dyDescent="0.35">
      <c r="A4341" s="231" t="s">
        <v>6215</v>
      </c>
      <c r="B4341" s="231" t="str">
        <f t="shared" si="67"/>
        <v>PO31</v>
      </c>
      <c r="C4341" s="353">
        <v>0.74968552589416504</v>
      </c>
    </row>
    <row r="4342" spans="1:3" x14ac:dyDescent="0.35">
      <c r="A4342" s="231" t="s">
        <v>6216</v>
      </c>
      <c r="B4342" s="231" t="str">
        <f t="shared" si="67"/>
        <v>PO31</v>
      </c>
      <c r="C4342" s="353">
        <v>0.66748964786529497</v>
      </c>
    </row>
    <row r="4343" spans="1:3" x14ac:dyDescent="0.35">
      <c r="A4343" s="231" t="s">
        <v>6217</v>
      </c>
      <c r="B4343" s="231" t="str">
        <f t="shared" si="67"/>
        <v>PO31</v>
      </c>
      <c r="C4343" s="353">
        <v>0.92745351791381803</v>
      </c>
    </row>
    <row r="4344" spans="1:3" x14ac:dyDescent="0.35">
      <c r="A4344" s="231" t="s">
        <v>6218</v>
      </c>
      <c r="B4344" s="231" t="str">
        <f t="shared" si="67"/>
        <v>PO31</v>
      </c>
      <c r="C4344" s="353">
        <v>1.13153684139251</v>
      </c>
    </row>
    <row r="4345" spans="1:3" x14ac:dyDescent="0.35">
      <c r="A4345" s="231" t="s">
        <v>6219</v>
      </c>
      <c r="B4345" s="231" t="str">
        <f t="shared" si="67"/>
        <v>PO31</v>
      </c>
      <c r="C4345" s="353">
        <v>0.24402391910552901</v>
      </c>
    </row>
    <row r="4346" spans="1:3" x14ac:dyDescent="0.35">
      <c r="A4346" s="231" t="s">
        <v>6220</v>
      </c>
      <c r="B4346" s="231" t="str">
        <f t="shared" si="67"/>
        <v>PO31</v>
      </c>
      <c r="C4346" s="353">
        <v>0.99399474688938605</v>
      </c>
    </row>
    <row r="4347" spans="1:3" x14ac:dyDescent="0.35">
      <c r="A4347" s="231" t="s">
        <v>6221</v>
      </c>
      <c r="B4347" s="231" t="str">
        <f t="shared" si="67"/>
        <v>PO31</v>
      </c>
      <c r="C4347" s="353">
        <v>0.42501010213579399</v>
      </c>
    </row>
    <row r="4348" spans="1:3" x14ac:dyDescent="0.35">
      <c r="A4348" s="231" t="s">
        <v>6222</v>
      </c>
      <c r="B4348" s="231" t="str">
        <f t="shared" si="67"/>
        <v>PO31</v>
      </c>
      <c r="C4348" s="353">
        <v>0.60040313856942296</v>
      </c>
    </row>
    <row r="4349" spans="1:3" x14ac:dyDescent="0.35">
      <c r="A4349" s="231" t="s">
        <v>6223</v>
      </c>
      <c r="B4349" s="231" t="str">
        <f t="shared" si="67"/>
        <v>PO31</v>
      </c>
      <c r="C4349" s="353">
        <v>1.3077576160430899</v>
      </c>
    </row>
    <row r="4350" spans="1:3" x14ac:dyDescent="0.35">
      <c r="A4350" s="231" t="s">
        <v>6224</v>
      </c>
      <c r="B4350" s="231" t="str">
        <f t="shared" si="67"/>
        <v>PO31</v>
      </c>
      <c r="C4350" s="353">
        <v>0.39311395372663199</v>
      </c>
    </row>
    <row r="4351" spans="1:3" x14ac:dyDescent="0.35">
      <c r="A4351" s="231" t="s">
        <v>6225</v>
      </c>
      <c r="B4351" s="231" t="str">
        <f t="shared" si="67"/>
        <v>PO31</v>
      </c>
      <c r="C4351" s="353">
        <v>0.52738285064697199</v>
      </c>
    </row>
    <row r="4352" spans="1:3" x14ac:dyDescent="0.35">
      <c r="A4352" s="231" t="s">
        <v>6226</v>
      </c>
      <c r="B4352" s="231" t="str">
        <f t="shared" si="67"/>
        <v>PO31</v>
      </c>
      <c r="C4352" s="353">
        <v>0.651156425476074</v>
      </c>
    </row>
    <row r="4353" spans="1:3" x14ac:dyDescent="0.35">
      <c r="A4353" s="231" t="s">
        <v>6227</v>
      </c>
      <c r="B4353" s="231" t="str">
        <f t="shared" si="67"/>
        <v>PO31</v>
      </c>
      <c r="C4353" s="353">
        <v>0.35316276550292902</v>
      </c>
    </row>
    <row r="4354" spans="1:3" x14ac:dyDescent="0.35">
      <c r="A4354" s="231" t="s">
        <v>6228</v>
      </c>
      <c r="B4354" s="231" t="str">
        <f t="shared" si="67"/>
        <v>PO31</v>
      </c>
      <c r="C4354" s="353">
        <v>0.58989548683166504</v>
      </c>
    </row>
    <row r="4355" spans="1:3" x14ac:dyDescent="0.35">
      <c r="A4355" s="231" t="s">
        <v>6229</v>
      </c>
      <c r="B4355" s="231" t="str">
        <f t="shared" si="67"/>
        <v>PO31</v>
      </c>
      <c r="C4355" s="353">
        <v>0.96154165267944303</v>
      </c>
    </row>
    <row r="4356" spans="1:3" x14ac:dyDescent="0.35">
      <c r="A4356" s="231" t="s">
        <v>6230</v>
      </c>
      <c r="B4356" s="231" t="str">
        <f t="shared" si="67"/>
        <v>PO31</v>
      </c>
      <c r="C4356" s="353">
        <v>0.470439672470092</v>
      </c>
    </row>
    <row r="4357" spans="1:3" x14ac:dyDescent="0.35">
      <c r="A4357" s="231" t="s">
        <v>6231</v>
      </c>
      <c r="B4357" s="231" t="str">
        <f t="shared" si="67"/>
        <v>PO31</v>
      </c>
      <c r="C4357" s="353">
        <v>0.268280029296875</v>
      </c>
    </row>
    <row r="4358" spans="1:3" x14ac:dyDescent="0.35">
      <c r="A4358" s="231" t="s">
        <v>6232</v>
      </c>
      <c r="B4358" s="231" t="str">
        <f t="shared" si="67"/>
        <v>PO31</v>
      </c>
      <c r="C4358" s="353">
        <v>0.82362604141235296</v>
      </c>
    </row>
    <row r="4359" spans="1:3" x14ac:dyDescent="0.35">
      <c r="A4359" s="231" t="s">
        <v>6233</v>
      </c>
      <c r="B4359" s="231" t="str">
        <f t="shared" si="67"/>
        <v>PO31</v>
      </c>
      <c r="C4359" s="353">
        <v>0.20918607711791901</v>
      </c>
    </row>
    <row r="4360" spans="1:3" x14ac:dyDescent="0.35">
      <c r="A4360" s="231" t="s">
        <v>6234</v>
      </c>
      <c r="B4360" s="231" t="str">
        <f t="shared" si="67"/>
        <v>PO31</v>
      </c>
      <c r="C4360" s="353">
        <v>0.67063307762145996</v>
      </c>
    </row>
    <row r="4361" spans="1:3" x14ac:dyDescent="0.35">
      <c r="A4361" s="231" t="s">
        <v>6235</v>
      </c>
      <c r="B4361" s="231" t="str">
        <f t="shared" si="67"/>
        <v>PO31</v>
      </c>
      <c r="C4361" s="353">
        <v>0.661595185597737</v>
      </c>
    </row>
    <row r="4362" spans="1:3" x14ac:dyDescent="0.35">
      <c r="A4362" s="231" t="s">
        <v>6236</v>
      </c>
      <c r="B4362" s="231" t="str">
        <f t="shared" si="67"/>
        <v>PO31</v>
      </c>
      <c r="C4362" s="353">
        <v>0.70644640922546298</v>
      </c>
    </row>
    <row r="4363" spans="1:3" x14ac:dyDescent="0.35">
      <c r="A4363" s="231" t="s">
        <v>6237</v>
      </c>
      <c r="B4363" s="231" t="str">
        <f t="shared" si="67"/>
        <v>PO31</v>
      </c>
      <c r="C4363" s="353">
        <v>0.98809766769409102</v>
      </c>
    </row>
    <row r="4364" spans="1:3" x14ac:dyDescent="0.35">
      <c r="A4364" s="231" t="s">
        <v>6238</v>
      </c>
      <c r="B4364" s="231" t="str">
        <f t="shared" ref="B4364:B4427" si="68">IFERROR(LEFT(A4364,(FIND(" ",A4364,1)-1)),"")</f>
        <v>PO31</v>
      </c>
      <c r="C4364" s="353">
        <v>1.21109306812286</v>
      </c>
    </row>
    <row r="4365" spans="1:3" x14ac:dyDescent="0.35">
      <c r="A4365" s="231" t="s">
        <v>6239</v>
      </c>
      <c r="B4365" s="231" t="str">
        <f t="shared" si="68"/>
        <v>PO31</v>
      </c>
      <c r="C4365" s="353">
        <v>0.56425015131632394</v>
      </c>
    </row>
    <row r="4366" spans="1:3" x14ac:dyDescent="0.35">
      <c r="A4366" s="231" t="s">
        <v>6240</v>
      </c>
      <c r="B4366" s="231" t="str">
        <f t="shared" si="68"/>
        <v>PO31</v>
      </c>
      <c r="C4366" s="353">
        <v>0.89084351062774603</v>
      </c>
    </row>
    <row r="4367" spans="1:3" x14ac:dyDescent="0.35">
      <c r="A4367" s="231" t="s">
        <v>6241</v>
      </c>
      <c r="B4367" s="231" t="str">
        <f t="shared" si="68"/>
        <v>PO31</v>
      </c>
      <c r="C4367" s="353">
        <v>0.73687326908111495</v>
      </c>
    </row>
    <row r="4368" spans="1:3" x14ac:dyDescent="0.35">
      <c r="A4368" s="231" t="s">
        <v>6242</v>
      </c>
      <c r="B4368" s="231" t="str">
        <f t="shared" si="68"/>
        <v>PO31</v>
      </c>
      <c r="C4368" s="353">
        <v>0.59580898284912098</v>
      </c>
    </row>
    <row r="4369" spans="1:3" x14ac:dyDescent="0.35">
      <c r="A4369" s="231" t="s">
        <v>6243</v>
      </c>
      <c r="B4369" s="231" t="str">
        <f t="shared" si="68"/>
        <v>PO32</v>
      </c>
      <c r="C4369" s="353">
        <v>0.84975552558898904</v>
      </c>
    </row>
    <row r="4370" spans="1:3" x14ac:dyDescent="0.35">
      <c r="A4370" s="231" t="s">
        <v>6244</v>
      </c>
      <c r="B4370" s="231" t="str">
        <f t="shared" si="68"/>
        <v>PO32</v>
      </c>
      <c r="C4370" s="353">
        <v>0.93449497222900402</v>
      </c>
    </row>
    <row r="4371" spans="1:3" x14ac:dyDescent="0.35">
      <c r="A4371" s="231" t="s">
        <v>6245</v>
      </c>
      <c r="B4371" s="231" t="str">
        <f t="shared" si="68"/>
        <v>PO32</v>
      </c>
      <c r="C4371" s="353">
        <v>0.801875273386637</v>
      </c>
    </row>
    <row r="4372" spans="1:3" x14ac:dyDescent="0.35">
      <c r="A4372" s="231" t="s">
        <v>6246</v>
      </c>
      <c r="B4372" s="231" t="str">
        <f t="shared" si="68"/>
        <v>PO32</v>
      </c>
      <c r="C4372" s="353">
        <v>0.67423176765441895</v>
      </c>
    </row>
    <row r="4373" spans="1:3" x14ac:dyDescent="0.35">
      <c r="A4373" s="231" t="s">
        <v>6247</v>
      </c>
      <c r="B4373" s="231" t="str">
        <f t="shared" si="68"/>
        <v>PO32</v>
      </c>
      <c r="C4373" s="353">
        <v>0.465660691261291</v>
      </c>
    </row>
    <row r="4374" spans="1:3" x14ac:dyDescent="0.35">
      <c r="A4374" s="231" t="s">
        <v>6248</v>
      </c>
      <c r="B4374" s="231" t="str">
        <f t="shared" si="68"/>
        <v>PO32</v>
      </c>
      <c r="C4374" s="353">
        <v>0.26609981060027998</v>
      </c>
    </row>
    <row r="4375" spans="1:3" x14ac:dyDescent="0.35">
      <c r="A4375" s="231" t="s">
        <v>6249</v>
      </c>
      <c r="B4375" s="231" t="str">
        <f t="shared" si="68"/>
        <v>PO32</v>
      </c>
      <c r="C4375" s="353">
        <v>0.534094166755676</v>
      </c>
    </row>
    <row r="4376" spans="1:3" x14ac:dyDescent="0.35">
      <c r="A4376" s="231" t="s">
        <v>6250</v>
      </c>
      <c r="B4376" s="231" t="str">
        <f t="shared" si="68"/>
        <v>PO32</v>
      </c>
      <c r="C4376" s="353">
        <v>0.65363416671752905</v>
      </c>
    </row>
    <row r="4377" spans="1:3" x14ac:dyDescent="0.35">
      <c r="A4377" s="231" t="s">
        <v>6251</v>
      </c>
      <c r="B4377" s="231" t="str">
        <f t="shared" si="68"/>
        <v>PO32</v>
      </c>
      <c r="C4377" s="353">
        <v>0.59533572196960405</v>
      </c>
    </row>
    <row r="4378" spans="1:3" x14ac:dyDescent="0.35">
      <c r="A4378" s="231" t="s">
        <v>6252</v>
      </c>
      <c r="B4378" s="231" t="str">
        <f t="shared" si="68"/>
        <v>PO32</v>
      </c>
      <c r="C4378" s="353">
        <v>0.46747958660125699</v>
      </c>
    </row>
    <row r="4379" spans="1:3" x14ac:dyDescent="0.35">
      <c r="A4379" s="231" t="s">
        <v>6253</v>
      </c>
      <c r="B4379" s="231" t="str">
        <f t="shared" si="68"/>
        <v>PO32</v>
      </c>
      <c r="C4379" s="353">
        <v>0.874768694241841</v>
      </c>
    </row>
    <row r="4380" spans="1:3" x14ac:dyDescent="0.35">
      <c r="A4380" s="231" t="s">
        <v>6254</v>
      </c>
      <c r="B4380" s="231" t="str">
        <f t="shared" si="68"/>
        <v>PO32</v>
      </c>
      <c r="C4380" s="353">
        <v>0.75921214951409199</v>
      </c>
    </row>
    <row r="4381" spans="1:3" x14ac:dyDescent="0.35">
      <c r="A4381" s="231" t="s">
        <v>6255</v>
      </c>
      <c r="B4381" s="231" t="str">
        <f t="shared" si="68"/>
        <v>PO32</v>
      </c>
      <c r="C4381" s="353">
        <v>0.70947869618733705</v>
      </c>
    </row>
    <row r="4382" spans="1:3" x14ac:dyDescent="0.35">
      <c r="A4382" s="231" t="s">
        <v>6256</v>
      </c>
      <c r="B4382" s="231" t="str">
        <f t="shared" si="68"/>
        <v>PO32</v>
      </c>
      <c r="C4382" s="353">
        <v>0.73614772160847897</v>
      </c>
    </row>
    <row r="4383" spans="1:3" x14ac:dyDescent="0.35">
      <c r="A4383" s="231" t="s">
        <v>6257</v>
      </c>
      <c r="B4383" s="231" t="str">
        <f t="shared" si="68"/>
        <v>PO32</v>
      </c>
      <c r="C4383" s="353">
        <v>0.503798127174377</v>
      </c>
    </row>
    <row r="4384" spans="1:3" x14ac:dyDescent="0.35">
      <c r="A4384" s="231" t="s">
        <v>6258</v>
      </c>
      <c r="B4384" s="231" t="str">
        <f t="shared" si="68"/>
        <v>PO32</v>
      </c>
      <c r="C4384" s="353">
        <v>0.60151660442352295</v>
      </c>
    </row>
    <row r="4385" spans="1:3" x14ac:dyDescent="0.35">
      <c r="A4385" s="231" t="s">
        <v>6259</v>
      </c>
      <c r="B4385" s="231" t="str">
        <f t="shared" si="68"/>
        <v>PO32</v>
      </c>
      <c r="C4385" s="353">
        <v>0.53981375694274902</v>
      </c>
    </row>
    <row r="4386" spans="1:3" x14ac:dyDescent="0.35">
      <c r="A4386" s="231" t="s">
        <v>6260</v>
      </c>
      <c r="B4386" s="231" t="str">
        <f t="shared" si="68"/>
        <v>PO32</v>
      </c>
      <c r="C4386" s="353">
        <v>0.28295269012451102</v>
      </c>
    </row>
    <row r="4387" spans="1:3" x14ac:dyDescent="0.35">
      <c r="A4387" s="231" t="s">
        <v>6261</v>
      </c>
      <c r="B4387" s="231" t="str">
        <f t="shared" si="68"/>
        <v>PO32</v>
      </c>
      <c r="C4387" s="353">
        <v>0.61466256777445405</v>
      </c>
    </row>
    <row r="4388" spans="1:3" x14ac:dyDescent="0.35">
      <c r="A4388" s="231" t="s">
        <v>6262</v>
      </c>
      <c r="B4388" s="231" t="str">
        <f t="shared" si="68"/>
        <v>PO33</v>
      </c>
      <c r="C4388" s="353">
        <v>0.26985549926757801</v>
      </c>
    </row>
    <row r="4389" spans="1:3" x14ac:dyDescent="0.35">
      <c r="A4389" s="231" t="s">
        <v>6263</v>
      </c>
      <c r="B4389" s="231" t="str">
        <f t="shared" si="68"/>
        <v>PO33</v>
      </c>
      <c r="C4389" s="353">
        <v>0.25983655452728199</v>
      </c>
    </row>
    <row r="4390" spans="1:3" x14ac:dyDescent="0.35">
      <c r="A4390" s="231" t="s">
        <v>6264</v>
      </c>
      <c r="B4390" s="231" t="str">
        <f t="shared" si="68"/>
        <v>PO33</v>
      </c>
      <c r="C4390" s="353">
        <v>1.89605981111526</v>
      </c>
    </row>
    <row r="4391" spans="1:3" x14ac:dyDescent="0.35">
      <c r="A4391" s="231" t="s">
        <v>6265</v>
      </c>
      <c r="B4391" s="231" t="str">
        <f t="shared" si="68"/>
        <v>PO33</v>
      </c>
      <c r="C4391" s="353">
        <v>0.44853520393371499</v>
      </c>
    </row>
    <row r="4392" spans="1:3" x14ac:dyDescent="0.35">
      <c r="A4392" s="231" t="s">
        <v>6266</v>
      </c>
      <c r="B4392" s="231" t="str">
        <f t="shared" si="68"/>
        <v>PO33</v>
      </c>
      <c r="C4392" s="353">
        <v>0.57815823554992596</v>
      </c>
    </row>
    <row r="4393" spans="1:3" x14ac:dyDescent="0.35">
      <c r="A4393" s="231" t="s">
        <v>6267</v>
      </c>
      <c r="B4393" s="231" t="str">
        <f t="shared" si="68"/>
        <v>PO33</v>
      </c>
      <c r="C4393" s="353">
        <v>0.65389982859293605</v>
      </c>
    </row>
    <row r="4394" spans="1:3" x14ac:dyDescent="0.35">
      <c r="A4394" s="231" t="s">
        <v>6268</v>
      </c>
      <c r="B4394" s="231" t="str">
        <f t="shared" si="68"/>
        <v>PO33</v>
      </c>
      <c r="C4394" s="353">
        <v>0.74538111686706499</v>
      </c>
    </row>
    <row r="4395" spans="1:3" x14ac:dyDescent="0.35">
      <c r="A4395" s="231" t="s">
        <v>6269</v>
      </c>
      <c r="B4395" s="231" t="str">
        <f t="shared" si="68"/>
        <v>PO33</v>
      </c>
      <c r="C4395" s="353">
        <v>0.825788974761962</v>
      </c>
    </row>
    <row r="4396" spans="1:3" x14ac:dyDescent="0.35">
      <c r="A4396" s="231" t="s">
        <v>6270</v>
      </c>
      <c r="B4396" s="231" t="str">
        <f t="shared" si="68"/>
        <v>PO33</v>
      </c>
      <c r="C4396" s="353">
        <v>0.68818839391072595</v>
      </c>
    </row>
    <row r="4397" spans="1:3" x14ac:dyDescent="0.35">
      <c r="A4397" s="231" t="s">
        <v>6271</v>
      </c>
      <c r="B4397" s="231" t="str">
        <f t="shared" si="68"/>
        <v>PO33</v>
      </c>
      <c r="C4397" s="353">
        <v>0.52653892834981197</v>
      </c>
    </row>
    <row r="4398" spans="1:3" x14ac:dyDescent="0.35">
      <c r="A4398" s="231" t="s">
        <v>6272</v>
      </c>
      <c r="B4398" s="231" t="str">
        <f t="shared" si="68"/>
        <v>PO33</v>
      </c>
      <c r="C4398" s="353">
        <v>0.42695563180106</v>
      </c>
    </row>
    <row r="4399" spans="1:3" x14ac:dyDescent="0.35">
      <c r="A4399" s="231" t="s">
        <v>6273</v>
      </c>
      <c r="B4399" s="231" t="str">
        <f t="shared" si="68"/>
        <v>PO33</v>
      </c>
      <c r="C4399" s="353">
        <v>0.56296553611755296</v>
      </c>
    </row>
    <row r="4400" spans="1:3" x14ac:dyDescent="0.35">
      <c r="A4400" s="231" t="s">
        <v>6274</v>
      </c>
      <c r="B4400" s="231" t="str">
        <f t="shared" si="68"/>
        <v>PO33</v>
      </c>
      <c r="C4400" s="353">
        <v>0.58125472068786599</v>
      </c>
    </row>
    <row r="4401" spans="1:3" x14ac:dyDescent="0.35">
      <c r="A4401" s="231" t="s">
        <v>6275</v>
      </c>
      <c r="B4401" s="231" t="str">
        <f t="shared" si="68"/>
        <v>PO33</v>
      </c>
      <c r="C4401" s="353">
        <v>0.44050812721252403</v>
      </c>
    </row>
    <row r="4402" spans="1:3" x14ac:dyDescent="0.35">
      <c r="A4402" s="231" t="s">
        <v>6276</v>
      </c>
      <c r="B4402" s="231" t="str">
        <f t="shared" si="68"/>
        <v>PO33</v>
      </c>
      <c r="C4402" s="353">
        <v>0.24254012107849099</v>
      </c>
    </row>
    <row r="4403" spans="1:3" x14ac:dyDescent="0.35">
      <c r="A4403" s="231" t="s">
        <v>6277</v>
      </c>
      <c r="B4403" s="231" t="str">
        <f t="shared" si="68"/>
        <v>PO33</v>
      </c>
      <c r="C4403" s="353">
        <v>0.63535451889037997</v>
      </c>
    </row>
    <row r="4404" spans="1:3" x14ac:dyDescent="0.35">
      <c r="A4404" s="231" t="s">
        <v>6278</v>
      </c>
      <c r="B4404" s="231" t="str">
        <f t="shared" si="68"/>
        <v>PO33</v>
      </c>
      <c r="C4404" s="353">
        <v>0.83239146641322503</v>
      </c>
    </row>
    <row r="4405" spans="1:3" x14ac:dyDescent="0.35">
      <c r="A4405" s="231" t="s">
        <v>6279</v>
      </c>
      <c r="B4405" s="231" t="str">
        <f t="shared" si="68"/>
        <v>PO33</v>
      </c>
      <c r="C4405" s="353">
        <v>0.85450947284698398</v>
      </c>
    </row>
    <row r="4406" spans="1:3" x14ac:dyDescent="0.35">
      <c r="A4406" s="231" t="s">
        <v>6280</v>
      </c>
      <c r="B4406" s="231" t="str">
        <f t="shared" si="68"/>
        <v>PO33</v>
      </c>
      <c r="C4406" s="353">
        <v>0.87533887227376295</v>
      </c>
    </row>
    <row r="4407" spans="1:3" x14ac:dyDescent="0.35">
      <c r="A4407" s="231" t="s">
        <v>6281</v>
      </c>
      <c r="B4407" s="231" t="str">
        <f t="shared" si="68"/>
        <v>PO33</v>
      </c>
      <c r="C4407" s="353">
        <v>0.50475978851318304</v>
      </c>
    </row>
    <row r="4408" spans="1:3" x14ac:dyDescent="0.35">
      <c r="A4408" s="231" t="s">
        <v>6282</v>
      </c>
      <c r="B4408" s="231" t="str">
        <f t="shared" si="68"/>
        <v>PO33</v>
      </c>
      <c r="C4408" s="353">
        <v>0.48115220665931702</v>
      </c>
    </row>
    <row r="4409" spans="1:3" x14ac:dyDescent="0.35">
      <c r="A4409" s="231" t="s">
        <v>6283</v>
      </c>
      <c r="B4409" s="231" t="str">
        <f t="shared" si="68"/>
        <v>PO33</v>
      </c>
      <c r="C4409" s="353">
        <v>0.56830453872680597</v>
      </c>
    </row>
    <row r="4410" spans="1:3" x14ac:dyDescent="0.35">
      <c r="A4410" s="231" t="s">
        <v>6284</v>
      </c>
      <c r="B4410" s="231" t="str">
        <f t="shared" si="68"/>
        <v>PO33</v>
      </c>
      <c r="C4410" s="353">
        <v>0.23391962051391599</v>
      </c>
    </row>
    <row r="4411" spans="1:3" x14ac:dyDescent="0.35">
      <c r="A4411" s="231" t="s">
        <v>6285</v>
      </c>
      <c r="B4411" s="231" t="str">
        <f t="shared" si="68"/>
        <v>PO33</v>
      </c>
      <c r="C4411" s="353">
        <v>0.59667929013570098</v>
      </c>
    </row>
    <row r="4412" spans="1:3" x14ac:dyDescent="0.35">
      <c r="A4412" s="231" t="s">
        <v>6286</v>
      </c>
      <c r="B4412" s="231" t="str">
        <f t="shared" si="68"/>
        <v>PO33</v>
      </c>
      <c r="C4412" s="353">
        <v>0.31581187248229903</v>
      </c>
    </row>
    <row r="4413" spans="1:3" x14ac:dyDescent="0.35">
      <c r="A4413" s="231" t="s">
        <v>6287</v>
      </c>
      <c r="B4413" s="231" t="str">
        <f t="shared" si="68"/>
        <v>PO33</v>
      </c>
      <c r="C4413" s="353">
        <v>0.201125383377075</v>
      </c>
    </row>
    <row r="4414" spans="1:3" x14ac:dyDescent="0.35">
      <c r="A4414" s="231" t="s">
        <v>6288</v>
      </c>
      <c r="B4414" s="231" t="str">
        <f t="shared" si="68"/>
        <v>PO33</v>
      </c>
      <c r="C4414" s="353">
        <v>0.22712755203247001</v>
      </c>
    </row>
    <row r="4415" spans="1:3" x14ac:dyDescent="0.35">
      <c r="A4415" s="231" t="s">
        <v>6289</v>
      </c>
      <c r="B4415" s="231" t="str">
        <f t="shared" si="68"/>
        <v>PO33</v>
      </c>
      <c r="C4415" s="353">
        <v>0.23952293395995999</v>
      </c>
    </row>
    <row r="4416" spans="1:3" x14ac:dyDescent="0.35">
      <c r="A4416" s="231" t="s">
        <v>6290</v>
      </c>
      <c r="B4416" s="231" t="str">
        <f t="shared" si="68"/>
        <v>PO33</v>
      </c>
      <c r="C4416" s="353">
        <v>0.35785388946533198</v>
      </c>
    </row>
    <row r="4417" spans="1:3" x14ac:dyDescent="0.35">
      <c r="A4417" s="231" t="s">
        <v>6291</v>
      </c>
      <c r="B4417" s="231" t="str">
        <f t="shared" si="68"/>
        <v>PO33</v>
      </c>
      <c r="C4417" s="353">
        <v>0.31304192543029702</v>
      </c>
    </row>
    <row r="4418" spans="1:3" x14ac:dyDescent="0.35">
      <c r="A4418" s="231" t="s">
        <v>6292</v>
      </c>
      <c r="B4418" s="231" t="str">
        <f t="shared" si="68"/>
        <v>PO33</v>
      </c>
      <c r="C4418" s="353">
        <v>0.44881153106689398</v>
      </c>
    </row>
    <row r="4419" spans="1:3" x14ac:dyDescent="0.35">
      <c r="A4419" s="231" t="s">
        <v>6293</v>
      </c>
      <c r="B4419" s="231" t="str">
        <f t="shared" si="68"/>
        <v>PO33</v>
      </c>
      <c r="C4419" s="353">
        <v>0.27987802028656</v>
      </c>
    </row>
    <row r="4420" spans="1:3" x14ac:dyDescent="0.35">
      <c r="A4420" s="231" t="s">
        <v>6294</v>
      </c>
      <c r="B4420" s="231" t="str">
        <f t="shared" si="68"/>
        <v>PO33</v>
      </c>
      <c r="C4420" s="353">
        <v>0.98941898345947199</v>
      </c>
    </row>
    <row r="4421" spans="1:3" x14ac:dyDescent="0.35">
      <c r="A4421" s="231" t="s">
        <v>6295</v>
      </c>
      <c r="B4421" s="231" t="str">
        <f t="shared" si="68"/>
        <v>PO33</v>
      </c>
      <c r="C4421" s="353">
        <v>2.0526320934295601</v>
      </c>
    </row>
    <row r="4422" spans="1:3" x14ac:dyDescent="0.35">
      <c r="A4422" s="231" t="s">
        <v>6296</v>
      </c>
      <c r="B4422" s="231" t="str">
        <f t="shared" si="68"/>
        <v>PO33</v>
      </c>
      <c r="C4422" s="353">
        <v>0.58556461334228505</v>
      </c>
    </row>
    <row r="4423" spans="1:3" x14ac:dyDescent="0.35">
      <c r="A4423" s="231" t="s">
        <v>6297</v>
      </c>
      <c r="B4423" s="231" t="str">
        <f t="shared" si="68"/>
        <v>PO33</v>
      </c>
      <c r="C4423" s="353">
        <v>0.81280851364135698</v>
      </c>
    </row>
    <row r="4424" spans="1:3" x14ac:dyDescent="0.35">
      <c r="A4424" s="231" t="s">
        <v>6298</v>
      </c>
      <c r="B4424" s="231" t="str">
        <f t="shared" si="68"/>
        <v>PO33</v>
      </c>
      <c r="C4424" s="353">
        <v>0.85482716560363703</v>
      </c>
    </row>
    <row r="4425" spans="1:3" x14ac:dyDescent="0.35">
      <c r="A4425" s="231" t="s">
        <v>6299</v>
      </c>
      <c r="B4425" s="231" t="str">
        <f t="shared" si="68"/>
        <v>PO33</v>
      </c>
      <c r="C4425" s="353">
        <v>0.556970834732055</v>
      </c>
    </row>
    <row r="4426" spans="1:3" x14ac:dyDescent="0.35">
      <c r="A4426" s="231" t="s">
        <v>6300</v>
      </c>
      <c r="B4426" s="231" t="str">
        <f t="shared" si="68"/>
        <v>PO33</v>
      </c>
      <c r="C4426" s="353">
        <v>1.0366361141204801</v>
      </c>
    </row>
    <row r="4427" spans="1:3" x14ac:dyDescent="0.35">
      <c r="A4427" s="231" t="s">
        <v>6301</v>
      </c>
      <c r="B4427" s="231" t="str">
        <f t="shared" si="68"/>
        <v>PO33</v>
      </c>
      <c r="C4427" s="353">
        <v>0.59973257780074996</v>
      </c>
    </row>
    <row r="4428" spans="1:3" x14ac:dyDescent="0.35">
      <c r="A4428" s="231" t="s">
        <v>6302</v>
      </c>
      <c r="B4428" s="231" t="str">
        <f t="shared" ref="B4428:B4491" si="69">IFERROR(LEFT(A4428,(FIND(" ",A4428,1)-1)),"")</f>
        <v>PO33</v>
      </c>
      <c r="C4428" s="353">
        <v>0.85309648513793901</v>
      </c>
    </row>
    <row r="4429" spans="1:3" x14ac:dyDescent="0.35">
      <c r="A4429" s="231" t="s">
        <v>6303</v>
      </c>
      <c r="B4429" s="231" t="str">
        <f t="shared" si="69"/>
        <v>PO33</v>
      </c>
      <c r="C4429" s="353">
        <v>0.681526899337768</v>
      </c>
    </row>
    <row r="4430" spans="1:3" x14ac:dyDescent="0.35">
      <c r="A4430" s="231" t="s">
        <v>6304</v>
      </c>
      <c r="B4430" s="231" t="str">
        <f t="shared" si="69"/>
        <v>PO33</v>
      </c>
      <c r="C4430" s="353">
        <v>0.35495495796203602</v>
      </c>
    </row>
    <row r="4431" spans="1:3" x14ac:dyDescent="0.35">
      <c r="A4431" s="231" t="s">
        <v>6305</v>
      </c>
      <c r="B4431" s="231" t="str">
        <f t="shared" si="69"/>
        <v>PO34</v>
      </c>
      <c r="C4431" s="353">
        <v>3.6996104717254599</v>
      </c>
    </row>
    <row r="4432" spans="1:3" x14ac:dyDescent="0.35">
      <c r="A4432" s="231" t="s">
        <v>6306</v>
      </c>
      <c r="B4432" s="231" t="str">
        <f t="shared" si="69"/>
        <v>PO34</v>
      </c>
      <c r="C4432" s="353">
        <v>4.1337647438049299</v>
      </c>
    </row>
    <row r="4433" spans="1:3" x14ac:dyDescent="0.35">
      <c r="A4433" s="231" t="s">
        <v>6307</v>
      </c>
      <c r="B4433" s="231" t="str">
        <f t="shared" si="69"/>
        <v>PO34</v>
      </c>
      <c r="C4433" s="353">
        <v>3.48029294013977</v>
      </c>
    </row>
    <row r="4434" spans="1:3" x14ac:dyDescent="0.35">
      <c r="A4434" s="231" t="s">
        <v>6308</v>
      </c>
      <c r="B4434" s="231" t="str">
        <f t="shared" si="69"/>
        <v>PO34</v>
      </c>
      <c r="C4434" s="353">
        <v>1.8782699505488001</v>
      </c>
    </row>
    <row r="4435" spans="1:3" x14ac:dyDescent="0.35">
      <c r="A4435" s="231" t="s">
        <v>6309</v>
      </c>
      <c r="B4435" s="231" t="str">
        <f t="shared" si="69"/>
        <v>PO34</v>
      </c>
      <c r="C4435" s="353">
        <v>3.2571548223495399</v>
      </c>
    </row>
    <row r="4436" spans="1:3" x14ac:dyDescent="0.35">
      <c r="A4436" s="231" t="s">
        <v>6310</v>
      </c>
      <c r="B4436" s="231" t="str">
        <f t="shared" si="69"/>
        <v>PO34</v>
      </c>
      <c r="C4436" s="353">
        <v>3.64031493663787</v>
      </c>
    </row>
    <row r="4437" spans="1:3" x14ac:dyDescent="0.35">
      <c r="A4437" s="231" t="s">
        <v>6311</v>
      </c>
      <c r="B4437" s="231" t="str">
        <f t="shared" si="69"/>
        <v>PO34</v>
      </c>
      <c r="C4437" s="353">
        <v>2.0643821358680698</v>
      </c>
    </row>
    <row r="4438" spans="1:3" x14ac:dyDescent="0.35">
      <c r="A4438" s="231" t="s">
        <v>6312</v>
      </c>
      <c r="B4438" s="231" t="str">
        <f t="shared" si="69"/>
        <v>PO34</v>
      </c>
      <c r="C4438" s="353">
        <v>3.2399630546569802</v>
      </c>
    </row>
    <row r="4439" spans="1:3" x14ac:dyDescent="0.35">
      <c r="A4439" s="231" t="s">
        <v>6313</v>
      </c>
      <c r="B4439" s="231" t="str">
        <f t="shared" si="69"/>
        <v>PO34</v>
      </c>
      <c r="C4439" s="353">
        <v>3.2578537464141801</v>
      </c>
    </row>
    <row r="4440" spans="1:3" x14ac:dyDescent="0.35">
      <c r="A4440" s="231" t="s">
        <v>6314</v>
      </c>
      <c r="B4440" s="231" t="str">
        <f t="shared" si="69"/>
        <v>PO34</v>
      </c>
      <c r="C4440" s="353">
        <v>0.91574956774711602</v>
      </c>
    </row>
    <row r="4441" spans="1:3" x14ac:dyDescent="0.35">
      <c r="A4441" s="231" t="s">
        <v>6315</v>
      </c>
      <c r="B4441" s="231" t="str">
        <f t="shared" si="69"/>
        <v>PO34</v>
      </c>
      <c r="C4441" s="353">
        <v>1.9462163820862699</v>
      </c>
    </row>
    <row r="4442" spans="1:3" x14ac:dyDescent="0.35">
      <c r="A4442" s="231" t="s">
        <v>6316</v>
      </c>
      <c r="B4442" s="231" t="str">
        <f t="shared" si="69"/>
        <v>PO34</v>
      </c>
      <c r="C4442" s="353">
        <v>1.8716774384180701</v>
      </c>
    </row>
    <row r="4443" spans="1:3" x14ac:dyDescent="0.35">
      <c r="A4443" s="231" t="s">
        <v>6317</v>
      </c>
      <c r="B4443" s="231" t="str">
        <f t="shared" si="69"/>
        <v>PO35</v>
      </c>
      <c r="C4443" s="353">
        <v>0.73256975412368697</v>
      </c>
    </row>
    <row r="4444" spans="1:3" x14ac:dyDescent="0.35">
      <c r="A4444" s="231" t="s">
        <v>6318</v>
      </c>
      <c r="B4444" s="231" t="str">
        <f t="shared" si="69"/>
        <v>PO35</v>
      </c>
      <c r="C4444" s="353">
        <v>0.562021024525165</v>
      </c>
    </row>
    <row r="4445" spans="1:3" x14ac:dyDescent="0.35">
      <c r="A4445" s="231" t="s">
        <v>6319</v>
      </c>
      <c r="B4445" s="231" t="str">
        <f t="shared" si="69"/>
        <v>PO35</v>
      </c>
      <c r="C4445" s="353">
        <v>0.29602581262588501</v>
      </c>
    </row>
    <row r="4446" spans="1:3" x14ac:dyDescent="0.35">
      <c r="A4446" s="231" t="s">
        <v>6320</v>
      </c>
      <c r="B4446" s="231" t="str">
        <f t="shared" si="69"/>
        <v>PO35</v>
      </c>
      <c r="C4446" s="353">
        <v>0.924983590841293</v>
      </c>
    </row>
    <row r="4447" spans="1:3" x14ac:dyDescent="0.35">
      <c r="A4447" s="231" t="s">
        <v>6321</v>
      </c>
      <c r="B4447" s="231" t="str">
        <f t="shared" si="69"/>
        <v>PO35</v>
      </c>
      <c r="C4447" s="353">
        <v>0.72915387153625399</v>
      </c>
    </row>
    <row r="4448" spans="1:3" x14ac:dyDescent="0.35">
      <c r="A4448" s="231" t="s">
        <v>6322</v>
      </c>
      <c r="B4448" s="231" t="str">
        <f t="shared" si="69"/>
        <v>PO37</v>
      </c>
      <c r="C4448" s="353">
        <v>1.97276830673217</v>
      </c>
    </row>
    <row r="4449" spans="1:3" x14ac:dyDescent="0.35">
      <c r="A4449" s="231" t="s">
        <v>6323</v>
      </c>
      <c r="B4449" s="231" t="str">
        <f t="shared" si="69"/>
        <v>PO39</v>
      </c>
      <c r="C4449" s="353">
        <v>1.6013879338380099</v>
      </c>
    </row>
    <row r="4450" spans="1:3" x14ac:dyDescent="0.35">
      <c r="A4450" s="231" t="s">
        <v>6324</v>
      </c>
      <c r="B4450" s="231" t="str">
        <f t="shared" si="69"/>
        <v>PO4</v>
      </c>
      <c r="C4450" s="353">
        <v>0.39489638805389399</v>
      </c>
    </row>
    <row r="4451" spans="1:3" x14ac:dyDescent="0.35">
      <c r="A4451" s="231" t="s">
        <v>6325</v>
      </c>
      <c r="B4451" s="231" t="str">
        <f t="shared" si="69"/>
        <v>PO4</v>
      </c>
      <c r="C4451" s="353">
        <v>0.32566940784454301</v>
      </c>
    </row>
    <row r="4452" spans="1:3" x14ac:dyDescent="0.35">
      <c r="A4452" s="231" t="s">
        <v>6326</v>
      </c>
      <c r="B4452" s="231" t="str">
        <f t="shared" si="69"/>
        <v>PO4</v>
      </c>
      <c r="C4452" s="353">
        <v>0.40238060951232901</v>
      </c>
    </row>
    <row r="4453" spans="1:3" x14ac:dyDescent="0.35">
      <c r="A4453" s="231" t="s">
        <v>6327</v>
      </c>
      <c r="B4453" s="231" t="str">
        <f t="shared" si="69"/>
        <v>PO4</v>
      </c>
      <c r="C4453" s="353">
        <v>0.220900774002075</v>
      </c>
    </row>
    <row r="4454" spans="1:3" x14ac:dyDescent="0.35">
      <c r="A4454" s="231" t="s">
        <v>6328</v>
      </c>
      <c r="B4454" s="231" t="str">
        <f t="shared" si="69"/>
        <v>PO4</v>
      </c>
      <c r="C4454" s="353">
        <v>0.36385738849639798</v>
      </c>
    </row>
    <row r="4455" spans="1:3" x14ac:dyDescent="0.35">
      <c r="A4455" s="231" t="s">
        <v>6329</v>
      </c>
      <c r="B4455" s="231" t="str">
        <f t="shared" si="69"/>
        <v>PO4</v>
      </c>
      <c r="C4455" s="353">
        <v>0.419411420822143</v>
      </c>
    </row>
    <row r="4456" spans="1:3" x14ac:dyDescent="0.35">
      <c r="A4456" s="231" t="s">
        <v>6330</v>
      </c>
      <c r="B4456" s="231" t="str">
        <f t="shared" si="69"/>
        <v>PO4</v>
      </c>
      <c r="C4456" s="353">
        <v>0.51668739318847601</v>
      </c>
    </row>
    <row r="4457" spans="1:3" x14ac:dyDescent="0.35">
      <c r="A4457" s="231" t="s">
        <v>6331</v>
      </c>
      <c r="B4457" s="231" t="str">
        <f t="shared" si="69"/>
        <v>PO4</v>
      </c>
      <c r="C4457" s="353">
        <v>0.53431260585784901</v>
      </c>
    </row>
    <row r="4458" spans="1:3" x14ac:dyDescent="0.35">
      <c r="A4458" s="231" t="s">
        <v>6332</v>
      </c>
      <c r="B4458" s="231" t="str">
        <f t="shared" si="69"/>
        <v>PO4</v>
      </c>
      <c r="C4458" s="353">
        <v>0.44409489631652799</v>
      </c>
    </row>
    <row r="4459" spans="1:3" x14ac:dyDescent="0.35">
      <c r="A4459" s="231" t="s">
        <v>6333</v>
      </c>
      <c r="B4459" s="231" t="str">
        <f t="shared" si="69"/>
        <v>PO4</v>
      </c>
      <c r="C4459" s="353">
        <v>0.47013703982035299</v>
      </c>
    </row>
    <row r="4460" spans="1:3" x14ac:dyDescent="0.35">
      <c r="A4460" s="231" t="s">
        <v>6334</v>
      </c>
      <c r="B4460" s="231" t="str">
        <f t="shared" si="69"/>
        <v>PO4</v>
      </c>
      <c r="C4460" s="353">
        <v>0.32657647132873502</v>
      </c>
    </row>
    <row r="4461" spans="1:3" x14ac:dyDescent="0.35">
      <c r="A4461" s="231" t="s">
        <v>6335</v>
      </c>
      <c r="B4461" s="231" t="str">
        <f t="shared" si="69"/>
        <v>PO4</v>
      </c>
      <c r="C4461" s="353">
        <v>0.249989509582519</v>
      </c>
    </row>
    <row r="4462" spans="1:3" x14ac:dyDescent="0.35">
      <c r="A4462" s="231" t="s">
        <v>6336</v>
      </c>
      <c r="B4462" s="231" t="str">
        <f t="shared" si="69"/>
        <v>PO4</v>
      </c>
      <c r="C4462" s="353">
        <v>0.29283491770426401</v>
      </c>
    </row>
    <row r="4463" spans="1:3" x14ac:dyDescent="0.35">
      <c r="A4463" s="231" t="s">
        <v>6337</v>
      </c>
      <c r="B4463" s="231" t="str">
        <f t="shared" si="69"/>
        <v>PO4</v>
      </c>
      <c r="C4463" s="353">
        <v>0.33192402124404902</v>
      </c>
    </row>
    <row r="4464" spans="1:3" x14ac:dyDescent="0.35">
      <c r="A4464" s="231" t="s">
        <v>6338</v>
      </c>
      <c r="B4464" s="231" t="str">
        <f t="shared" si="69"/>
        <v>PO4</v>
      </c>
      <c r="C4464" s="353">
        <v>0.57600358128547602</v>
      </c>
    </row>
    <row r="4465" spans="1:3" x14ac:dyDescent="0.35">
      <c r="A4465" s="231" t="s">
        <v>6339</v>
      </c>
      <c r="B4465" s="231" t="str">
        <f t="shared" si="69"/>
        <v>PO4</v>
      </c>
      <c r="C4465" s="353">
        <v>1.60341641306877</v>
      </c>
    </row>
    <row r="4466" spans="1:3" x14ac:dyDescent="0.35">
      <c r="A4466" s="231" t="s">
        <v>6340</v>
      </c>
      <c r="B4466" s="231" t="str">
        <f t="shared" si="69"/>
        <v>PO4</v>
      </c>
      <c r="C4466" s="353">
        <v>0.20862913131713801</v>
      </c>
    </row>
    <row r="4467" spans="1:3" x14ac:dyDescent="0.35">
      <c r="A4467" s="231" t="s">
        <v>6341</v>
      </c>
      <c r="B4467" s="231" t="str">
        <f t="shared" si="69"/>
        <v>PO4</v>
      </c>
      <c r="C4467" s="353">
        <v>1.30242839455604</v>
      </c>
    </row>
    <row r="4468" spans="1:3" x14ac:dyDescent="0.35">
      <c r="A4468" s="231" t="s">
        <v>6342</v>
      </c>
      <c r="B4468" s="231" t="str">
        <f t="shared" si="69"/>
        <v>PO4</v>
      </c>
      <c r="C4468" s="353">
        <v>2.14003229141235</v>
      </c>
    </row>
    <row r="4469" spans="1:3" x14ac:dyDescent="0.35">
      <c r="A4469" s="231" t="s">
        <v>6343</v>
      </c>
      <c r="B4469" s="231" t="str">
        <f t="shared" si="69"/>
        <v>PO4</v>
      </c>
      <c r="C4469" s="353">
        <v>0.35122060775756803</v>
      </c>
    </row>
    <row r="4470" spans="1:3" x14ac:dyDescent="0.35">
      <c r="A4470" s="231" t="s">
        <v>6344</v>
      </c>
      <c r="B4470" s="231" t="str">
        <f t="shared" si="69"/>
        <v>PO4</v>
      </c>
      <c r="C4470" s="353">
        <v>0.50221991539001398</v>
      </c>
    </row>
    <row r="4471" spans="1:3" x14ac:dyDescent="0.35">
      <c r="A4471" s="231" t="s">
        <v>6345</v>
      </c>
      <c r="B4471" s="231" t="str">
        <f t="shared" si="69"/>
        <v>PO4</v>
      </c>
      <c r="C4471" s="353">
        <v>0.227113087972005</v>
      </c>
    </row>
    <row r="4472" spans="1:3" x14ac:dyDescent="0.35">
      <c r="A4472" s="231" t="s">
        <v>6346</v>
      </c>
      <c r="B4472" s="231" t="str">
        <f t="shared" si="69"/>
        <v>PO4</v>
      </c>
      <c r="C4472" s="353">
        <v>0.40867400169372498</v>
      </c>
    </row>
    <row r="4473" spans="1:3" x14ac:dyDescent="0.35">
      <c r="A4473" s="231" t="s">
        <v>6347</v>
      </c>
      <c r="B4473" s="231" t="str">
        <f t="shared" si="69"/>
        <v>PO4</v>
      </c>
      <c r="C4473" s="353">
        <v>1.37674164772033</v>
      </c>
    </row>
    <row r="4474" spans="1:3" x14ac:dyDescent="0.35">
      <c r="A4474" s="231" t="s">
        <v>6348</v>
      </c>
      <c r="B4474" s="231" t="str">
        <f t="shared" si="69"/>
        <v>PO4</v>
      </c>
      <c r="C4474" s="353">
        <v>1.5798530578613199</v>
      </c>
    </row>
    <row r="4475" spans="1:3" x14ac:dyDescent="0.35">
      <c r="A4475" s="231" t="s">
        <v>6349</v>
      </c>
      <c r="B4475" s="231" t="str">
        <f t="shared" si="69"/>
        <v>PO4</v>
      </c>
      <c r="C4475" s="353">
        <v>1.9684634208679199</v>
      </c>
    </row>
    <row r="4476" spans="1:3" x14ac:dyDescent="0.35">
      <c r="A4476" s="231" t="s">
        <v>6350</v>
      </c>
      <c r="B4476" s="231" t="str">
        <f t="shared" si="69"/>
        <v>PO4</v>
      </c>
      <c r="C4476" s="353">
        <v>1.3319147229194599</v>
      </c>
    </row>
    <row r="4477" spans="1:3" x14ac:dyDescent="0.35">
      <c r="A4477" s="231" t="s">
        <v>6351</v>
      </c>
      <c r="B4477" s="231" t="str">
        <f t="shared" si="69"/>
        <v>PO4</v>
      </c>
      <c r="C4477" s="353">
        <v>2.3800921440124498</v>
      </c>
    </row>
    <row r="4478" spans="1:3" x14ac:dyDescent="0.35">
      <c r="A4478" s="231" t="s">
        <v>6352</v>
      </c>
      <c r="B4478" s="231" t="str">
        <f t="shared" si="69"/>
        <v>PO4</v>
      </c>
      <c r="C4478" s="353">
        <v>1.0176387429237299</v>
      </c>
    </row>
    <row r="4479" spans="1:3" x14ac:dyDescent="0.35">
      <c r="A4479" s="231" t="s">
        <v>6353</v>
      </c>
      <c r="B4479" s="231" t="str">
        <f t="shared" si="69"/>
        <v>PO4</v>
      </c>
      <c r="C4479" s="353">
        <v>4.2973918914794904</v>
      </c>
    </row>
    <row r="4480" spans="1:3" x14ac:dyDescent="0.35">
      <c r="A4480" s="231" t="s">
        <v>6354</v>
      </c>
      <c r="B4480" s="231" t="str">
        <f t="shared" si="69"/>
        <v>PO4</v>
      </c>
      <c r="C4480" s="353">
        <v>2.0796260237693698</v>
      </c>
    </row>
    <row r="4481" spans="1:3" x14ac:dyDescent="0.35">
      <c r="A4481" s="231" t="s">
        <v>6355</v>
      </c>
      <c r="B4481" s="231" t="str">
        <f t="shared" si="69"/>
        <v>PO4</v>
      </c>
      <c r="C4481" s="353">
        <v>1.1110574603080701</v>
      </c>
    </row>
    <row r="4482" spans="1:3" x14ac:dyDescent="0.35">
      <c r="A4482" s="231" t="s">
        <v>6356</v>
      </c>
      <c r="B4482" s="231" t="str">
        <f t="shared" si="69"/>
        <v>PO4</v>
      </c>
      <c r="C4482" s="353">
        <v>1.2850650548934901</v>
      </c>
    </row>
    <row r="4483" spans="1:3" x14ac:dyDescent="0.35">
      <c r="A4483" s="231" t="s">
        <v>6357</v>
      </c>
      <c r="B4483" s="231" t="str">
        <f t="shared" si="69"/>
        <v>PO4</v>
      </c>
      <c r="C4483" s="353">
        <v>1.84974801540374</v>
      </c>
    </row>
    <row r="4484" spans="1:3" x14ac:dyDescent="0.35">
      <c r="A4484" s="231" t="s">
        <v>6358</v>
      </c>
      <c r="B4484" s="231" t="str">
        <f t="shared" si="69"/>
        <v>PO4</v>
      </c>
      <c r="C4484" s="353">
        <v>0.32867240905761702</v>
      </c>
    </row>
    <row r="4485" spans="1:3" x14ac:dyDescent="0.35">
      <c r="A4485" s="231" t="s">
        <v>6359</v>
      </c>
      <c r="B4485" s="231" t="str">
        <f t="shared" si="69"/>
        <v>PO4</v>
      </c>
      <c r="C4485" s="353">
        <v>1.1112462580203999</v>
      </c>
    </row>
    <row r="4486" spans="1:3" x14ac:dyDescent="0.35">
      <c r="A4486" s="231" t="s">
        <v>6360</v>
      </c>
      <c r="B4486" s="231" t="str">
        <f t="shared" si="69"/>
        <v>PO4</v>
      </c>
      <c r="C4486" s="353">
        <v>0.61771345138549705</v>
      </c>
    </row>
    <row r="4487" spans="1:3" x14ac:dyDescent="0.35">
      <c r="A4487" s="231" t="s">
        <v>6361</v>
      </c>
      <c r="B4487" s="231" t="str">
        <f t="shared" si="69"/>
        <v>PO4</v>
      </c>
      <c r="C4487" s="353">
        <v>0.424971866607666</v>
      </c>
    </row>
    <row r="4488" spans="1:3" x14ac:dyDescent="0.35">
      <c r="A4488" s="231" t="s">
        <v>6362</v>
      </c>
      <c r="B4488" s="231" t="str">
        <f t="shared" si="69"/>
        <v>PO4</v>
      </c>
      <c r="C4488" s="353">
        <v>0.28904433250427197</v>
      </c>
    </row>
    <row r="4489" spans="1:3" x14ac:dyDescent="0.35">
      <c r="A4489" s="231" t="s">
        <v>6363</v>
      </c>
      <c r="B4489" s="231" t="str">
        <f t="shared" si="69"/>
        <v>PO4</v>
      </c>
      <c r="C4489" s="353">
        <v>0.23216509819030701</v>
      </c>
    </row>
    <row r="4490" spans="1:3" x14ac:dyDescent="0.35">
      <c r="A4490" s="231" t="s">
        <v>6364</v>
      </c>
      <c r="B4490" s="231" t="str">
        <f t="shared" si="69"/>
        <v>PO4</v>
      </c>
      <c r="C4490" s="353">
        <v>0.48291559219360303</v>
      </c>
    </row>
    <row r="4491" spans="1:3" x14ac:dyDescent="0.35">
      <c r="A4491" s="231" t="s">
        <v>6365</v>
      </c>
      <c r="B4491" s="231" t="str">
        <f t="shared" si="69"/>
        <v>PO4</v>
      </c>
      <c r="C4491" s="353">
        <v>0.27948737144470198</v>
      </c>
    </row>
    <row r="4492" spans="1:3" x14ac:dyDescent="0.35">
      <c r="A4492" s="231" t="s">
        <v>6366</v>
      </c>
      <c r="B4492" s="231" t="str">
        <f t="shared" ref="B4492:B4555" si="70">IFERROR(LEFT(A4492,(FIND(" ",A4492,1)-1)),"")</f>
        <v>PO4</v>
      </c>
      <c r="C4492" s="353">
        <v>0.36250901222228998</v>
      </c>
    </row>
    <row r="4493" spans="1:3" x14ac:dyDescent="0.35">
      <c r="A4493" s="231" t="s">
        <v>6367</v>
      </c>
      <c r="B4493" s="231" t="str">
        <f t="shared" si="70"/>
        <v>PO4</v>
      </c>
      <c r="C4493" s="353">
        <v>1.0731120109558101</v>
      </c>
    </row>
    <row r="4494" spans="1:3" x14ac:dyDescent="0.35">
      <c r="A4494" s="231" t="s">
        <v>6368</v>
      </c>
      <c r="B4494" s="231" t="str">
        <f t="shared" si="70"/>
        <v>PO4</v>
      </c>
      <c r="C4494" s="353">
        <v>1.32866263389587</v>
      </c>
    </row>
    <row r="4495" spans="1:3" x14ac:dyDescent="0.35">
      <c r="A4495" s="231" t="s">
        <v>6369</v>
      </c>
      <c r="B4495" s="231" t="str">
        <f t="shared" si="70"/>
        <v>PO4</v>
      </c>
      <c r="C4495" s="353">
        <v>0.22624373435974099</v>
      </c>
    </row>
    <row r="4496" spans="1:3" x14ac:dyDescent="0.35">
      <c r="A4496" s="231" t="s">
        <v>6370</v>
      </c>
      <c r="B4496" s="231" t="str">
        <f t="shared" si="70"/>
        <v>PO4</v>
      </c>
      <c r="C4496" s="353">
        <v>0.29409106572469002</v>
      </c>
    </row>
    <row r="4497" spans="1:3" x14ac:dyDescent="0.35">
      <c r="A4497" s="231" t="s">
        <v>6371</v>
      </c>
      <c r="B4497" s="231" t="str">
        <f t="shared" si="70"/>
        <v>PO40</v>
      </c>
      <c r="C4497" s="353">
        <v>1.0569729320387999</v>
      </c>
    </row>
    <row r="4498" spans="1:3" x14ac:dyDescent="0.35">
      <c r="A4498" s="231" t="s">
        <v>6372</v>
      </c>
      <c r="B4498" s="231" t="str">
        <f t="shared" si="70"/>
        <v>PO40</v>
      </c>
      <c r="C4498" s="353">
        <v>0.91625736242664602</v>
      </c>
    </row>
    <row r="4499" spans="1:3" x14ac:dyDescent="0.35">
      <c r="A4499" s="231" t="s">
        <v>6373</v>
      </c>
      <c r="B4499" s="231" t="str">
        <f t="shared" si="70"/>
        <v>PO40</v>
      </c>
      <c r="C4499" s="353">
        <v>0.63264421537568005</v>
      </c>
    </row>
    <row r="4500" spans="1:3" x14ac:dyDescent="0.35">
      <c r="A4500" s="231" t="s">
        <v>6374</v>
      </c>
      <c r="B4500" s="231" t="str">
        <f t="shared" si="70"/>
        <v>PO40</v>
      </c>
      <c r="C4500" s="353">
        <v>1.3795673897846801</v>
      </c>
    </row>
    <row r="4501" spans="1:3" x14ac:dyDescent="0.35">
      <c r="A4501" s="231" t="s">
        <v>6375</v>
      </c>
      <c r="B4501" s="231" t="str">
        <f t="shared" si="70"/>
        <v>PO40</v>
      </c>
      <c r="C4501" s="353">
        <v>0.42017452108535802</v>
      </c>
    </row>
    <row r="4502" spans="1:3" x14ac:dyDescent="0.35">
      <c r="A4502" s="231" t="s">
        <v>6376</v>
      </c>
      <c r="B4502" s="231" t="str">
        <f t="shared" si="70"/>
        <v>PO40</v>
      </c>
      <c r="C4502" s="353">
        <v>1.0735418861208601</v>
      </c>
    </row>
    <row r="4503" spans="1:3" x14ac:dyDescent="0.35">
      <c r="A4503" s="231" t="s">
        <v>6377</v>
      </c>
      <c r="B4503" s="231" t="str">
        <f t="shared" si="70"/>
        <v>PO40</v>
      </c>
      <c r="C4503" s="353">
        <v>0.69201741604961198</v>
      </c>
    </row>
    <row r="4504" spans="1:3" x14ac:dyDescent="0.35">
      <c r="A4504" s="231" t="s">
        <v>6378</v>
      </c>
      <c r="B4504" s="231" t="str">
        <f t="shared" si="70"/>
        <v>PO41</v>
      </c>
      <c r="C4504" s="353">
        <v>1.33572188605161</v>
      </c>
    </row>
    <row r="4505" spans="1:3" x14ac:dyDescent="0.35">
      <c r="A4505" s="231" t="s">
        <v>6379</v>
      </c>
      <c r="B4505" s="231" t="str">
        <f t="shared" si="70"/>
        <v>PO41</v>
      </c>
      <c r="C4505" s="353">
        <v>0.78234798565644803</v>
      </c>
    </row>
    <row r="4506" spans="1:3" x14ac:dyDescent="0.35">
      <c r="A4506" s="231" t="s">
        <v>6380</v>
      </c>
      <c r="B4506" s="231" t="str">
        <f t="shared" si="70"/>
        <v>PO41</v>
      </c>
      <c r="C4506" s="353">
        <v>1.1915520055987501</v>
      </c>
    </row>
    <row r="4507" spans="1:3" x14ac:dyDescent="0.35">
      <c r="A4507" s="231" t="s">
        <v>6381</v>
      </c>
      <c r="B4507" s="231" t="str">
        <f t="shared" si="70"/>
        <v>PO41</v>
      </c>
      <c r="C4507" s="353">
        <v>0.97387830961264299</v>
      </c>
    </row>
    <row r="4508" spans="1:3" x14ac:dyDescent="0.35">
      <c r="A4508" s="231" t="s">
        <v>6382</v>
      </c>
      <c r="B4508" s="231" t="str">
        <f t="shared" si="70"/>
        <v>PO41</v>
      </c>
      <c r="C4508" s="353">
        <v>0.28541272869284701</v>
      </c>
    </row>
    <row r="4509" spans="1:3" x14ac:dyDescent="0.35">
      <c r="A4509" s="231" t="s">
        <v>6383</v>
      </c>
      <c r="B4509" s="231" t="str">
        <f t="shared" si="70"/>
        <v>PO41</v>
      </c>
      <c r="C4509" s="353">
        <v>0.96965169899801096</v>
      </c>
    </row>
    <row r="4510" spans="1:3" x14ac:dyDescent="0.35">
      <c r="A4510" s="231" t="s">
        <v>6384</v>
      </c>
      <c r="B4510" s="231" t="str">
        <f t="shared" si="70"/>
        <v>PO41</v>
      </c>
      <c r="C4510" s="353">
        <v>0.72556518392548697</v>
      </c>
    </row>
    <row r="4511" spans="1:3" x14ac:dyDescent="0.35">
      <c r="A4511" s="231" t="s">
        <v>6385</v>
      </c>
      <c r="B4511" s="231" t="str">
        <f t="shared" si="70"/>
        <v>PO41</v>
      </c>
      <c r="C4511" s="353">
        <v>0.67778204703160805</v>
      </c>
    </row>
    <row r="4512" spans="1:3" x14ac:dyDescent="0.35">
      <c r="A4512" s="231" t="s">
        <v>6386</v>
      </c>
      <c r="B4512" s="231" t="str">
        <f t="shared" si="70"/>
        <v>PO41</v>
      </c>
      <c r="C4512" s="353">
        <v>0.729457335318626</v>
      </c>
    </row>
    <row r="4513" spans="1:3" x14ac:dyDescent="0.35">
      <c r="A4513" s="231" t="s">
        <v>6387</v>
      </c>
      <c r="B4513" s="231" t="str">
        <f t="shared" si="70"/>
        <v>PO41</v>
      </c>
      <c r="C4513" s="353">
        <v>0.97705760319108603</v>
      </c>
    </row>
    <row r="4514" spans="1:3" x14ac:dyDescent="0.35">
      <c r="A4514" s="231" t="s">
        <v>6388</v>
      </c>
      <c r="B4514" s="231" t="str">
        <f t="shared" si="70"/>
        <v>PO41</v>
      </c>
      <c r="C4514" s="353">
        <v>0.43242571930637802</v>
      </c>
    </row>
    <row r="4515" spans="1:3" x14ac:dyDescent="0.35">
      <c r="A4515" s="231" t="s">
        <v>6389</v>
      </c>
      <c r="B4515" s="231" t="str">
        <f t="shared" si="70"/>
        <v>PO41</v>
      </c>
      <c r="C4515" s="353">
        <v>0.28357415055144197</v>
      </c>
    </row>
    <row r="4516" spans="1:3" x14ac:dyDescent="0.35">
      <c r="A4516" s="231" t="s">
        <v>6390</v>
      </c>
      <c r="B4516" s="231" t="str">
        <f t="shared" si="70"/>
        <v>PO41</v>
      </c>
      <c r="C4516" s="353">
        <v>0.56253639411165701</v>
      </c>
    </row>
    <row r="4517" spans="1:3" x14ac:dyDescent="0.35">
      <c r="A4517" s="231" t="s">
        <v>6391</v>
      </c>
      <c r="B4517" s="231" t="str">
        <f t="shared" si="70"/>
        <v>PO41</v>
      </c>
      <c r="C4517" s="353">
        <v>0.62860372769597395</v>
      </c>
    </row>
    <row r="4518" spans="1:3" x14ac:dyDescent="0.35">
      <c r="A4518" s="231" t="s">
        <v>6392</v>
      </c>
      <c r="B4518" s="231" t="str">
        <f t="shared" si="70"/>
        <v>PO41</v>
      </c>
      <c r="C4518" s="353">
        <v>2.40222564917811</v>
      </c>
    </row>
    <row r="4519" spans="1:3" x14ac:dyDescent="0.35">
      <c r="A4519" s="231" t="s">
        <v>6393</v>
      </c>
      <c r="B4519" s="231" t="str">
        <f t="shared" si="70"/>
        <v>PO41</v>
      </c>
      <c r="C4519" s="353">
        <v>0.38560319664260401</v>
      </c>
    </row>
    <row r="4520" spans="1:3" x14ac:dyDescent="0.35">
      <c r="A4520" s="231" t="s">
        <v>6394</v>
      </c>
      <c r="B4520" s="231" t="str">
        <f t="shared" si="70"/>
        <v>PO41</v>
      </c>
      <c r="C4520" s="353">
        <v>1.7087644526553201</v>
      </c>
    </row>
    <row r="4521" spans="1:3" x14ac:dyDescent="0.35">
      <c r="A4521" s="231" t="s">
        <v>6395</v>
      </c>
      <c r="B4521" s="231" t="str">
        <f t="shared" si="70"/>
        <v>PO41</v>
      </c>
      <c r="C4521" s="353">
        <v>0.43039703369140597</v>
      </c>
    </row>
    <row r="4522" spans="1:3" x14ac:dyDescent="0.35">
      <c r="A4522" s="231" t="s">
        <v>6396</v>
      </c>
      <c r="B4522" s="231" t="str">
        <f t="shared" si="70"/>
        <v>PO5</v>
      </c>
      <c r="C4522" s="353">
        <v>0.240581274032592</v>
      </c>
    </row>
    <row r="4523" spans="1:3" x14ac:dyDescent="0.35">
      <c r="A4523" s="231" t="s">
        <v>6397</v>
      </c>
      <c r="B4523" s="231" t="str">
        <f t="shared" si="70"/>
        <v>PO5</v>
      </c>
      <c r="C4523" s="353">
        <v>0.303987026214599</v>
      </c>
    </row>
    <row r="4524" spans="1:3" x14ac:dyDescent="0.35">
      <c r="A4524" s="231" t="s">
        <v>6398</v>
      </c>
      <c r="B4524" s="231" t="str">
        <f t="shared" si="70"/>
        <v>PO5</v>
      </c>
      <c r="C4524" s="353">
        <v>0.55812287330627397</v>
      </c>
    </row>
    <row r="4525" spans="1:3" x14ac:dyDescent="0.35">
      <c r="A4525" s="231" t="s">
        <v>6399</v>
      </c>
      <c r="B4525" s="231" t="str">
        <f t="shared" si="70"/>
        <v>PO5</v>
      </c>
      <c r="C4525" s="353">
        <v>0.47078267733256002</v>
      </c>
    </row>
    <row r="4526" spans="1:3" x14ac:dyDescent="0.35">
      <c r="A4526" s="231" t="s">
        <v>6400</v>
      </c>
      <c r="B4526" s="231" t="str">
        <f t="shared" si="70"/>
        <v>PO5</v>
      </c>
      <c r="C4526" s="353">
        <v>0.39388704299926702</v>
      </c>
    </row>
    <row r="4527" spans="1:3" x14ac:dyDescent="0.35">
      <c r="A4527" s="231" t="s">
        <v>6401</v>
      </c>
      <c r="B4527" s="231" t="str">
        <f t="shared" si="70"/>
        <v>PO5</v>
      </c>
      <c r="C4527" s="353">
        <v>0.41417992115020702</v>
      </c>
    </row>
    <row r="4528" spans="1:3" x14ac:dyDescent="0.35">
      <c r="A4528" s="231" t="s">
        <v>6402</v>
      </c>
      <c r="B4528" s="231" t="str">
        <f t="shared" si="70"/>
        <v>PO5</v>
      </c>
      <c r="C4528" s="353">
        <v>0.63433353106180801</v>
      </c>
    </row>
    <row r="4529" spans="1:3" x14ac:dyDescent="0.35">
      <c r="A4529" s="231" t="s">
        <v>6403</v>
      </c>
      <c r="B4529" s="231" t="str">
        <f t="shared" si="70"/>
        <v>PO5</v>
      </c>
      <c r="C4529" s="353">
        <v>0.68798899650573697</v>
      </c>
    </row>
    <row r="4530" spans="1:3" x14ac:dyDescent="0.35">
      <c r="A4530" s="231" t="s">
        <v>6404</v>
      </c>
      <c r="B4530" s="231" t="str">
        <f t="shared" si="70"/>
        <v>PO5</v>
      </c>
      <c r="C4530" s="353">
        <v>1.14308029413223</v>
      </c>
    </row>
    <row r="4531" spans="1:3" x14ac:dyDescent="0.35">
      <c r="A4531" s="231" t="s">
        <v>6405</v>
      </c>
      <c r="B4531" s="231" t="str">
        <f t="shared" si="70"/>
        <v>PO5</v>
      </c>
      <c r="C4531" s="353">
        <v>0.40804791450500399</v>
      </c>
    </row>
    <row r="4532" spans="1:3" x14ac:dyDescent="0.35">
      <c r="A4532" s="231" t="s">
        <v>6406</v>
      </c>
      <c r="B4532" s="231" t="str">
        <f t="shared" si="70"/>
        <v>PO5</v>
      </c>
      <c r="C4532" s="353">
        <v>0.72226997784205804</v>
      </c>
    </row>
    <row r="4533" spans="1:3" x14ac:dyDescent="0.35">
      <c r="A4533" s="231" t="s">
        <v>6407</v>
      </c>
      <c r="B4533" s="231" t="str">
        <f t="shared" si="70"/>
        <v>PO5</v>
      </c>
      <c r="C4533" s="353">
        <v>0.66214580535888601</v>
      </c>
    </row>
    <row r="4534" spans="1:3" x14ac:dyDescent="0.35">
      <c r="A4534" s="231" t="s">
        <v>6408</v>
      </c>
      <c r="B4534" s="231" t="str">
        <f t="shared" si="70"/>
        <v>PO5</v>
      </c>
      <c r="C4534" s="353">
        <v>0.97800183296203502</v>
      </c>
    </row>
    <row r="4535" spans="1:3" x14ac:dyDescent="0.35">
      <c r="A4535" s="231" t="s">
        <v>6409</v>
      </c>
      <c r="B4535" s="231" t="str">
        <f t="shared" si="70"/>
        <v>PO5</v>
      </c>
      <c r="C4535" s="353">
        <v>0.46578914778573099</v>
      </c>
    </row>
    <row r="4536" spans="1:3" x14ac:dyDescent="0.35">
      <c r="A4536" s="231" t="s">
        <v>6410</v>
      </c>
      <c r="B4536" s="231" t="str">
        <f t="shared" si="70"/>
        <v>PO5</v>
      </c>
      <c r="C4536" s="353">
        <v>0.311429023742675</v>
      </c>
    </row>
    <row r="4537" spans="1:3" x14ac:dyDescent="0.35">
      <c r="A4537" s="231" t="s">
        <v>6411</v>
      </c>
      <c r="B4537" s="231" t="str">
        <f t="shared" si="70"/>
        <v>PO5</v>
      </c>
      <c r="C4537" s="353">
        <v>0.392736196517944</v>
      </c>
    </row>
    <row r="4538" spans="1:3" x14ac:dyDescent="0.35">
      <c r="A4538" s="231" t="s">
        <v>6412</v>
      </c>
      <c r="B4538" s="231" t="str">
        <f t="shared" si="70"/>
        <v>PO5</v>
      </c>
      <c r="C4538" s="353">
        <v>0.64374694824218703</v>
      </c>
    </row>
    <row r="4539" spans="1:3" x14ac:dyDescent="0.35">
      <c r="A4539" s="231" t="s">
        <v>6413</v>
      </c>
      <c r="B4539" s="231" t="str">
        <f t="shared" si="70"/>
        <v>PO5</v>
      </c>
      <c r="C4539" s="353">
        <v>0.49788928031921298</v>
      </c>
    </row>
    <row r="4540" spans="1:3" x14ac:dyDescent="0.35">
      <c r="A4540" s="231" t="s">
        <v>6414</v>
      </c>
      <c r="B4540" s="231" t="str">
        <f t="shared" si="70"/>
        <v>PO5</v>
      </c>
      <c r="C4540" s="353">
        <v>0.25027972459793002</v>
      </c>
    </row>
    <row r="4541" spans="1:3" x14ac:dyDescent="0.35">
      <c r="A4541" s="231" t="s">
        <v>6415</v>
      </c>
      <c r="B4541" s="231" t="str">
        <f t="shared" si="70"/>
        <v>PO5</v>
      </c>
      <c r="C4541" s="353">
        <v>0.87818646430969205</v>
      </c>
    </row>
    <row r="4542" spans="1:3" x14ac:dyDescent="0.35">
      <c r="A4542" s="231" t="s">
        <v>6416</v>
      </c>
      <c r="B4542" s="231" t="str">
        <f t="shared" si="70"/>
        <v>PO5</v>
      </c>
      <c r="C4542" s="353">
        <v>0.38295189539591401</v>
      </c>
    </row>
    <row r="4543" spans="1:3" x14ac:dyDescent="0.35">
      <c r="A4543" s="231" t="s">
        <v>6417</v>
      </c>
      <c r="B4543" s="231" t="str">
        <f t="shared" si="70"/>
        <v>PO5</v>
      </c>
      <c r="C4543" s="353">
        <v>0.91380000114440896</v>
      </c>
    </row>
    <row r="4544" spans="1:3" x14ac:dyDescent="0.35">
      <c r="A4544" s="231" t="s">
        <v>6418</v>
      </c>
      <c r="B4544" s="231" t="str">
        <f t="shared" si="70"/>
        <v>PO5</v>
      </c>
      <c r="C4544" s="353">
        <v>0.380578358968098</v>
      </c>
    </row>
    <row r="4545" spans="1:3" x14ac:dyDescent="0.35">
      <c r="A4545" s="231" t="s">
        <v>6419</v>
      </c>
      <c r="B4545" s="231" t="str">
        <f t="shared" si="70"/>
        <v>PO5</v>
      </c>
      <c r="C4545" s="353">
        <v>0.76595300436019897</v>
      </c>
    </row>
    <row r="4546" spans="1:3" x14ac:dyDescent="0.35">
      <c r="A4546" s="231" t="s">
        <v>6420</v>
      </c>
      <c r="B4546" s="231" t="str">
        <f t="shared" si="70"/>
        <v>PO5</v>
      </c>
      <c r="C4546" s="353">
        <v>0.88996486663818297</v>
      </c>
    </row>
    <row r="4547" spans="1:3" x14ac:dyDescent="0.35">
      <c r="A4547" s="231" t="s">
        <v>6421</v>
      </c>
      <c r="B4547" s="231" t="str">
        <f t="shared" si="70"/>
        <v>PO5</v>
      </c>
      <c r="C4547" s="353">
        <v>1.04487323760986</v>
      </c>
    </row>
    <row r="4548" spans="1:3" x14ac:dyDescent="0.35">
      <c r="A4548" s="231" t="s">
        <v>6422</v>
      </c>
      <c r="B4548" s="231" t="str">
        <f t="shared" si="70"/>
        <v>PO5</v>
      </c>
      <c r="C4548" s="353">
        <v>0.96230697631835904</v>
      </c>
    </row>
    <row r="4549" spans="1:3" x14ac:dyDescent="0.35">
      <c r="A4549" s="231" t="s">
        <v>6423</v>
      </c>
      <c r="B4549" s="231" t="str">
        <f t="shared" si="70"/>
        <v>PO5</v>
      </c>
      <c r="C4549" s="353">
        <v>1.1703811287879899</v>
      </c>
    </row>
    <row r="4550" spans="1:3" x14ac:dyDescent="0.35">
      <c r="A4550" s="231" t="s">
        <v>6424</v>
      </c>
      <c r="B4550" s="231" t="str">
        <f t="shared" si="70"/>
        <v>PO5</v>
      </c>
      <c r="C4550" s="353">
        <v>1.3750872611999501</v>
      </c>
    </row>
    <row r="4551" spans="1:3" x14ac:dyDescent="0.35">
      <c r="A4551" s="231" t="s">
        <v>6425</v>
      </c>
      <c r="B4551" s="231" t="str">
        <f t="shared" si="70"/>
        <v>PO5</v>
      </c>
      <c r="C4551" s="353">
        <v>1.4600477218627901</v>
      </c>
    </row>
    <row r="4552" spans="1:3" x14ac:dyDescent="0.35">
      <c r="A4552" s="231" t="s">
        <v>6426</v>
      </c>
      <c r="B4552" s="231" t="str">
        <f t="shared" si="70"/>
        <v>PO5</v>
      </c>
      <c r="C4552" s="353">
        <v>1.3150683045387199</v>
      </c>
    </row>
    <row r="4553" spans="1:3" x14ac:dyDescent="0.35">
      <c r="A4553" s="231" t="s">
        <v>6427</v>
      </c>
      <c r="B4553" s="231" t="str">
        <f t="shared" si="70"/>
        <v>PO5</v>
      </c>
      <c r="C4553" s="353">
        <v>1.97366997173854</v>
      </c>
    </row>
    <row r="4554" spans="1:3" x14ac:dyDescent="0.35">
      <c r="A4554" s="231" t="s">
        <v>6428</v>
      </c>
      <c r="B4554" s="231" t="str">
        <f t="shared" si="70"/>
        <v>PO5</v>
      </c>
      <c r="C4554" s="353">
        <v>1.76965939998626</v>
      </c>
    </row>
    <row r="4555" spans="1:3" x14ac:dyDescent="0.35">
      <c r="A4555" s="231" t="s">
        <v>6429</v>
      </c>
      <c r="B4555" s="231" t="str">
        <f t="shared" si="70"/>
        <v>PO5</v>
      </c>
      <c r="C4555" s="353">
        <v>1.3852003812789899</v>
      </c>
    </row>
    <row r="4556" spans="1:3" x14ac:dyDescent="0.35">
      <c r="A4556" s="231" t="s">
        <v>6430</v>
      </c>
      <c r="B4556" s="231" t="str">
        <f t="shared" ref="B4556:B4619" si="71">IFERROR(LEFT(A4556,(FIND(" ",A4556,1)-1)),"")</f>
        <v>PO5</v>
      </c>
      <c r="C4556" s="353">
        <v>1.1528944969177199</v>
      </c>
    </row>
    <row r="4557" spans="1:3" x14ac:dyDescent="0.35">
      <c r="A4557" s="231" t="s">
        <v>6431</v>
      </c>
      <c r="B4557" s="231" t="str">
        <f t="shared" si="71"/>
        <v>PO5</v>
      </c>
      <c r="C4557" s="353">
        <v>1.6493038535118101</v>
      </c>
    </row>
    <row r="4558" spans="1:3" x14ac:dyDescent="0.35">
      <c r="A4558" s="231" t="s">
        <v>6432</v>
      </c>
      <c r="B4558" s="231" t="str">
        <f t="shared" si="71"/>
        <v>PO5</v>
      </c>
      <c r="C4558" s="353">
        <v>1.86361503601074</v>
      </c>
    </row>
    <row r="4559" spans="1:3" x14ac:dyDescent="0.35">
      <c r="A4559" s="231" t="s">
        <v>6433</v>
      </c>
      <c r="B4559" s="231" t="str">
        <f t="shared" si="71"/>
        <v>PO5</v>
      </c>
      <c r="C4559" s="353">
        <v>1.2516812682151699</v>
      </c>
    </row>
    <row r="4560" spans="1:3" x14ac:dyDescent="0.35">
      <c r="A4560" s="231" t="s">
        <v>6434</v>
      </c>
      <c r="B4560" s="231" t="str">
        <f t="shared" si="71"/>
        <v>PO5</v>
      </c>
      <c r="C4560" s="353">
        <v>1.86173975467681</v>
      </c>
    </row>
    <row r="4561" spans="1:3" x14ac:dyDescent="0.35">
      <c r="A4561" s="231" t="s">
        <v>6435</v>
      </c>
      <c r="B4561" s="231" t="str">
        <f t="shared" si="71"/>
        <v>PO5</v>
      </c>
      <c r="C4561" s="353">
        <v>1.4389297962188701</v>
      </c>
    </row>
    <row r="4562" spans="1:3" x14ac:dyDescent="0.35">
      <c r="A4562" s="231" t="s">
        <v>6436</v>
      </c>
      <c r="B4562" s="231" t="str">
        <f t="shared" si="71"/>
        <v>PO5</v>
      </c>
      <c r="C4562" s="353">
        <v>2.0309457778930602</v>
      </c>
    </row>
    <row r="4563" spans="1:3" x14ac:dyDescent="0.35">
      <c r="A4563" s="231" t="s">
        <v>6437</v>
      </c>
      <c r="B4563" s="231" t="str">
        <f t="shared" si="71"/>
        <v>PO5</v>
      </c>
      <c r="C4563" s="353">
        <v>0.98205351829528797</v>
      </c>
    </row>
    <row r="4564" spans="1:3" x14ac:dyDescent="0.35">
      <c r="A4564" s="231" t="s">
        <v>6438</v>
      </c>
      <c r="B4564" s="231" t="str">
        <f t="shared" si="71"/>
        <v>PO5</v>
      </c>
      <c r="C4564" s="353">
        <v>0.54347062110900801</v>
      </c>
    </row>
    <row r="4565" spans="1:3" x14ac:dyDescent="0.35">
      <c r="A4565" s="231" t="s">
        <v>6439</v>
      </c>
      <c r="B4565" s="231" t="str">
        <f t="shared" si="71"/>
        <v>PO5</v>
      </c>
      <c r="C4565" s="353">
        <v>2.05601519346237</v>
      </c>
    </row>
    <row r="4566" spans="1:3" x14ac:dyDescent="0.35">
      <c r="A4566" s="231" t="s">
        <v>6440</v>
      </c>
      <c r="B4566" s="231" t="str">
        <f t="shared" si="71"/>
        <v>PO5</v>
      </c>
      <c r="C4566" s="353">
        <v>1.5210724115371701</v>
      </c>
    </row>
    <row r="4567" spans="1:3" x14ac:dyDescent="0.35">
      <c r="A4567" s="231" t="s">
        <v>6441</v>
      </c>
      <c r="B4567" s="231" t="str">
        <f t="shared" si="71"/>
        <v>PO5</v>
      </c>
      <c r="C4567" s="353">
        <v>1.6218794584274201</v>
      </c>
    </row>
    <row r="4568" spans="1:3" x14ac:dyDescent="0.35">
      <c r="A4568" s="231" t="s">
        <v>6442</v>
      </c>
      <c r="B4568" s="231" t="str">
        <f t="shared" si="71"/>
        <v>PO5</v>
      </c>
      <c r="C4568" s="353">
        <v>1.66817343235015</v>
      </c>
    </row>
    <row r="4569" spans="1:3" x14ac:dyDescent="0.35">
      <c r="A4569" s="231" t="s">
        <v>6443</v>
      </c>
      <c r="B4569" s="231" t="str">
        <f t="shared" si="71"/>
        <v>PO5</v>
      </c>
      <c r="C4569" s="353">
        <v>2.52952142556508</v>
      </c>
    </row>
    <row r="4570" spans="1:3" x14ac:dyDescent="0.35">
      <c r="A4570" s="231" t="s">
        <v>6444</v>
      </c>
      <c r="B4570" s="231" t="str">
        <f t="shared" si="71"/>
        <v>PO5</v>
      </c>
      <c r="C4570" s="353">
        <v>2.3223695755004798</v>
      </c>
    </row>
    <row r="4571" spans="1:3" x14ac:dyDescent="0.35">
      <c r="A4571" s="231" t="s">
        <v>6445</v>
      </c>
      <c r="B4571" s="231" t="str">
        <f t="shared" si="71"/>
        <v>PO5</v>
      </c>
      <c r="C4571" s="353">
        <v>2.3963230252265899</v>
      </c>
    </row>
    <row r="4572" spans="1:3" x14ac:dyDescent="0.35">
      <c r="A4572" s="231" t="s">
        <v>6446</v>
      </c>
      <c r="B4572" s="231" t="str">
        <f t="shared" si="71"/>
        <v>PO5</v>
      </c>
      <c r="C4572" s="353">
        <v>2.2030420502026802</v>
      </c>
    </row>
    <row r="4573" spans="1:3" x14ac:dyDescent="0.35">
      <c r="A4573" s="231" t="s">
        <v>6447</v>
      </c>
      <c r="B4573" s="231" t="str">
        <f t="shared" si="71"/>
        <v>PO5</v>
      </c>
      <c r="C4573" s="353">
        <v>2.3568978309631299</v>
      </c>
    </row>
    <row r="4574" spans="1:3" x14ac:dyDescent="0.35">
      <c r="A4574" s="231" t="s">
        <v>6448</v>
      </c>
      <c r="B4574" s="231" t="str">
        <f t="shared" si="71"/>
        <v>PO5</v>
      </c>
      <c r="C4574" s="353">
        <v>2.5012042045593201</v>
      </c>
    </row>
    <row r="4575" spans="1:3" x14ac:dyDescent="0.35">
      <c r="A4575" s="231" t="s">
        <v>6449</v>
      </c>
      <c r="B4575" s="231" t="str">
        <f t="shared" si="71"/>
        <v>PO5</v>
      </c>
      <c r="C4575" s="353">
        <v>2.7540705204010001</v>
      </c>
    </row>
    <row r="4576" spans="1:3" x14ac:dyDescent="0.35">
      <c r="A4576" s="231" t="s">
        <v>6450</v>
      </c>
      <c r="B4576" s="231" t="str">
        <f t="shared" si="71"/>
        <v>PO5</v>
      </c>
      <c r="C4576" s="353">
        <v>2.3306587802039198</v>
      </c>
    </row>
    <row r="4577" spans="1:3" x14ac:dyDescent="0.35">
      <c r="A4577" s="231" t="s">
        <v>6451</v>
      </c>
      <c r="B4577" s="231" t="str">
        <f t="shared" si="71"/>
        <v>PO5</v>
      </c>
      <c r="C4577" s="353">
        <v>1.1662724018096899</v>
      </c>
    </row>
    <row r="4578" spans="1:3" x14ac:dyDescent="0.35">
      <c r="A4578" s="231" t="s">
        <v>6452</v>
      </c>
      <c r="B4578" s="231" t="str">
        <f t="shared" si="71"/>
        <v>PO5</v>
      </c>
      <c r="C4578" s="353">
        <v>0.50849533081054599</v>
      </c>
    </row>
    <row r="4579" spans="1:3" x14ac:dyDescent="0.35">
      <c r="A4579" s="231" t="s">
        <v>6453</v>
      </c>
      <c r="B4579" s="231" t="str">
        <f t="shared" si="71"/>
        <v>PO5</v>
      </c>
      <c r="C4579" s="353">
        <v>2.6976721286773602</v>
      </c>
    </row>
    <row r="4580" spans="1:3" x14ac:dyDescent="0.35">
      <c r="A4580" s="231" t="s">
        <v>6454</v>
      </c>
      <c r="B4580" s="231" t="str">
        <f t="shared" si="71"/>
        <v>PO5</v>
      </c>
      <c r="C4580" s="353">
        <v>1.3450167179107599</v>
      </c>
    </row>
    <row r="4581" spans="1:3" x14ac:dyDescent="0.35">
      <c r="A4581" s="231" t="s">
        <v>6455</v>
      </c>
      <c r="B4581" s="231" t="str">
        <f t="shared" si="71"/>
        <v>PO5</v>
      </c>
      <c r="C4581" s="353">
        <v>2.1647133827209402</v>
      </c>
    </row>
    <row r="4582" spans="1:3" x14ac:dyDescent="0.35">
      <c r="A4582" s="231" t="s">
        <v>6456</v>
      </c>
      <c r="B4582" s="231" t="str">
        <f t="shared" si="71"/>
        <v>PO5</v>
      </c>
      <c r="C4582" s="353">
        <v>2.16312408447265</v>
      </c>
    </row>
    <row r="4583" spans="1:3" x14ac:dyDescent="0.35">
      <c r="A4583" s="231" t="s">
        <v>6457</v>
      </c>
      <c r="B4583" s="231" t="str">
        <f t="shared" si="71"/>
        <v>PO5</v>
      </c>
      <c r="C4583" s="353">
        <v>1.69012456280844</v>
      </c>
    </row>
    <row r="4584" spans="1:3" x14ac:dyDescent="0.35">
      <c r="A4584" s="231" t="s">
        <v>6458</v>
      </c>
      <c r="B4584" s="231" t="str">
        <f t="shared" si="71"/>
        <v>PO5</v>
      </c>
      <c r="C4584" s="353">
        <v>1.4392457803090399</v>
      </c>
    </row>
    <row r="4585" spans="1:3" x14ac:dyDescent="0.35">
      <c r="A4585" s="231" t="s">
        <v>6459</v>
      </c>
      <c r="B4585" s="231" t="str">
        <f t="shared" si="71"/>
        <v>PO5</v>
      </c>
      <c r="C4585" s="353">
        <v>0.94187275568644202</v>
      </c>
    </row>
    <row r="4586" spans="1:3" x14ac:dyDescent="0.35">
      <c r="A4586" s="231" t="s">
        <v>6460</v>
      </c>
      <c r="B4586" s="231" t="str">
        <f t="shared" si="71"/>
        <v>PO5</v>
      </c>
      <c r="C4586" s="353">
        <v>0.53507161140441895</v>
      </c>
    </row>
    <row r="4587" spans="1:3" x14ac:dyDescent="0.35">
      <c r="A4587" s="231" t="s">
        <v>6461</v>
      </c>
      <c r="B4587" s="231" t="str">
        <f t="shared" si="71"/>
        <v>PO5</v>
      </c>
      <c r="C4587" s="353">
        <v>0.56630969047546298</v>
      </c>
    </row>
    <row r="4588" spans="1:3" x14ac:dyDescent="0.35">
      <c r="A4588" s="231" t="s">
        <v>6462</v>
      </c>
      <c r="B4588" s="231" t="str">
        <f t="shared" si="71"/>
        <v>PO5</v>
      </c>
      <c r="C4588" s="353">
        <v>0.57374298572540205</v>
      </c>
    </row>
    <row r="4589" spans="1:3" x14ac:dyDescent="0.35">
      <c r="A4589" s="231" t="s">
        <v>6463</v>
      </c>
      <c r="B4589" s="231" t="str">
        <f t="shared" si="71"/>
        <v>PO5</v>
      </c>
      <c r="C4589" s="353">
        <v>0.48831613858540801</v>
      </c>
    </row>
    <row r="4590" spans="1:3" x14ac:dyDescent="0.35">
      <c r="A4590" s="231" t="s">
        <v>6464</v>
      </c>
      <c r="B4590" s="231" t="str">
        <f t="shared" si="71"/>
        <v>PO5</v>
      </c>
      <c r="C4590" s="353">
        <v>0.48668444156646701</v>
      </c>
    </row>
    <row r="4591" spans="1:3" x14ac:dyDescent="0.35">
      <c r="A4591" s="231" t="s">
        <v>6465</v>
      </c>
      <c r="B4591" s="231" t="str">
        <f t="shared" si="71"/>
        <v>PO5</v>
      </c>
      <c r="C4591" s="353">
        <v>0.59420545895894294</v>
      </c>
    </row>
    <row r="4592" spans="1:3" x14ac:dyDescent="0.35">
      <c r="A4592" s="231" t="s">
        <v>6466</v>
      </c>
      <c r="B4592" s="231" t="str">
        <f t="shared" si="71"/>
        <v>PO5</v>
      </c>
      <c r="C4592" s="353">
        <v>0.66504569053649898</v>
      </c>
    </row>
    <row r="4593" spans="1:3" x14ac:dyDescent="0.35">
      <c r="A4593" s="231" t="s">
        <v>6467</v>
      </c>
      <c r="B4593" s="231" t="str">
        <f t="shared" si="71"/>
        <v>PO5</v>
      </c>
      <c r="C4593" s="353">
        <v>0.36946916580200201</v>
      </c>
    </row>
    <row r="4594" spans="1:3" x14ac:dyDescent="0.35">
      <c r="A4594" s="231" t="s">
        <v>6468</v>
      </c>
      <c r="B4594" s="231" t="str">
        <f t="shared" si="71"/>
        <v>PO5</v>
      </c>
      <c r="C4594" s="353">
        <v>0.29922246932983398</v>
      </c>
    </row>
    <row r="4595" spans="1:3" x14ac:dyDescent="0.35">
      <c r="A4595" s="231" t="s">
        <v>6469</v>
      </c>
      <c r="B4595" s="231" t="str">
        <f t="shared" si="71"/>
        <v>PO5</v>
      </c>
      <c r="C4595" s="353">
        <v>0.56054186820983798</v>
      </c>
    </row>
    <row r="4596" spans="1:3" x14ac:dyDescent="0.35">
      <c r="A4596" s="231" t="s">
        <v>6470</v>
      </c>
      <c r="B4596" s="231" t="str">
        <f t="shared" si="71"/>
        <v>PO5</v>
      </c>
      <c r="C4596" s="353">
        <v>0.51068019866943304</v>
      </c>
    </row>
    <row r="4597" spans="1:3" x14ac:dyDescent="0.35">
      <c r="A4597" s="231" t="s">
        <v>6471</v>
      </c>
      <c r="B4597" s="231" t="str">
        <f t="shared" si="71"/>
        <v>PO5</v>
      </c>
      <c r="C4597" s="353">
        <v>2.94203329086303</v>
      </c>
    </row>
    <row r="4598" spans="1:3" x14ac:dyDescent="0.35">
      <c r="A4598" s="231" t="s">
        <v>6472</v>
      </c>
      <c r="B4598" s="231" t="str">
        <f t="shared" si="71"/>
        <v>PO5</v>
      </c>
      <c r="C4598" s="353">
        <v>0.91306790283747996</v>
      </c>
    </row>
    <row r="4599" spans="1:3" x14ac:dyDescent="0.35">
      <c r="A4599" s="231" t="s">
        <v>6473</v>
      </c>
      <c r="B4599" s="231" t="str">
        <f t="shared" si="71"/>
        <v>PO5</v>
      </c>
      <c r="C4599" s="353">
        <v>1.44563364982604</v>
      </c>
    </row>
    <row r="4600" spans="1:3" x14ac:dyDescent="0.35">
      <c r="A4600" s="231" t="s">
        <v>6474</v>
      </c>
      <c r="B4600" s="231" t="str">
        <f t="shared" si="71"/>
        <v>PO5</v>
      </c>
      <c r="C4600" s="353">
        <v>1.26040349404017</v>
      </c>
    </row>
    <row r="4601" spans="1:3" x14ac:dyDescent="0.35">
      <c r="A4601" s="231" t="s">
        <v>6475</v>
      </c>
      <c r="B4601" s="231" t="str">
        <f t="shared" si="71"/>
        <v>PO5</v>
      </c>
      <c r="C4601" s="353">
        <v>0.47006893157958901</v>
      </c>
    </row>
    <row r="4602" spans="1:3" x14ac:dyDescent="0.35">
      <c r="A4602" s="231" t="s">
        <v>6476</v>
      </c>
      <c r="B4602" s="231" t="str">
        <f t="shared" si="71"/>
        <v>PO5</v>
      </c>
      <c r="C4602" s="353">
        <v>0.40475273132324202</v>
      </c>
    </row>
    <row r="4603" spans="1:3" x14ac:dyDescent="0.35">
      <c r="A4603" s="231" t="s">
        <v>6477</v>
      </c>
      <c r="B4603" s="231" t="str">
        <f t="shared" si="71"/>
        <v>PO5</v>
      </c>
      <c r="C4603" s="353">
        <v>0.35536503791808999</v>
      </c>
    </row>
    <row r="4604" spans="1:3" x14ac:dyDescent="0.35">
      <c r="A4604" s="231" t="s">
        <v>6478</v>
      </c>
      <c r="B4604" s="231" t="str">
        <f t="shared" si="71"/>
        <v>PO5</v>
      </c>
      <c r="C4604" s="353">
        <v>0.43889749050140298</v>
      </c>
    </row>
    <row r="4605" spans="1:3" x14ac:dyDescent="0.35">
      <c r="A4605" s="231" t="s">
        <v>6479</v>
      </c>
      <c r="B4605" s="231" t="str">
        <f t="shared" si="71"/>
        <v>PO5</v>
      </c>
      <c r="C4605" s="353">
        <v>0.224355459213256</v>
      </c>
    </row>
    <row r="4606" spans="1:3" x14ac:dyDescent="0.35">
      <c r="A4606" s="231" t="s">
        <v>6480</v>
      </c>
      <c r="B4606" s="231" t="str">
        <f t="shared" si="71"/>
        <v>PO5</v>
      </c>
      <c r="C4606" s="353">
        <v>0.23872041702270499</v>
      </c>
    </row>
    <row r="4607" spans="1:3" x14ac:dyDescent="0.35">
      <c r="A4607" s="231" t="s">
        <v>6481</v>
      </c>
      <c r="B4607" s="231" t="str">
        <f t="shared" si="71"/>
        <v>PO5</v>
      </c>
      <c r="C4607" s="353">
        <v>1.06406778639013</v>
      </c>
    </row>
    <row r="4608" spans="1:3" x14ac:dyDescent="0.35">
      <c r="A4608" s="231" t="s">
        <v>6482</v>
      </c>
      <c r="B4608" s="231" t="str">
        <f t="shared" si="71"/>
        <v>PO5</v>
      </c>
      <c r="C4608" s="353">
        <v>0.70594835281372004</v>
      </c>
    </row>
    <row r="4609" spans="1:3" x14ac:dyDescent="0.35">
      <c r="A4609" s="231" t="s">
        <v>6483</v>
      </c>
      <c r="B4609" s="231" t="str">
        <f t="shared" si="71"/>
        <v>PO5</v>
      </c>
      <c r="C4609" s="353">
        <v>0.65347027778625399</v>
      </c>
    </row>
    <row r="4610" spans="1:3" x14ac:dyDescent="0.35">
      <c r="A4610" s="231" t="s">
        <v>6484</v>
      </c>
      <c r="B4610" s="231" t="str">
        <f t="shared" si="71"/>
        <v>PO5</v>
      </c>
      <c r="C4610" s="353">
        <v>1.09041094779968</v>
      </c>
    </row>
    <row r="4611" spans="1:3" x14ac:dyDescent="0.35">
      <c r="A4611" s="231" t="s">
        <v>6485</v>
      </c>
      <c r="B4611" s="231" t="str">
        <f t="shared" si="71"/>
        <v>PO5</v>
      </c>
      <c r="C4611" s="353">
        <v>0.70574915409088101</v>
      </c>
    </row>
    <row r="4612" spans="1:3" x14ac:dyDescent="0.35">
      <c r="A4612" s="231" t="s">
        <v>6486</v>
      </c>
      <c r="B4612" s="231" t="str">
        <f t="shared" si="71"/>
        <v>PO5</v>
      </c>
      <c r="C4612" s="353">
        <v>0.911396265029907</v>
      </c>
    </row>
    <row r="4613" spans="1:3" x14ac:dyDescent="0.35">
      <c r="A4613" s="231" t="s">
        <v>6487</v>
      </c>
      <c r="B4613" s="231" t="str">
        <f t="shared" si="71"/>
        <v>PO5</v>
      </c>
      <c r="C4613" s="353">
        <v>0.29729223251342701</v>
      </c>
    </row>
    <row r="4614" spans="1:3" x14ac:dyDescent="0.35">
      <c r="A4614" s="231" t="s">
        <v>6488</v>
      </c>
      <c r="B4614" s="231" t="str">
        <f t="shared" si="71"/>
        <v>PO5</v>
      </c>
      <c r="C4614" s="353">
        <v>0.223985195159912</v>
      </c>
    </row>
    <row r="4615" spans="1:3" x14ac:dyDescent="0.35">
      <c r="A4615" s="231" t="s">
        <v>6489</v>
      </c>
      <c r="B4615" s="231" t="str">
        <f t="shared" si="71"/>
        <v>PO5</v>
      </c>
      <c r="C4615" s="353">
        <v>0.70833367109298695</v>
      </c>
    </row>
    <row r="4616" spans="1:3" x14ac:dyDescent="0.35">
      <c r="A4616" s="231" t="s">
        <v>6490</v>
      </c>
      <c r="B4616" s="231" t="str">
        <f t="shared" si="71"/>
        <v>PO5</v>
      </c>
      <c r="C4616" s="353">
        <v>0.48358404636383001</v>
      </c>
    </row>
    <row r="4617" spans="1:3" x14ac:dyDescent="0.35">
      <c r="A4617" s="231" t="s">
        <v>6491</v>
      </c>
      <c r="B4617" s="231" t="str">
        <f t="shared" si="71"/>
        <v>PO5</v>
      </c>
      <c r="C4617" s="353">
        <v>0.680835962295532</v>
      </c>
    </row>
    <row r="4618" spans="1:3" x14ac:dyDescent="0.35">
      <c r="A4618" s="231" t="s">
        <v>6492</v>
      </c>
      <c r="B4618" s="231" t="str">
        <f t="shared" si="71"/>
        <v>PO5</v>
      </c>
      <c r="C4618" s="353">
        <v>0.85981094837188698</v>
      </c>
    </row>
    <row r="4619" spans="1:3" x14ac:dyDescent="0.35">
      <c r="A4619" s="231" t="s">
        <v>6493</v>
      </c>
      <c r="B4619" s="231" t="str">
        <f t="shared" si="71"/>
        <v>PO5</v>
      </c>
      <c r="C4619" s="353">
        <v>0.49350762367248502</v>
      </c>
    </row>
    <row r="4620" spans="1:3" x14ac:dyDescent="0.35">
      <c r="A4620" s="231" t="s">
        <v>6494</v>
      </c>
      <c r="B4620" s="231" t="str">
        <f t="shared" ref="B4620:B4683" si="72">IFERROR(LEFT(A4620,(FIND(" ",A4620,1)-1)),"")</f>
        <v>PO5</v>
      </c>
      <c r="C4620" s="353">
        <v>1.1676922798156699</v>
      </c>
    </row>
    <row r="4621" spans="1:3" x14ac:dyDescent="0.35">
      <c r="A4621" s="231" t="s">
        <v>6495</v>
      </c>
      <c r="B4621" s="231" t="str">
        <f t="shared" si="72"/>
        <v>PO5</v>
      </c>
      <c r="C4621" s="353">
        <v>0.22651588916778501</v>
      </c>
    </row>
    <row r="4622" spans="1:3" x14ac:dyDescent="0.35">
      <c r="A4622" s="231" t="s">
        <v>6496</v>
      </c>
      <c r="B4622" s="231" t="str">
        <f t="shared" si="72"/>
        <v>PO5</v>
      </c>
      <c r="C4622" s="353">
        <v>0.44095528125762901</v>
      </c>
    </row>
    <row r="4623" spans="1:3" x14ac:dyDescent="0.35">
      <c r="A4623" s="231" t="s">
        <v>6497</v>
      </c>
      <c r="B4623" s="231" t="str">
        <f t="shared" si="72"/>
        <v>PO5</v>
      </c>
      <c r="C4623" s="353">
        <v>0.49408292770385698</v>
      </c>
    </row>
    <row r="4624" spans="1:3" x14ac:dyDescent="0.35">
      <c r="A4624" s="231" t="s">
        <v>6498</v>
      </c>
      <c r="B4624" s="231" t="str">
        <f t="shared" si="72"/>
        <v>PO5</v>
      </c>
      <c r="C4624" s="353">
        <v>0.26045966148376398</v>
      </c>
    </row>
    <row r="4625" spans="1:3" x14ac:dyDescent="0.35">
      <c r="A4625" s="231" t="s">
        <v>6499</v>
      </c>
      <c r="B4625" s="231" t="str">
        <f t="shared" si="72"/>
        <v>PO5</v>
      </c>
      <c r="C4625" s="353">
        <v>0.23445940017700101</v>
      </c>
    </row>
    <row r="4626" spans="1:3" x14ac:dyDescent="0.35">
      <c r="A4626" s="231" t="s">
        <v>6500</v>
      </c>
      <c r="B4626" s="231" t="str">
        <f t="shared" si="72"/>
        <v>PO5</v>
      </c>
      <c r="C4626" s="353">
        <v>0.21974420547485299</v>
      </c>
    </row>
    <row r="4627" spans="1:3" x14ac:dyDescent="0.35">
      <c r="A4627" s="231" t="s">
        <v>6501</v>
      </c>
      <c r="B4627" s="231" t="str">
        <f t="shared" si="72"/>
        <v>PO5</v>
      </c>
      <c r="C4627" s="353">
        <v>0.54548406600952104</v>
      </c>
    </row>
    <row r="4628" spans="1:3" x14ac:dyDescent="0.35">
      <c r="A4628" s="231" t="s">
        <v>6502</v>
      </c>
      <c r="B4628" s="231" t="str">
        <f t="shared" si="72"/>
        <v>PO5</v>
      </c>
      <c r="C4628" s="353">
        <v>0.44917833805084201</v>
      </c>
    </row>
    <row r="4629" spans="1:3" x14ac:dyDescent="0.35">
      <c r="A4629" s="231" t="s">
        <v>6503</v>
      </c>
      <c r="B4629" s="231" t="str">
        <f t="shared" si="72"/>
        <v>PO5</v>
      </c>
      <c r="C4629" s="353">
        <v>1.2887925306955901</v>
      </c>
    </row>
    <row r="4630" spans="1:3" x14ac:dyDescent="0.35">
      <c r="A4630" s="231" t="s">
        <v>6504</v>
      </c>
      <c r="B4630" s="231" t="str">
        <f t="shared" si="72"/>
        <v>PO5</v>
      </c>
      <c r="C4630" s="353">
        <v>0.44461226463317799</v>
      </c>
    </row>
    <row r="4631" spans="1:3" x14ac:dyDescent="0.35">
      <c r="A4631" s="231" t="s">
        <v>6505</v>
      </c>
      <c r="B4631" s="231" t="str">
        <f t="shared" si="72"/>
        <v>PO5</v>
      </c>
      <c r="C4631" s="353">
        <v>0.664129018783569</v>
      </c>
    </row>
    <row r="4632" spans="1:3" x14ac:dyDescent="0.35">
      <c r="A4632" s="231" t="s">
        <v>6506</v>
      </c>
      <c r="B4632" s="231" t="str">
        <f t="shared" si="72"/>
        <v>PO5</v>
      </c>
      <c r="C4632" s="353">
        <v>0.46721418698628697</v>
      </c>
    </row>
    <row r="4633" spans="1:3" x14ac:dyDescent="0.35">
      <c r="A4633" s="231" t="s">
        <v>6507</v>
      </c>
      <c r="B4633" s="231" t="str">
        <f t="shared" si="72"/>
        <v>PO5</v>
      </c>
      <c r="C4633" s="353">
        <v>4.5382418632507298</v>
      </c>
    </row>
    <row r="4634" spans="1:3" x14ac:dyDescent="0.35">
      <c r="A4634" s="231" t="s">
        <v>6508</v>
      </c>
      <c r="B4634" s="231" t="str">
        <f t="shared" si="72"/>
        <v>PO6</v>
      </c>
      <c r="C4634" s="353">
        <v>0.57819692293802805</v>
      </c>
    </row>
    <row r="4635" spans="1:3" x14ac:dyDescent="0.35">
      <c r="A4635" s="231" t="s">
        <v>6509</v>
      </c>
      <c r="B4635" s="231" t="str">
        <f t="shared" si="72"/>
        <v>PO6</v>
      </c>
      <c r="C4635" s="353">
        <v>0.41770504202161501</v>
      </c>
    </row>
    <row r="4636" spans="1:3" x14ac:dyDescent="0.35">
      <c r="A4636" s="231" t="s">
        <v>6510</v>
      </c>
      <c r="B4636" s="231" t="str">
        <f t="shared" si="72"/>
        <v>PO6</v>
      </c>
      <c r="C4636" s="353">
        <v>0.3544282913208</v>
      </c>
    </row>
    <row r="4637" spans="1:3" x14ac:dyDescent="0.35">
      <c r="A4637" s="231" t="s">
        <v>6511</v>
      </c>
      <c r="B4637" s="231" t="str">
        <f t="shared" si="72"/>
        <v>PO6</v>
      </c>
      <c r="C4637" s="353">
        <v>1.0204660892486499</v>
      </c>
    </row>
    <row r="4638" spans="1:3" x14ac:dyDescent="0.35">
      <c r="A4638" s="231" t="s">
        <v>6512</v>
      </c>
      <c r="B4638" s="231" t="str">
        <f t="shared" si="72"/>
        <v>PO6</v>
      </c>
      <c r="C4638" s="353">
        <v>0.346843481063842</v>
      </c>
    </row>
    <row r="4639" spans="1:3" x14ac:dyDescent="0.35">
      <c r="A4639" s="231" t="s">
        <v>6513</v>
      </c>
      <c r="B4639" s="231" t="str">
        <f t="shared" si="72"/>
        <v>PO6</v>
      </c>
      <c r="C4639" s="353">
        <v>0.95111302534739095</v>
      </c>
    </row>
    <row r="4640" spans="1:3" x14ac:dyDescent="0.35">
      <c r="A4640" s="231" t="s">
        <v>6514</v>
      </c>
      <c r="B4640" s="231" t="str">
        <f t="shared" si="72"/>
        <v>PO6</v>
      </c>
      <c r="C4640" s="353">
        <v>0.24465131759643499</v>
      </c>
    </row>
    <row r="4641" spans="1:3" x14ac:dyDescent="0.35">
      <c r="A4641" s="231" t="s">
        <v>6515</v>
      </c>
      <c r="B4641" s="231" t="str">
        <f t="shared" si="72"/>
        <v>PO9</v>
      </c>
      <c r="C4641" s="353">
        <v>0.40623656908671002</v>
      </c>
    </row>
    <row r="4642" spans="1:3" x14ac:dyDescent="0.35">
      <c r="A4642" s="231" t="s">
        <v>6516</v>
      </c>
      <c r="B4642" s="231" t="str">
        <f t="shared" si="72"/>
        <v>PO9</v>
      </c>
      <c r="C4642" s="353">
        <v>0.83115911483764604</v>
      </c>
    </row>
    <row r="4643" spans="1:3" x14ac:dyDescent="0.35">
      <c r="A4643" s="231" t="s">
        <v>6517</v>
      </c>
      <c r="B4643" s="231" t="str">
        <f t="shared" si="72"/>
        <v>PO9</v>
      </c>
      <c r="C4643" s="353">
        <v>0.51370877027511597</v>
      </c>
    </row>
    <row r="4644" spans="1:3" x14ac:dyDescent="0.35">
      <c r="A4644" s="231" t="s">
        <v>6518</v>
      </c>
      <c r="B4644" s="231" t="str">
        <f t="shared" si="72"/>
        <v>PO9</v>
      </c>
      <c r="C4644" s="353">
        <v>0.61601233482360795</v>
      </c>
    </row>
    <row r="4645" spans="1:3" x14ac:dyDescent="0.35">
      <c r="A4645" s="231" t="s">
        <v>6519</v>
      </c>
      <c r="B4645" s="231" t="str">
        <f t="shared" si="72"/>
        <v>PO9</v>
      </c>
      <c r="C4645" s="353">
        <v>0.32631683349609297</v>
      </c>
    </row>
    <row r="4646" spans="1:3" x14ac:dyDescent="0.35">
      <c r="A4646" s="231" t="s">
        <v>6520</v>
      </c>
      <c r="B4646" s="231" t="str">
        <f t="shared" si="72"/>
        <v>PO9</v>
      </c>
      <c r="C4646" s="353">
        <v>0.26980390548706001</v>
      </c>
    </row>
    <row r="4647" spans="1:3" x14ac:dyDescent="0.35">
      <c r="A4647" s="231" t="s">
        <v>6521</v>
      </c>
      <c r="B4647" s="231" t="str">
        <f t="shared" si="72"/>
        <v>PR3</v>
      </c>
      <c r="C4647" s="353">
        <v>0.278098901112874</v>
      </c>
    </row>
    <row r="4648" spans="1:3" x14ac:dyDescent="0.35">
      <c r="A4648" s="231" t="s">
        <v>6522</v>
      </c>
      <c r="B4648" s="231" t="str">
        <f t="shared" si="72"/>
        <v>PR3</v>
      </c>
      <c r="C4648" s="353">
        <v>0.27468808492024699</v>
      </c>
    </row>
    <row r="4649" spans="1:3" x14ac:dyDescent="0.35">
      <c r="A4649" s="231" t="s">
        <v>6523</v>
      </c>
      <c r="B4649" s="231" t="str">
        <f t="shared" si="72"/>
        <v>PR3</v>
      </c>
      <c r="C4649" s="353">
        <v>0.46806144714355402</v>
      </c>
    </row>
    <row r="4650" spans="1:3" x14ac:dyDescent="0.35">
      <c r="A4650" s="231" t="s">
        <v>6524</v>
      </c>
      <c r="B4650" s="231" t="str">
        <f t="shared" si="72"/>
        <v>PR3</v>
      </c>
      <c r="C4650" s="353">
        <v>0.256558418273925</v>
      </c>
    </row>
    <row r="4651" spans="1:3" x14ac:dyDescent="0.35">
      <c r="A4651" s="231" t="s">
        <v>6525</v>
      </c>
      <c r="B4651" s="231" t="str">
        <f t="shared" si="72"/>
        <v>PR3</v>
      </c>
      <c r="C4651" s="353">
        <v>0.208611965179443</v>
      </c>
    </row>
    <row r="4652" spans="1:3" x14ac:dyDescent="0.35">
      <c r="A4652" s="231" t="s">
        <v>6526</v>
      </c>
      <c r="B4652" s="231" t="str">
        <f t="shared" si="72"/>
        <v>PR3</v>
      </c>
      <c r="C4652" s="353">
        <v>0.25031646092732701</v>
      </c>
    </row>
    <row r="4653" spans="1:3" x14ac:dyDescent="0.35">
      <c r="A4653" s="231" t="s">
        <v>6527</v>
      </c>
      <c r="B4653" s="231" t="str">
        <f t="shared" si="72"/>
        <v>PR8</v>
      </c>
      <c r="C4653" s="353">
        <v>0.44774341583251898</v>
      </c>
    </row>
    <row r="4654" spans="1:3" x14ac:dyDescent="0.35">
      <c r="A4654" s="231" t="s">
        <v>6528</v>
      </c>
      <c r="B4654" s="231" t="str">
        <f t="shared" si="72"/>
        <v>PR8</v>
      </c>
      <c r="C4654" s="353">
        <v>0.47335760410015398</v>
      </c>
    </row>
    <row r="4655" spans="1:3" x14ac:dyDescent="0.35">
      <c r="A4655" s="231" t="s">
        <v>6529</v>
      </c>
      <c r="B4655" s="231" t="str">
        <f t="shared" si="72"/>
        <v>PR8</v>
      </c>
      <c r="C4655" s="353">
        <v>0.39538374814120197</v>
      </c>
    </row>
    <row r="4656" spans="1:3" x14ac:dyDescent="0.35">
      <c r="A4656" s="231" t="s">
        <v>6530</v>
      </c>
      <c r="B4656" s="231" t="str">
        <f t="shared" si="72"/>
        <v>PR8</v>
      </c>
      <c r="C4656" s="353">
        <v>0.32429027557373002</v>
      </c>
    </row>
    <row r="4657" spans="1:3" x14ac:dyDescent="0.35">
      <c r="A4657" s="231" t="s">
        <v>6531</v>
      </c>
      <c r="B4657" s="231" t="str">
        <f t="shared" si="72"/>
        <v>PR8</v>
      </c>
      <c r="C4657" s="353">
        <v>0.419672897883823</v>
      </c>
    </row>
    <row r="4658" spans="1:3" x14ac:dyDescent="0.35">
      <c r="A4658" s="231" t="s">
        <v>6532</v>
      </c>
      <c r="B4658" s="231" t="str">
        <f t="shared" si="72"/>
        <v>PR9</v>
      </c>
      <c r="C4658" s="353">
        <v>1.1539771556854199</v>
      </c>
    </row>
    <row r="4659" spans="1:3" x14ac:dyDescent="0.35">
      <c r="A4659" s="231" t="s">
        <v>6533</v>
      </c>
      <c r="B4659" s="231" t="str">
        <f t="shared" si="72"/>
        <v>PR9</v>
      </c>
      <c r="C4659" s="353">
        <v>0.66657304763793901</v>
      </c>
    </row>
    <row r="4660" spans="1:3" x14ac:dyDescent="0.35">
      <c r="A4660" s="231" t="s">
        <v>6534</v>
      </c>
      <c r="B4660" s="231" t="str">
        <f t="shared" si="72"/>
        <v>SA1</v>
      </c>
      <c r="C4660" s="353">
        <v>8.7755796616567903</v>
      </c>
    </row>
    <row r="4661" spans="1:3" x14ac:dyDescent="0.35">
      <c r="A4661" s="231" t="s">
        <v>6535</v>
      </c>
      <c r="B4661" s="231" t="str">
        <f t="shared" si="72"/>
        <v>SA1</v>
      </c>
      <c r="C4661" s="353">
        <v>0.306958245963242</v>
      </c>
    </row>
    <row r="4662" spans="1:3" x14ac:dyDescent="0.35">
      <c r="A4662" s="231" t="s">
        <v>6536</v>
      </c>
      <c r="B4662" s="231" t="str">
        <f t="shared" si="72"/>
        <v>SA1</v>
      </c>
      <c r="C4662" s="353">
        <v>0.37348089923488098</v>
      </c>
    </row>
    <row r="4663" spans="1:3" x14ac:dyDescent="0.35">
      <c r="A4663" s="231" t="s">
        <v>6537</v>
      </c>
      <c r="B4663" s="231" t="str">
        <f t="shared" si="72"/>
        <v>SA1</v>
      </c>
      <c r="C4663" s="353">
        <v>0.33047790463195797</v>
      </c>
    </row>
    <row r="4664" spans="1:3" x14ac:dyDescent="0.35">
      <c r="A4664" s="231" t="s">
        <v>6538</v>
      </c>
      <c r="B4664" s="231" t="str">
        <f t="shared" si="72"/>
        <v>SA1</v>
      </c>
      <c r="C4664" s="353">
        <v>0.29279496357318402</v>
      </c>
    </row>
    <row r="4665" spans="1:3" x14ac:dyDescent="0.35">
      <c r="A4665" s="231" t="s">
        <v>6539</v>
      </c>
      <c r="B4665" s="231" t="str">
        <f t="shared" si="72"/>
        <v>SA1</v>
      </c>
      <c r="C4665" s="353">
        <v>0.31663495296477401</v>
      </c>
    </row>
    <row r="4666" spans="1:3" x14ac:dyDescent="0.35">
      <c r="A4666" s="231" t="s">
        <v>6540</v>
      </c>
      <c r="B4666" s="231" t="str">
        <f t="shared" si="72"/>
        <v>SA1</v>
      </c>
      <c r="C4666" s="353">
        <v>0.29885026264860898</v>
      </c>
    </row>
    <row r="4667" spans="1:3" x14ac:dyDescent="0.35">
      <c r="A4667" s="231" t="s">
        <v>6541</v>
      </c>
      <c r="B4667" s="231" t="str">
        <f t="shared" si="72"/>
        <v>SA1</v>
      </c>
      <c r="C4667" s="353">
        <v>0.35324354532083002</v>
      </c>
    </row>
    <row r="4668" spans="1:3" x14ac:dyDescent="0.35">
      <c r="A4668" s="231" t="s">
        <v>6542</v>
      </c>
      <c r="B4668" s="231" t="str">
        <f t="shared" si="72"/>
        <v>SA1</v>
      </c>
      <c r="C4668" s="353">
        <v>0.35584879751092802</v>
      </c>
    </row>
    <row r="4669" spans="1:3" x14ac:dyDescent="0.35">
      <c r="A4669" s="231" t="s">
        <v>6543</v>
      </c>
      <c r="B4669" s="231" t="str">
        <f t="shared" si="72"/>
        <v>SA1</v>
      </c>
      <c r="C4669" s="353">
        <v>0.322554067866195</v>
      </c>
    </row>
    <row r="4670" spans="1:3" x14ac:dyDescent="0.35">
      <c r="A4670" s="231" t="s">
        <v>6544</v>
      </c>
      <c r="B4670" s="231" t="str">
        <f t="shared" si="72"/>
        <v>SA1</v>
      </c>
      <c r="C4670" s="353">
        <v>0.95411876614257796</v>
      </c>
    </row>
    <row r="4671" spans="1:3" x14ac:dyDescent="0.35">
      <c r="A4671" s="231" t="s">
        <v>6545</v>
      </c>
      <c r="B4671" s="231" t="str">
        <f t="shared" si="72"/>
        <v>SA1</v>
      </c>
      <c r="C4671" s="353">
        <v>0.269515021194218</v>
      </c>
    </row>
    <row r="4672" spans="1:3" x14ac:dyDescent="0.35">
      <c r="A4672" s="231" t="s">
        <v>6546</v>
      </c>
      <c r="B4672" s="231" t="str">
        <f t="shared" si="72"/>
        <v>SA14</v>
      </c>
      <c r="C4672" s="353">
        <v>0.29112063598930499</v>
      </c>
    </row>
    <row r="4673" spans="1:3" x14ac:dyDescent="0.35">
      <c r="A4673" s="231" t="s">
        <v>6547</v>
      </c>
      <c r="B4673" s="231" t="str">
        <f t="shared" si="72"/>
        <v>SA17</v>
      </c>
      <c r="C4673" s="353">
        <v>0.34386789626158598</v>
      </c>
    </row>
    <row r="4674" spans="1:3" x14ac:dyDescent="0.35">
      <c r="A4674" s="231" t="s">
        <v>6548</v>
      </c>
      <c r="B4674" s="231" t="str">
        <f t="shared" si="72"/>
        <v>SA17</v>
      </c>
      <c r="C4674" s="353">
        <v>0.41082948731029301</v>
      </c>
    </row>
    <row r="4675" spans="1:3" x14ac:dyDescent="0.35">
      <c r="A4675" s="231" t="s">
        <v>6549</v>
      </c>
      <c r="B4675" s="231" t="str">
        <f t="shared" si="72"/>
        <v>SA3</v>
      </c>
      <c r="C4675" s="353">
        <v>0.376733894278658</v>
      </c>
    </row>
    <row r="4676" spans="1:3" x14ac:dyDescent="0.35">
      <c r="A4676" s="231" t="s">
        <v>6550</v>
      </c>
      <c r="B4676" s="231" t="str">
        <f t="shared" si="72"/>
        <v>SA3</v>
      </c>
      <c r="C4676" s="353">
        <v>0.49093051994196102</v>
      </c>
    </row>
    <row r="4677" spans="1:3" x14ac:dyDescent="0.35">
      <c r="A4677" s="231" t="s">
        <v>6551</v>
      </c>
      <c r="B4677" s="231" t="str">
        <f t="shared" si="72"/>
        <v>SA3</v>
      </c>
      <c r="C4677" s="353">
        <v>0.34478915746734301</v>
      </c>
    </row>
    <row r="4678" spans="1:3" x14ac:dyDescent="0.35">
      <c r="A4678" s="231" t="s">
        <v>6552</v>
      </c>
      <c r="B4678" s="231" t="str">
        <f t="shared" si="72"/>
        <v>SA3</v>
      </c>
      <c r="C4678" s="353">
        <v>2.15267111404426</v>
      </c>
    </row>
    <row r="4679" spans="1:3" x14ac:dyDescent="0.35">
      <c r="A4679" s="231" t="s">
        <v>6553</v>
      </c>
      <c r="B4679" s="231" t="str">
        <f t="shared" si="72"/>
        <v>SA33</v>
      </c>
      <c r="C4679" s="353">
        <v>0.56986759046799096</v>
      </c>
    </row>
    <row r="4680" spans="1:3" x14ac:dyDescent="0.35">
      <c r="A4680" s="231" t="s">
        <v>6554</v>
      </c>
      <c r="B4680" s="231" t="str">
        <f t="shared" si="72"/>
        <v>SA33</v>
      </c>
      <c r="C4680" s="353">
        <v>0.51274769823722599</v>
      </c>
    </row>
    <row r="4681" spans="1:3" x14ac:dyDescent="0.35">
      <c r="A4681" s="231" t="s">
        <v>6555</v>
      </c>
      <c r="B4681" s="231" t="str">
        <f t="shared" si="72"/>
        <v>SA4</v>
      </c>
      <c r="C4681" s="353">
        <v>0.58360319782418302</v>
      </c>
    </row>
    <row r="4682" spans="1:3" x14ac:dyDescent="0.35">
      <c r="A4682" s="231" t="s">
        <v>6556</v>
      </c>
      <c r="B4682" s="231" t="str">
        <f t="shared" si="72"/>
        <v>SA4</v>
      </c>
      <c r="C4682" s="353">
        <v>0.214227687135634</v>
      </c>
    </row>
    <row r="4683" spans="1:3" x14ac:dyDescent="0.35">
      <c r="A4683" s="231" t="s">
        <v>6557</v>
      </c>
      <c r="B4683" s="231" t="str">
        <f t="shared" si="72"/>
        <v>SA4</v>
      </c>
      <c r="C4683" s="353">
        <v>0.41323774197243901</v>
      </c>
    </row>
    <row r="4684" spans="1:3" x14ac:dyDescent="0.35">
      <c r="A4684" s="231" t="s">
        <v>6558</v>
      </c>
      <c r="B4684" s="231" t="str">
        <f t="shared" ref="B4684:B4747" si="73">IFERROR(LEFT(A4684,(FIND(" ",A4684,1)-1)),"")</f>
        <v>SA4</v>
      </c>
      <c r="C4684" s="353">
        <v>0.74934045838588204</v>
      </c>
    </row>
    <row r="4685" spans="1:3" x14ac:dyDescent="0.35">
      <c r="A4685" s="231" t="s">
        <v>6559</v>
      </c>
      <c r="B4685" s="231" t="str">
        <f t="shared" si="73"/>
        <v>SA4</v>
      </c>
      <c r="C4685" s="353">
        <v>0.23945352319570201</v>
      </c>
    </row>
    <row r="4686" spans="1:3" x14ac:dyDescent="0.35">
      <c r="A4686" s="231" t="s">
        <v>6560</v>
      </c>
      <c r="B4686" s="231" t="str">
        <f t="shared" si="73"/>
        <v>SA42</v>
      </c>
      <c r="C4686" s="353">
        <v>0.47615431041135498</v>
      </c>
    </row>
    <row r="4687" spans="1:3" x14ac:dyDescent="0.35">
      <c r="A4687" s="231" t="s">
        <v>6561</v>
      </c>
      <c r="B4687" s="231" t="str">
        <f t="shared" si="73"/>
        <v>SA42</v>
      </c>
      <c r="C4687" s="353">
        <v>0.52845328494197596</v>
      </c>
    </row>
    <row r="4688" spans="1:3" x14ac:dyDescent="0.35">
      <c r="A4688" s="231" t="s">
        <v>6562</v>
      </c>
      <c r="B4688" s="231" t="str">
        <f t="shared" si="73"/>
        <v>SA42</v>
      </c>
      <c r="C4688" s="353">
        <v>0.37504005777962102</v>
      </c>
    </row>
    <row r="4689" spans="1:3" x14ac:dyDescent="0.35">
      <c r="A4689" s="231" t="s">
        <v>6563</v>
      </c>
      <c r="B4689" s="231" t="str">
        <f t="shared" si="73"/>
        <v>SA43</v>
      </c>
      <c r="C4689" s="353">
        <v>0.65528857989146605</v>
      </c>
    </row>
    <row r="4690" spans="1:3" x14ac:dyDescent="0.35">
      <c r="A4690" s="231" t="s">
        <v>6564</v>
      </c>
      <c r="B4690" s="231" t="str">
        <f t="shared" si="73"/>
        <v>SA43</v>
      </c>
      <c r="C4690" s="353">
        <v>2.4617731521605899</v>
      </c>
    </row>
    <row r="4691" spans="1:3" x14ac:dyDescent="0.35">
      <c r="A4691" s="231" t="s">
        <v>6565</v>
      </c>
      <c r="B4691" s="231" t="str">
        <f t="shared" si="73"/>
        <v>SA46</v>
      </c>
      <c r="C4691" s="353">
        <v>0.39967497189839601</v>
      </c>
    </row>
    <row r="4692" spans="1:3" x14ac:dyDescent="0.35">
      <c r="A4692" s="231" t="s">
        <v>6566</v>
      </c>
      <c r="B4692" s="231" t="str">
        <f t="shared" si="73"/>
        <v>SA46</v>
      </c>
      <c r="C4692" s="353">
        <v>0.25374507904052701</v>
      </c>
    </row>
    <row r="4693" spans="1:3" x14ac:dyDescent="0.35">
      <c r="A4693" s="231" t="s">
        <v>6567</v>
      </c>
      <c r="B4693" s="231" t="str">
        <f t="shared" si="73"/>
        <v>SA46</v>
      </c>
      <c r="C4693" s="353">
        <v>0.280620654424031</v>
      </c>
    </row>
    <row r="4694" spans="1:3" x14ac:dyDescent="0.35">
      <c r="A4694" s="231" t="s">
        <v>6568</v>
      </c>
      <c r="B4694" s="231" t="str">
        <f t="shared" si="73"/>
        <v>SA46</v>
      </c>
      <c r="C4694" s="353">
        <v>0.43167781829833901</v>
      </c>
    </row>
    <row r="4695" spans="1:3" x14ac:dyDescent="0.35">
      <c r="A4695" s="231" t="s">
        <v>6569</v>
      </c>
      <c r="B4695" s="231" t="str">
        <f t="shared" si="73"/>
        <v>SA61</v>
      </c>
      <c r="C4695" s="353">
        <v>0.32277942591337999</v>
      </c>
    </row>
    <row r="4696" spans="1:3" x14ac:dyDescent="0.35">
      <c r="A4696" s="231" t="s">
        <v>6570</v>
      </c>
      <c r="B4696" s="231" t="str">
        <f t="shared" si="73"/>
        <v>SA61</v>
      </c>
      <c r="C4696" s="353">
        <v>0.43580093379530799</v>
      </c>
    </row>
    <row r="4697" spans="1:3" x14ac:dyDescent="0.35">
      <c r="A4697" s="231" t="s">
        <v>6571</v>
      </c>
      <c r="B4697" s="231" t="str">
        <f t="shared" si="73"/>
        <v>SA62</v>
      </c>
      <c r="C4697" s="353">
        <v>1.51782533777849</v>
      </c>
    </row>
    <row r="4698" spans="1:3" x14ac:dyDescent="0.35">
      <c r="A4698" s="231" t="s">
        <v>6572</v>
      </c>
      <c r="B4698" s="231" t="str">
        <f t="shared" si="73"/>
        <v>SA62</v>
      </c>
      <c r="C4698" s="353">
        <v>0.229148411942139</v>
      </c>
    </row>
    <row r="4699" spans="1:3" x14ac:dyDescent="0.35">
      <c r="A4699" s="231" t="s">
        <v>6573</v>
      </c>
      <c r="B4699" s="231" t="str">
        <f t="shared" si="73"/>
        <v>SA64</v>
      </c>
      <c r="C4699" s="353">
        <v>0.200952273197608</v>
      </c>
    </row>
    <row r="4700" spans="1:3" x14ac:dyDescent="0.35">
      <c r="A4700" s="231" t="s">
        <v>6574</v>
      </c>
      <c r="B4700" s="231" t="str">
        <f t="shared" si="73"/>
        <v>SA65</v>
      </c>
      <c r="C4700" s="353">
        <v>0.58452942765058802</v>
      </c>
    </row>
    <row r="4701" spans="1:3" x14ac:dyDescent="0.35">
      <c r="A4701" s="231" t="s">
        <v>6575</v>
      </c>
      <c r="B4701" s="231" t="str">
        <f t="shared" si="73"/>
        <v>SA65</v>
      </c>
      <c r="C4701" s="353">
        <v>0.64015846910570995</v>
      </c>
    </row>
    <row r="4702" spans="1:3" x14ac:dyDescent="0.35">
      <c r="A4702" s="231" t="s">
        <v>6576</v>
      </c>
      <c r="B4702" s="231" t="str">
        <f t="shared" si="73"/>
        <v>SA65</v>
      </c>
      <c r="C4702" s="353">
        <v>0.22068722899173099</v>
      </c>
    </row>
    <row r="4703" spans="1:3" x14ac:dyDescent="0.35">
      <c r="A4703" s="231" t="s">
        <v>6577</v>
      </c>
      <c r="B4703" s="231" t="str">
        <f t="shared" si="73"/>
        <v>SA70</v>
      </c>
      <c r="C4703" s="353">
        <v>1.3631545424587901</v>
      </c>
    </row>
    <row r="4704" spans="1:3" x14ac:dyDescent="0.35">
      <c r="A4704" s="231" t="s">
        <v>6578</v>
      </c>
      <c r="B4704" s="231" t="str">
        <f t="shared" si="73"/>
        <v>SA70</v>
      </c>
      <c r="C4704" s="353">
        <v>0.21976022957778801</v>
      </c>
    </row>
    <row r="4705" spans="1:3" x14ac:dyDescent="0.35">
      <c r="A4705" s="231" t="s">
        <v>6579</v>
      </c>
      <c r="B4705" s="231" t="str">
        <f t="shared" si="73"/>
        <v>SA70</v>
      </c>
      <c r="C4705" s="353">
        <v>0.39897546668054001</v>
      </c>
    </row>
    <row r="4706" spans="1:3" x14ac:dyDescent="0.35">
      <c r="A4706" s="231" t="s">
        <v>6580</v>
      </c>
      <c r="B4706" s="231" t="str">
        <f t="shared" si="73"/>
        <v>SA71</v>
      </c>
      <c r="C4706" s="353">
        <v>0.33938421053156098</v>
      </c>
    </row>
    <row r="4707" spans="1:3" x14ac:dyDescent="0.35">
      <c r="A4707" s="231" t="s">
        <v>6581</v>
      </c>
      <c r="B4707" s="231" t="str">
        <f t="shared" si="73"/>
        <v>SA71</v>
      </c>
      <c r="C4707" s="353">
        <v>0.26218345068273302</v>
      </c>
    </row>
    <row r="4708" spans="1:3" x14ac:dyDescent="0.35">
      <c r="A4708" s="231" t="s">
        <v>6582</v>
      </c>
      <c r="B4708" s="231" t="str">
        <f t="shared" si="73"/>
        <v>SA71</v>
      </c>
      <c r="C4708" s="353">
        <v>0.35878288555923799</v>
      </c>
    </row>
    <row r="4709" spans="1:3" x14ac:dyDescent="0.35">
      <c r="A4709" s="231" t="s">
        <v>6583</v>
      </c>
      <c r="B4709" s="231" t="str">
        <f t="shared" si="73"/>
        <v>SA71</v>
      </c>
      <c r="C4709" s="353">
        <v>2.3043103967215801</v>
      </c>
    </row>
    <row r="4710" spans="1:3" x14ac:dyDescent="0.35">
      <c r="A4710" s="231" t="s">
        <v>6584</v>
      </c>
      <c r="B4710" s="231" t="str">
        <f t="shared" si="73"/>
        <v>SA72</v>
      </c>
      <c r="C4710" s="353">
        <v>0.9218387566588</v>
      </c>
    </row>
    <row r="4711" spans="1:3" x14ac:dyDescent="0.35">
      <c r="A4711" s="231" t="s">
        <v>6585</v>
      </c>
      <c r="B4711" s="231" t="str">
        <f t="shared" si="73"/>
        <v>SA72</v>
      </c>
      <c r="C4711" s="353">
        <v>1.0213756800268099</v>
      </c>
    </row>
    <row r="4712" spans="1:3" x14ac:dyDescent="0.35">
      <c r="A4712" s="231" t="s">
        <v>6586</v>
      </c>
      <c r="B4712" s="231" t="str">
        <f t="shared" si="73"/>
        <v>SA73</v>
      </c>
      <c r="C4712" s="353">
        <v>1.1669942641865101</v>
      </c>
    </row>
    <row r="4713" spans="1:3" x14ac:dyDescent="0.35">
      <c r="A4713" s="231" t="s">
        <v>6587</v>
      </c>
      <c r="B4713" s="231" t="str">
        <f t="shared" si="73"/>
        <v>SO14</v>
      </c>
      <c r="C4713" s="353">
        <v>0.38814115524291898</v>
      </c>
    </row>
    <row r="4714" spans="1:3" x14ac:dyDescent="0.35">
      <c r="A4714" s="231" t="s">
        <v>6588</v>
      </c>
      <c r="B4714" s="231" t="str">
        <f t="shared" si="73"/>
        <v>SO14</v>
      </c>
      <c r="C4714" s="353">
        <v>0.289087533950805</v>
      </c>
    </row>
    <row r="4715" spans="1:3" x14ac:dyDescent="0.35">
      <c r="A4715" s="231" t="s">
        <v>6589</v>
      </c>
      <c r="B4715" s="231" t="str">
        <f t="shared" si="73"/>
        <v>SO14</v>
      </c>
      <c r="C4715" s="353">
        <v>0.32795763015746998</v>
      </c>
    </row>
    <row r="4716" spans="1:3" x14ac:dyDescent="0.35">
      <c r="A4716" s="231" t="s">
        <v>6590</v>
      </c>
      <c r="B4716" s="231" t="str">
        <f t="shared" si="73"/>
        <v>SO14</v>
      </c>
      <c r="C4716" s="353">
        <v>0.41265885035196898</v>
      </c>
    </row>
    <row r="4717" spans="1:3" x14ac:dyDescent="0.35">
      <c r="A4717" s="231" t="s">
        <v>6591</v>
      </c>
      <c r="B4717" s="231" t="str">
        <f t="shared" si="73"/>
        <v>SO14</v>
      </c>
      <c r="C4717" s="353">
        <v>0.297039985656738</v>
      </c>
    </row>
    <row r="4718" spans="1:3" x14ac:dyDescent="0.35">
      <c r="A4718" s="231" t="s">
        <v>6592</v>
      </c>
      <c r="B4718" s="231" t="str">
        <f t="shared" si="73"/>
        <v>SO14</v>
      </c>
      <c r="C4718" s="353">
        <v>0.45461614926656002</v>
      </c>
    </row>
    <row r="4719" spans="1:3" x14ac:dyDescent="0.35">
      <c r="A4719" s="231" t="s">
        <v>6593</v>
      </c>
      <c r="B4719" s="231" t="str">
        <f t="shared" si="73"/>
        <v>SO14</v>
      </c>
      <c r="C4719" s="353">
        <v>0.27578711509704501</v>
      </c>
    </row>
    <row r="4720" spans="1:3" x14ac:dyDescent="0.35">
      <c r="A4720" s="231" t="s">
        <v>6594</v>
      </c>
      <c r="B4720" s="231" t="str">
        <f t="shared" si="73"/>
        <v>SO14</v>
      </c>
      <c r="C4720" s="353">
        <v>0.59798015753428102</v>
      </c>
    </row>
    <row r="4721" spans="1:3" x14ac:dyDescent="0.35">
      <c r="A4721" s="231" t="s">
        <v>6595</v>
      </c>
      <c r="B4721" s="231" t="str">
        <f t="shared" si="73"/>
        <v>SO14</v>
      </c>
      <c r="C4721" s="353">
        <v>0.42109354337056398</v>
      </c>
    </row>
    <row r="4722" spans="1:3" x14ac:dyDescent="0.35">
      <c r="A4722" s="231" t="s">
        <v>6596</v>
      </c>
      <c r="B4722" s="231" t="str">
        <f t="shared" si="73"/>
        <v>SO14</v>
      </c>
      <c r="C4722" s="353">
        <v>0.410178542137146</v>
      </c>
    </row>
    <row r="4723" spans="1:3" x14ac:dyDescent="0.35">
      <c r="A4723" s="231" t="s">
        <v>6597</v>
      </c>
      <c r="B4723" s="231" t="str">
        <f t="shared" si="73"/>
        <v>SO14</v>
      </c>
      <c r="C4723" s="353">
        <v>0.37486600875854398</v>
      </c>
    </row>
    <row r="4724" spans="1:3" x14ac:dyDescent="0.35">
      <c r="A4724" s="231" t="s">
        <v>6598</v>
      </c>
      <c r="B4724" s="231" t="str">
        <f t="shared" si="73"/>
        <v>SO14</v>
      </c>
      <c r="C4724" s="353">
        <v>0.46269891262054402</v>
      </c>
    </row>
    <row r="4725" spans="1:3" x14ac:dyDescent="0.35">
      <c r="A4725" s="231" t="s">
        <v>6599</v>
      </c>
      <c r="B4725" s="231" t="str">
        <f t="shared" si="73"/>
        <v>SO14</v>
      </c>
      <c r="C4725" s="353">
        <v>0.31810522079467701</v>
      </c>
    </row>
    <row r="4726" spans="1:3" x14ac:dyDescent="0.35">
      <c r="A4726" s="231" t="s">
        <v>6600</v>
      </c>
      <c r="B4726" s="231" t="str">
        <f t="shared" si="73"/>
        <v>SO14</v>
      </c>
      <c r="C4726" s="353">
        <v>0.434900403022766</v>
      </c>
    </row>
    <row r="4727" spans="1:3" x14ac:dyDescent="0.35">
      <c r="A4727" s="231" t="s">
        <v>6601</v>
      </c>
      <c r="B4727" s="231" t="str">
        <f t="shared" si="73"/>
        <v>SO14</v>
      </c>
      <c r="C4727" s="353">
        <v>0.31904339790344199</v>
      </c>
    </row>
    <row r="4728" spans="1:3" x14ac:dyDescent="0.35">
      <c r="A4728" s="231" t="s">
        <v>6602</v>
      </c>
      <c r="B4728" s="231" t="str">
        <f t="shared" si="73"/>
        <v>SO14</v>
      </c>
      <c r="C4728" s="353">
        <v>0.261627197265625</v>
      </c>
    </row>
    <row r="4729" spans="1:3" x14ac:dyDescent="0.35">
      <c r="A4729" s="231" t="s">
        <v>6603</v>
      </c>
      <c r="B4729" s="231" t="str">
        <f t="shared" si="73"/>
        <v>SO14</v>
      </c>
      <c r="C4729" s="353">
        <v>0.43643671274185097</v>
      </c>
    </row>
    <row r="4730" spans="1:3" x14ac:dyDescent="0.35">
      <c r="A4730" s="231" t="s">
        <v>6604</v>
      </c>
      <c r="B4730" s="231" t="str">
        <f t="shared" si="73"/>
        <v>SO14</v>
      </c>
      <c r="C4730" s="353">
        <v>0.39955337842305499</v>
      </c>
    </row>
    <row r="4731" spans="1:3" x14ac:dyDescent="0.35">
      <c r="A4731" s="231" t="s">
        <v>6605</v>
      </c>
      <c r="B4731" s="231" t="str">
        <f t="shared" si="73"/>
        <v>SO14</v>
      </c>
      <c r="C4731" s="353">
        <v>0.52795517444610596</v>
      </c>
    </row>
    <row r="4732" spans="1:3" x14ac:dyDescent="0.35">
      <c r="A4732" s="231" t="s">
        <v>6606</v>
      </c>
      <c r="B4732" s="231" t="str">
        <f t="shared" si="73"/>
        <v>SO14</v>
      </c>
      <c r="C4732" s="353">
        <v>0.46813201904296797</v>
      </c>
    </row>
    <row r="4733" spans="1:3" x14ac:dyDescent="0.35">
      <c r="A4733" s="231" t="s">
        <v>6607</v>
      </c>
      <c r="B4733" s="231" t="str">
        <f t="shared" si="73"/>
        <v>SO14</v>
      </c>
      <c r="C4733" s="353">
        <v>0.48078493277231799</v>
      </c>
    </row>
    <row r="4734" spans="1:3" x14ac:dyDescent="0.35">
      <c r="A4734" s="231" t="s">
        <v>6608</v>
      </c>
      <c r="B4734" s="231" t="str">
        <f t="shared" si="73"/>
        <v>SO14</v>
      </c>
      <c r="C4734" s="353">
        <v>0.616069376468658</v>
      </c>
    </row>
    <row r="4735" spans="1:3" x14ac:dyDescent="0.35">
      <c r="A4735" s="231" t="s">
        <v>6609</v>
      </c>
      <c r="B4735" s="231" t="str">
        <f t="shared" si="73"/>
        <v>SO14</v>
      </c>
      <c r="C4735" s="353">
        <v>0.44398469924926698</v>
      </c>
    </row>
    <row r="4736" spans="1:3" x14ac:dyDescent="0.35">
      <c r="A4736" s="231" t="s">
        <v>6610</v>
      </c>
      <c r="B4736" s="231" t="str">
        <f t="shared" si="73"/>
        <v>SO14</v>
      </c>
      <c r="C4736" s="353">
        <v>0.74017453193664495</v>
      </c>
    </row>
    <row r="4737" spans="1:3" x14ac:dyDescent="0.35">
      <c r="A4737" s="231" t="s">
        <v>6611</v>
      </c>
      <c r="B4737" s="231" t="str">
        <f t="shared" si="73"/>
        <v>SO14</v>
      </c>
      <c r="C4737" s="353">
        <v>1.2839196324348401</v>
      </c>
    </row>
    <row r="4738" spans="1:3" x14ac:dyDescent="0.35">
      <c r="A4738" s="231" t="s">
        <v>6612</v>
      </c>
      <c r="B4738" s="231" t="str">
        <f t="shared" si="73"/>
        <v>SO14</v>
      </c>
      <c r="C4738" s="353">
        <v>0.430196642875671</v>
      </c>
    </row>
    <row r="4739" spans="1:3" x14ac:dyDescent="0.35">
      <c r="A4739" s="231" t="s">
        <v>6613</v>
      </c>
      <c r="B4739" s="231" t="str">
        <f t="shared" si="73"/>
        <v>SO14</v>
      </c>
      <c r="C4739" s="353">
        <v>2.6417412161826999</v>
      </c>
    </row>
    <row r="4740" spans="1:3" x14ac:dyDescent="0.35">
      <c r="A4740" s="231" t="s">
        <v>6614</v>
      </c>
      <c r="B4740" s="231" t="str">
        <f t="shared" si="73"/>
        <v>SO14</v>
      </c>
      <c r="C4740" s="353">
        <v>0.33026862144470198</v>
      </c>
    </row>
    <row r="4741" spans="1:3" x14ac:dyDescent="0.35">
      <c r="A4741" s="231" t="s">
        <v>6615</v>
      </c>
      <c r="B4741" s="231" t="str">
        <f t="shared" si="73"/>
        <v>SO14</v>
      </c>
      <c r="C4741" s="353">
        <v>0.59214901924133301</v>
      </c>
    </row>
    <row r="4742" spans="1:3" x14ac:dyDescent="0.35">
      <c r="A4742" s="231" t="s">
        <v>6616</v>
      </c>
      <c r="B4742" s="231" t="str">
        <f t="shared" si="73"/>
        <v>SO14</v>
      </c>
      <c r="C4742" s="353">
        <v>0.25322276353835999</v>
      </c>
    </row>
    <row r="4743" spans="1:3" x14ac:dyDescent="0.35">
      <c r="A4743" s="231" t="s">
        <v>6617</v>
      </c>
      <c r="B4743" s="231" t="str">
        <f t="shared" si="73"/>
        <v>SO14</v>
      </c>
      <c r="C4743" s="353">
        <v>0.20765018463134699</v>
      </c>
    </row>
    <row r="4744" spans="1:3" x14ac:dyDescent="0.35">
      <c r="A4744" s="231" t="s">
        <v>6618</v>
      </c>
      <c r="B4744" s="231" t="str">
        <f t="shared" si="73"/>
        <v>SO14</v>
      </c>
      <c r="C4744" s="353">
        <v>1.45527696609497</v>
      </c>
    </row>
    <row r="4745" spans="1:3" x14ac:dyDescent="0.35">
      <c r="A4745" s="231" t="s">
        <v>6619</v>
      </c>
      <c r="B4745" s="231" t="str">
        <f t="shared" si="73"/>
        <v>SO14</v>
      </c>
      <c r="C4745" s="353">
        <v>1.55328834056854</v>
      </c>
    </row>
    <row r="4746" spans="1:3" x14ac:dyDescent="0.35">
      <c r="A4746" s="231" t="s">
        <v>6620</v>
      </c>
      <c r="B4746" s="231" t="str">
        <f t="shared" si="73"/>
        <v>SO14</v>
      </c>
      <c r="C4746" s="353">
        <v>0.77780753374099698</v>
      </c>
    </row>
    <row r="4747" spans="1:3" x14ac:dyDescent="0.35">
      <c r="A4747" s="231" t="s">
        <v>6621</v>
      </c>
      <c r="B4747" s="231" t="str">
        <f t="shared" si="73"/>
        <v>SO14</v>
      </c>
      <c r="C4747" s="353">
        <v>0.77025842666625899</v>
      </c>
    </row>
    <row r="4748" spans="1:3" x14ac:dyDescent="0.35">
      <c r="A4748" s="231" t="s">
        <v>6622</v>
      </c>
      <c r="B4748" s="231" t="str">
        <f t="shared" ref="B4748:B4811" si="74">IFERROR(LEFT(A4748,(FIND(" ",A4748,1)-1)),"")</f>
        <v>SO14</v>
      </c>
      <c r="C4748" s="353">
        <v>0.80167923654828699</v>
      </c>
    </row>
    <row r="4749" spans="1:3" x14ac:dyDescent="0.35">
      <c r="A4749" s="231" t="s">
        <v>6623</v>
      </c>
      <c r="B4749" s="231" t="str">
        <f t="shared" si="74"/>
        <v>SO14</v>
      </c>
      <c r="C4749" s="353">
        <v>0.68768239021301203</v>
      </c>
    </row>
    <row r="4750" spans="1:3" x14ac:dyDescent="0.35">
      <c r="A4750" s="231" t="s">
        <v>6624</v>
      </c>
      <c r="B4750" s="231" t="str">
        <f t="shared" si="74"/>
        <v>SO14</v>
      </c>
      <c r="C4750" s="353">
        <v>0.67887576421101803</v>
      </c>
    </row>
    <row r="4751" spans="1:3" x14ac:dyDescent="0.35">
      <c r="A4751" s="231" t="s">
        <v>6625</v>
      </c>
      <c r="B4751" s="231" t="str">
        <f t="shared" si="74"/>
        <v>SO14</v>
      </c>
      <c r="C4751" s="353">
        <v>0.87038874626159601</v>
      </c>
    </row>
    <row r="4752" spans="1:3" x14ac:dyDescent="0.35">
      <c r="A4752" s="231" t="s">
        <v>6626</v>
      </c>
      <c r="B4752" s="231" t="str">
        <f t="shared" si="74"/>
        <v>SO14</v>
      </c>
      <c r="C4752" s="353">
        <v>0.87425684928893999</v>
      </c>
    </row>
    <row r="4753" spans="1:3" x14ac:dyDescent="0.35">
      <c r="A4753" s="231" t="s">
        <v>6627</v>
      </c>
      <c r="B4753" s="231" t="str">
        <f t="shared" si="74"/>
        <v>SO14</v>
      </c>
      <c r="C4753" s="353">
        <v>0.25394034385681102</v>
      </c>
    </row>
    <row r="4754" spans="1:3" x14ac:dyDescent="0.35">
      <c r="A4754" s="231" t="s">
        <v>6628</v>
      </c>
      <c r="B4754" s="231" t="str">
        <f t="shared" si="74"/>
        <v>SO14</v>
      </c>
      <c r="C4754" s="353">
        <v>0.94525408744812001</v>
      </c>
    </row>
    <row r="4755" spans="1:3" x14ac:dyDescent="0.35">
      <c r="A4755" s="231" t="s">
        <v>6629</v>
      </c>
      <c r="B4755" s="231" t="str">
        <f t="shared" si="74"/>
        <v>SO14</v>
      </c>
      <c r="C4755" s="353">
        <v>0.73182082176208496</v>
      </c>
    </row>
    <row r="4756" spans="1:3" x14ac:dyDescent="0.35">
      <c r="A4756" s="231" t="s">
        <v>6630</v>
      </c>
      <c r="B4756" s="231" t="str">
        <f t="shared" si="74"/>
        <v>SO14</v>
      </c>
      <c r="C4756" s="353">
        <v>0.54159665107726995</v>
      </c>
    </row>
    <row r="4757" spans="1:3" x14ac:dyDescent="0.35">
      <c r="A4757" s="231" t="s">
        <v>6631</v>
      </c>
      <c r="B4757" s="231" t="str">
        <f t="shared" si="74"/>
        <v>SO14</v>
      </c>
      <c r="C4757" s="353">
        <v>0.39741849899291898</v>
      </c>
    </row>
    <row r="4758" spans="1:3" x14ac:dyDescent="0.35">
      <c r="A4758" s="231" t="s">
        <v>6632</v>
      </c>
      <c r="B4758" s="231" t="str">
        <f t="shared" si="74"/>
        <v>SO14</v>
      </c>
      <c r="C4758" s="353">
        <v>0.717288017272949</v>
      </c>
    </row>
    <row r="4759" spans="1:3" x14ac:dyDescent="0.35">
      <c r="A4759" s="231" t="s">
        <v>6633</v>
      </c>
      <c r="B4759" s="231" t="str">
        <f t="shared" si="74"/>
        <v>SO14</v>
      </c>
      <c r="C4759" s="353">
        <v>1.1268298625946001</v>
      </c>
    </row>
    <row r="4760" spans="1:3" x14ac:dyDescent="0.35">
      <c r="A4760" s="231" t="s">
        <v>6634</v>
      </c>
      <c r="B4760" s="231" t="str">
        <f t="shared" si="74"/>
        <v>SO14</v>
      </c>
      <c r="C4760" s="353">
        <v>0.96511816978454501</v>
      </c>
    </row>
    <row r="4761" spans="1:3" x14ac:dyDescent="0.35">
      <c r="A4761" s="231" t="s">
        <v>6635</v>
      </c>
      <c r="B4761" s="231" t="str">
        <f t="shared" si="74"/>
        <v>SO14</v>
      </c>
      <c r="C4761" s="353">
        <v>0.98526827494303304</v>
      </c>
    </row>
    <row r="4762" spans="1:3" x14ac:dyDescent="0.35">
      <c r="A4762" s="231" t="s">
        <v>6636</v>
      </c>
      <c r="B4762" s="231" t="str">
        <f t="shared" si="74"/>
        <v>SO14</v>
      </c>
      <c r="C4762" s="353">
        <v>0.82814939816792799</v>
      </c>
    </row>
    <row r="4763" spans="1:3" x14ac:dyDescent="0.35">
      <c r="A4763" s="231" t="s">
        <v>6637</v>
      </c>
      <c r="B4763" s="231" t="str">
        <f t="shared" si="74"/>
        <v>SO14</v>
      </c>
      <c r="C4763" s="353">
        <v>0.92137813568115201</v>
      </c>
    </row>
    <row r="4764" spans="1:3" x14ac:dyDescent="0.35">
      <c r="A4764" s="231" t="s">
        <v>6638</v>
      </c>
      <c r="B4764" s="231" t="str">
        <f t="shared" si="74"/>
        <v>SO14</v>
      </c>
      <c r="C4764" s="353">
        <v>0.85262727737426702</v>
      </c>
    </row>
    <row r="4765" spans="1:3" x14ac:dyDescent="0.35">
      <c r="A4765" s="231" t="s">
        <v>6639</v>
      </c>
      <c r="B4765" s="231" t="str">
        <f t="shared" si="74"/>
        <v>SO14</v>
      </c>
      <c r="C4765" s="353">
        <v>0.89584942658742195</v>
      </c>
    </row>
    <row r="4766" spans="1:3" x14ac:dyDescent="0.35">
      <c r="A4766" s="231" t="s">
        <v>6640</v>
      </c>
      <c r="B4766" s="231" t="str">
        <f t="shared" si="74"/>
        <v>SO14</v>
      </c>
      <c r="C4766" s="353">
        <v>0.64211430152257198</v>
      </c>
    </row>
    <row r="4767" spans="1:3" x14ac:dyDescent="0.35">
      <c r="A4767" s="231" t="s">
        <v>6641</v>
      </c>
      <c r="B4767" s="231" t="str">
        <f t="shared" si="74"/>
        <v>SO14</v>
      </c>
      <c r="C4767" s="353">
        <v>0.55266418457031197</v>
      </c>
    </row>
    <row r="4768" spans="1:3" x14ac:dyDescent="0.35">
      <c r="A4768" s="231" t="s">
        <v>6642</v>
      </c>
      <c r="B4768" s="231" t="str">
        <f t="shared" si="74"/>
        <v>SO14</v>
      </c>
      <c r="C4768" s="353">
        <v>0.49316866695880801</v>
      </c>
    </row>
    <row r="4769" spans="1:3" x14ac:dyDescent="0.35">
      <c r="A4769" s="231" t="s">
        <v>6643</v>
      </c>
      <c r="B4769" s="231" t="str">
        <f t="shared" si="74"/>
        <v>SO14</v>
      </c>
      <c r="C4769" s="353">
        <v>1.08230328559875</v>
      </c>
    </row>
    <row r="4770" spans="1:3" x14ac:dyDescent="0.35">
      <c r="A4770" s="231" t="s">
        <v>6644</v>
      </c>
      <c r="B4770" s="231" t="str">
        <f t="shared" si="74"/>
        <v>SO14</v>
      </c>
      <c r="C4770" s="353">
        <v>0.33337905671861401</v>
      </c>
    </row>
    <row r="4771" spans="1:3" x14ac:dyDescent="0.35">
      <c r="A4771" s="231" t="s">
        <v>6645</v>
      </c>
      <c r="B4771" s="231" t="str">
        <f t="shared" si="74"/>
        <v>SO14</v>
      </c>
      <c r="C4771" s="353">
        <v>0.52220762570698998</v>
      </c>
    </row>
    <row r="4772" spans="1:3" x14ac:dyDescent="0.35">
      <c r="A4772" s="231" t="s">
        <v>6646</v>
      </c>
      <c r="B4772" s="231" t="str">
        <f t="shared" si="74"/>
        <v>SO14</v>
      </c>
      <c r="C4772" s="353">
        <v>0.77564465006192496</v>
      </c>
    </row>
    <row r="4773" spans="1:3" x14ac:dyDescent="0.35">
      <c r="A4773" s="231" t="s">
        <v>6647</v>
      </c>
      <c r="B4773" s="231" t="str">
        <f t="shared" si="74"/>
        <v>SO14</v>
      </c>
      <c r="C4773" s="353">
        <v>0.52926712565951795</v>
      </c>
    </row>
    <row r="4774" spans="1:3" x14ac:dyDescent="0.35">
      <c r="A4774" s="231" t="s">
        <v>6648</v>
      </c>
      <c r="B4774" s="231" t="str">
        <f t="shared" si="74"/>
        <v>SO14</v>
      </c>
      <c r="C4774" s="353">
        <v>0.73395328521728498</v>
      </c>
    </row>
    <row r="4775" spans="1:3" x14ac:dyDescent="0.35">
      <c r="A4775" s="231" t="s">
        <v>6649</v>
      </c>
      <c r="B4775" s="231" t="str">
        <f t="shared" si="74"/>
        <v>SO14</v>
      </c>
      <c r="C4775" s="353">
        <v>0.66684901714324896</v>
      </c>
    </row>
    <row r="4776" spans="1:3" x14ac:dyDescent="0.35">
      <c r="A4776" s="231" t="s">
        <v>6650</v>
      </c>
      <c r="B4776" s="231" t="str">
        <f t="shared" si="74"/>
        <v>SO14</v>
      </c>
      <c r="C4776" s="353">
        <v>1.0190023104349699</v>
      </c>
    </row>
    <row r="4777" spans="1:3" x14ac:dyDescent="0.35">
      <c r="A4777" s="231" t="s">
        <v>6651</v>
      </c>
      <c r="B4777" s="231" t="str">
        <f t="shared" si="74"/>
        <v>SO14</v>
      </c>
      <c r="C4777" s="353">
        <v>1.2143809795379601</v>
      </c>
    </row>
    <row r="4778" spans="1:3" x14ac:dyDescent="0.35">
      <c r="A4778" s="231" t="s">
        <v>6652</v>
      </c>
      <c r="B4778" s="231" t="str">
        <f t="shared" si="74"/>
        <v>SO14</v>
      </c>
      <c r="C4778" s="353">
        <v>0.94694089889526301</v>
      </c>
    </row>
    <row r="4779" spans="1:3" x14ac:dyDescent="0.35">
      <c r="A4779" s="231" t="s">
        <v>6653</v>
      </c>
      <c r="B4779" s="231" t="str">
        <f t="shared" si="74"/>
        <v>SO14</v>
      </c>
      <c r="C4779" s="353">
        <v>0.80246061938149504</v>
      </c>
    </row>
    <row r="4780" spans="1:3" x14ac:dyDescent="0.35">
      <c r="A4780" s="231" t="s">
        <v>6654</v>
      </c>
      <c r="B4780" s="231" t="str">
        <f t="shared" si="74"/>
        <v>SO14</v>
      </c>
      <c r="C4780" s="353">
        <v>0.80404603481292702</v>
      </c>
    </row>
    <row r="4781" spans="1:3" x14ac:dyDescent="0.35">
      <c r="A4781" s="231" t="s">
        <v>6655</v>
      </c>
      <c r="B4781" s="231" t="str">
        <f t="shared" si="74"/>
        <v>SO14</v>
      </c>
      <c r="C4781" s="353">
        <v>1.03290029366811</v>
      </c>
    </row>
    <row r="4782" spans="1:3" x14ac:dyDescent="0.35">
      <c r="A4782" s="231" t="s">
        <v>6656</v>
      </c>
      <c r="B4782" s="231" t="str">
        <f t="shared" si="74"/>
        <v>SO14</v>
      </c>
      <c r="C4782" s="353">
        <v>0.66275358200073198</v>
      </c>
    </row>
    <row r="4783" spans="1:3" x14ac:dyDescent="0.35">
      <c r="A4783" s="231" t="s">
        <v>6657</v>
      </c>
      <c r="B4783" s="231" t="str">
        <f t="shared" si="74"/>
        <v>SO14</v>
      </c>
      <c r="C4783" s="353">
        <v>0.48848406473795503</v>
      </c>
    </row>
    <row r="4784" spans="1:3" x14ac:dyDescent="0.35">
      <c r="A4784" s="231" t="s">
        <v>6658</v>
      </c>
      <c r="B4784" s="231" t="str">
        <f t="shared" si="74"/>
        <v>SO14</v>
      </c>
      <c r="C4784" s="353">
        <v>0.54857768331255197</v>
      </c>
    </row>
    <row r="4785" spans="1:3" x14ac:dyDescent="0.35">
      <c r="A4785" s="231" t="s">
        <v>6659</v>
      </c>
      <c r="B4785" s="231" t="str">
        <f t="shared" si="74"/>
        <v>SO14</v>
      </c>
      <c r="C4785" s="353">
        <v>1.2040107250213601</v>
      </c>
    </row>
    <row r="4786" spans="1:3" x14ac:dyDescent="0.35">
      <c r="A4786" s="231" t="s">
        <v>6660</v>
      </c>
      <c r="B4786" s="231" t="str">
        <f t="shared" si="74"/>
        <v>SO14</v>
      </c>
      <c r="C4786" s="353">
        <v>1.03676454226175</v>
      </c>
    </row>
    <row r="4787" spans="1:3" x14ac:dyDescent="0.35">
      <c r="A4787" s="231" t="s">
        <v>6661</v>
      </c>
      <c r="B4787" s="231" t="str">
        <f t="shared" si="74"/>
        <v>SO14</v>
      </c>
      <c r="C4787" s="353">
        <v>1.05816769599914</v>
      </c>
    </row>
    <row r="4788" spans="1:3" x14ac:dyDescent="0.35">
      <c r="A4788" s="231" t="s">
        <v>6662</v>
      </c>
      <c r="B4788" s="231" t="str">
        <f t="shared" si="74"/>
        <v>SO14</v>
      </c>
      <c r="C4788" s="353">
        <v>0.90245258808135898</v>
      </c>
    </row>
    <row r="4789" spans="1:3" x14ac:dyDescent="0.35">
      <c r="A4789" s="231" t="s">
        <v>6663</v>
      </c>
      <c r="B4789" s="231" t="str">
        <f t="shared" si="74"/>
        <v>SO14</v>
      </c>
      <c r="C4789" s="353">
        <v>1.07207131385803</v>
      </c>
    </row>
    <row r="4790" spans="1:3" x14ac:dyDescent="0.35">
      <c r="A4790" s="231" t="s">
        <v>6664</v>
      </c>
      <c r="B4790" s="231" t="str">
        <f t="shared" si="74"/>
        <v>SO14</v>
      </c>
      <c r="C4790" s="353">
        <v>1.08961033821105</v>
      </c>
    </row>
    <row r="4791" spans="1:3" x14ac:dyDescent="0.35">
      <c r="A4791" s="231" t="s">
        <v>6665</v>
      </c>
      <c r="B4791" s="231" t="str">
        <f t="shared" si="74"/>
        <v>SO14</v>
      </c>
      <c r="C4791" s="353">
        <v>1.1132330894470199</v>
      </c>
    </row>
    <row r="4792" spans="1:3" x14ac:dyDescent="0.35">
      <c r="A4792" s="231" t="s">
        <v>6666</v>
      </c>
      <c r="B4792" s="231" t="str">
        <f t="shared" si="74"/>
        <v>SO14</v>
      </c>
      <c r="C4792" s="353">
        <v>1.0819820562998399</v>
      </c>
    </row>
    <row r="4793" spans="1:3" x14ac:dyDescent="0.35">
      <c r="A4793" s="231" t="s">
        <v>6667</v>
      </c>
      <c r="B4793" s="231" t="str">
        <f t="shared" si="74"/>
        <v>SO14</v>
      </c>
      <c r="C4793" s="353">
        <v>0.94900166988372803</v>
      </c>
    </row>
    <row r="4794" spans="1:3" x14ac:dyDescent="0.35">
      <c r="A4794" s="231" t="s">
        <v>6668</v>
      </c>
      <c r="B4794" s="231" t="str">
        <f t="shared" si="74"/>
        <v>SO14</v>
      </c>
      <c r="C4794" s="353">
        <v>0.907984892527262</v>
      </c>
    </row>
    <row r="4795" spans="1:3" x14ac:dyDescent="0.35">
      <c r="A4795" s="231" t="s">
        <v>6669</v>
      </c>
      <c r="B4795" s="231" t="str">
        <f t="shared" si="74"/>
        <v>SO14</v>
      </c>
      <c r="C4795" s="353">
        <v>0.94196367263793901</v>
      </c>
    </row>
    <row r="4796" spans="1:3" x14ac:dyDescent="0.35">
      <c r="A4796" s="231" t="s">
        <v>6670</v>
      </c>
      <c r="B4796" s="231" t="str">
        <f t="shared" si="74"/>
        <v>SO14</v>
      </c>
      <c r="C4796" s="353">
        <v>0.66900229454040505</v>
      </c>
    </row>
    <row r="4797" spans="1:3" x14ac:dyDescent="0.35">
      <c r="A4797" s="231" t="s">
        <v>6671</v>
      </c>
      <c r="B4797" s="231" t="str">
        <f t="shared" si="74"/>
        <v>SO14</v>
      </c>
      <c r="C4797" s="353">
        <v>0.63358330726623502</v>
      </c>
    </row>
    <row r="4798" spans="1:3" x14ac:dyDescent="0.35">
      <c r="A4798" s="231" t="s">
        <v>6672</v>
      </c>
      <c r="B4798" s="231" t="str">
        <f t="shared" si="74"/>
        <v>SO15</v>
      </c>
      <c r="C4798" s="353">
        <v>0.25086641311645502</v>
      </c>
    </row>
    <row r="4799" spans="1:3" x14ac:dyDescent="0.35">
      <c r="A4799" s="231" t="s">
        <v>6673</v>
      </c>
      <c r="B4799" s="231" t="str">
        <f t="shared" si="74"/>
        <v>SO15</v>
      </c>
      <c r="C4799" s="353">
        <v>0.37406714757283499</v>
      </c>
    </row>
    <row r="4800" spans="1:3" x14ac:dyDescent="0.35">
      <c r="A4800" s="231" t="s">
        <v>6674</v>
      </c>
      <c r="B4800" s="231" t="str">
        <f t="shared" si="74"/>
        <v>SO15</v>
      </c>
      <c r="C4800" s="353">
        <v>0.35337162017822199</v>
      </c>
    </row>
    <row r="4801" spans="1:3" x14ac:dyDescent="0.35">
      <c r="A4801" s="231" t="s">
        <v>6675</v>
      </c>
      <c r="B4801" s="231" t="str">
        <f t="shared" si="74"/>
        <v>SO15</v>
      </c>
      <c r="C4801" s="353">
        <v>0.37557506561279203</v>
      </c>
    </row>
    <row r="4802" spans="1:3" x14ac:dyDescent="0.35">
      <c r="A4802" s="231" t="s">
        <v>6676</v>
      </c>
      <c r="B4802" s="231" t="str">
        <f t="shared" si="74"/>
        <v>SO15</v>
      </c>
      <c r="C4802" s="353">
        <v>0.47740421295166002</v>
      </c>
    </row>
    <row r="4803" spans="1:3" x14ac:dyDescent="0.35">
      <c r="A4803" s="231" t="s">
        <v>6677</v>
      </c>
      <c r="B4803" s="231" t="str">
        <f t="shared" si="74"/>
        <v>SO15</v>
      </c>
      <c r="C4803" s="353">
        <v>0.50467151403427102</v>
      </c>
    </row>
    <row r="4804" spans="1:3" x14ac:dyDescent="0.35">
      <c r="A4804" s="231" t="s">
        <v>6678</v>
      </c>
      <c r="B4804" s="231" t="str">
        <f t="shared" si="74"/>
        <v>SO16</v>
      </c>
      <c r="C4804" s="353">
        <v>0.51349610090255704</v>
      </c>
    </row>
    <row r="4805" spans="1:3" x14ac:dyDescent="0.35">
      <c r="A4805" s="231" t="s">
        <v>6679</v>
      </c>
      <c r="B4805" s="231" t="str">
        <f t="shared" si="74"/>
        <v>SO16</v>
      </c>
      <c r="C4805" s="353">
        <v>0.40045499801635698</v>
      </c>
    </row>
    <row r="4806" spans="1:3" x14ac:dyDescent="0.35">
      <c r="A4806" s="231" t="s">
        <v>6680</v>
      </c>
      <c r="B4806" s="231" t="str">
        <f t="shared" si="74"/>
        <v>SO17</v>
      </c>
      <c r="C4806" s="353">
        <v>0.366116642951965</v>
      </c>
    </row>
    <row r="4807" spans="1:3" x14ac:dyDescent="0.35">
      <c r="A4807" s="231" t="s">
        <v>6681</v>
      </c>
      <c r="B4807" s="231" t="str">
        <f t="shared" si="74"/>
        <v>SO17</v>
      </c>
      <c r="C4807" s="353">
        <v>0.42826604843139598</v>
      </c>
    </row>
    <row r="4808" spans="1:3" x14ac:dyDescent="0.35">
      <c r="A4808" s="231" t="s">
        <v>6682</v>
      </c>
      <c r="B4808" s="231" t="str">
        <f t="shared" si="74"/>
        <v>SO17</v>
      </c>
      <c r="C4808" s="353">
        <v>0.93620300292968694</v>
      </c>
    </row>
    <row r="4809" spans="1:3" x14ac:dyDescent="0.35">
      <c r="A4809" s="231" t="s">
        <v>6683</v>
      </c>
      <c r="B4809" s="231" t="str">
        <f t="shared" si="74"/>
        <v>SO17</v>
      </c>
      <c r="C4809" s="353">
        <v>0.60690226554870597</v>
      </c>
    </row>
    <row r="4810" spans="1:3" x14ac:dyDescent="0.35">
      <c r="A4810" s="231" t="s">
        <v>6684</v>
      </c>
      <c r="B4810" s="231" t="str">
        <f t="shared" si="74"/>
        <v>SO17</v>
      </c>
      <c r="C4810" s="353">
        <v>1.7677587270736601</v>
      </c>
    </row>
    <row r="4811" spans="1:3" x14ac:dyDescent="0.35">
      <c r="A4811" s="231" t="s">
        <v>6685</v>
      </c>
      <c r="B4811" s="231" t="str">
        <f t="shared" si="74"/>
        <v>SO17</v>
      </c>
      <c r="C4811" s="353">
        <v>0.511571645736694</v>
      </c>
    </row>
    <row r="4812" spans="1:3" x14ac:dyDescent="0.35">
      <c r="A4812" s="231" t="s">
        <v>6686</v>
      </c>
      <c r="B4812" s="231" t="str">
        <f t="shared" ref="B4812:B4875" si="75">IFERROR(LEFT(A4812,(FIND(" ",A4812,1)-1)),"")</f>
        <v>SO17</v>
      </c>
      <c r="C4812" s="353">
        <v>0.224356174468994</v>
      </c>
    </row>
    <row r="4813" spans="1:3" x14ac:dyDescent="0.35">
      <c r="A4813" s="231" t="s">
        <v>6687</v>
      </c>
      <c r="B4813" s="231" t="str">
        <f t="shared" si="75"/>
        <v>SO17</v>
      </c>
      <c r="C4813" s="353">
        <v>1.4981186389923</v>
      </c>
    </row>
    <row r="4814" spans="1:3" x14ac:dyDescent="0.35">
      <c r="A4814" s="231" t="s">
        <v>6688</v>
      </c>
      <c r="B4814" s="231" t="str">
        <f t="shared" si="75"/>
        <v>SO17</v>
      </c>
      <c r="C4814" s="353">
        <v>0.43316864967346103</v>
      </c>
    </row>
    <row r="4815" spans="1:3" x14ac:dyDescent="0.35">
      <c r="A4815" s="231" t="s">
        <v>6689</v>
      </c>
      <c r="B4815" s="231" t="str">
        <f t="shared" si="75"/>
        <v>SO17</v>
      </c>
      <c r="C4815" s="353">
        <v>0.52327768007914199</v>
      </c>
    </row>
    <row r="4816" spans="1:3" x14ac:dyDescent="0.35">
      <c r="A4816" s="231" t="s">
        <v>6690</v>
      </c>
      <c r="B4816" s="231" t="str">
        <f t="shared" si="75"/>
        <v>SO18</v>
      </c>
      <c r="C4816" s="353">
        <v>0.37909281253814697</v>
      </c>
    </row>
    <row r="4817" spans="1:3" x14ac:dyDescent="0.35">
      <c r="A4817" s="231" t="s">
        <v>6691</v>
      </c>
      <c r="B4817" s="231" t="str">
        <f t="shared" si="75"/>
        <v>SO18</v>
      </c>
      <c r="C4817" s="353">
        <v>0.250428617000579</v>
      </c>
    </row>
    <row r="4818" spans="1:3" x14ac:dyDescent="0.35">
      <c r="A4818" s="231" t="s">
        <v>6692</v>
      </c>
      <c r="B4818" s="231" t="str">
        <f t="shared" si="75"/>
        <v>SO18</v>
      </c>
      <c r="C4818" s="353">
        <v>0.272090673446655</v>
      </c>
    </row>
    <row r="4819" spans="1:3" x14ac:dyDescent="0.35">
      <c r="A4819" s="231" t="s">
        <v>6693</v>
      </c>
      <c r="B4819" s="231" t="str">
        <f t="shared" si="75"/>
        <v>SO18</v>
      </c>
      <c r="C4819" s="353">
        <v>0.24824948310851999</v>
      </c>
    </row>
    <row r="4820" spans="1:3" x14ac:dyDescent="0.35">
      <c r="A4820" s="231" t="s">
        <v>6694</v>
      </c>
      <c r="B4820" s="231" t="str">
        <f t="shared" si="75"/>
        <v>SO18</v>
      </c>
      <c r="C4820" s="353">
        <v>0.270863056182861</v>
      </c>
    </row>
    <row r="4821" spans="1:3" x14ac:dyDescent="0.35">
      <c r="A4821" s="231" t="s">
        <v>6695</v>
      </c>
      <c r="B4821" s="231" t="str">
        <f t="shared" si="75"/>
        <v>SO18</v>
      </c>
      <c r="C4821" s="353">
        <v>0.96986484527587802</v>
      </c>
    </row>
    <row r="4822" spans="1:3" x14ac:dyDescent="0.35">
      <c r="A4822" s="231" t="s">
        <v>6696</v>
      </c>
      <c r="B4822" s="231" t="str">
        <f t="shared" si="75"/>
        <v>SO18</v>
      </c>
      <c r="C4822" s="353">
        <v>0.27553558349609297</v>
      </c>
    </row>
    <row r="4823" spans="1:3" x14ac:dyDescent="0.35">
      <c r="A4823" s="231" t="s">
        <v>6697</v>
      </c>
      <c r="B4823" s="231" t="str">
        <f t="shared" si="75"/>
        <v>SO18</v>
      </c>
      <c r="C4823" s="353">
        <v>0.48200619220733598</v>
      </c>
    </row>
    <row r="4824" spans="1:3" x14ac:dyDescent="0.35">
      <c r="A4824" s="231" t="s">
        <v>6698</v>
      </c>
      <c r="B4824" s="231" t="str">
        <f t="shared" si="75"/>
        <v>SO18</v>
      </c>
      <c r="C4824" s="353">
        <v>0.25034022331237699</v>
      </c>
    </row>
    <row r="4825" spans="1:3" x14ac:dyDescent="0.35">
      <c r="A4825" s="231" t="s">
        <v>6699</v>
      </c>
      <c r="B4825" s="231" t="str">
        <f t="shared" si="75"/>
        <v>SO19</v>
      </c>
      <c r="C4825" s="353">
        <v>0.46664804220199502</v>
      </c>
    </row>
    <row r="4826" spans="1:3" x14ac:dyDescent="0.35">
      <c r="A4826" s="231" t="s">
        <v>6700</v>
      </c>
      <c r="B4826" s="231" t="str">
        <f t="shared" si="75"/>
        <v>SO19</v>
      </c>
      <c r="C4826" s="353">
        <v>0.24879765510558999</v>
      </c>
    </row>
    <row r="4827" spans="1:3" x14ac:dyDescent="0.35">
      <c r="A4827" s="231" t="s">
        <v>6701</v>
      </c>
      <c r="B4827" s="231" t="str">
        <f t="shared" si="75"/>
        <v>SO19</v>
      </c>
      <c r="C4827" s="353">
        <v>0.452557234203114</v>
      </c>
    </row>
    <row r="4828" spans="1:3" x14ac:dyDescent="0.35">
      <c r="A4828" s="231" t="s">
        <v>6702</v>
      </c>
      <c r="B4828" s="231" t="str">
        <f t="shared" si="75"/>
        <v>SO19</v>
      </c>
      <c r="C4828" s="353">
        <v>0.58688849210739102</v>
      </c>
    </row>
    <row r="4829" spans="1:3" x14ac:dyDescent="0.35">
      <c r="A4829" s="231" t="s">
        <v>6703</v>
      </c>
      <c r="B4829" s="231" t="str">
        <f t="shared" si="75"/>
        <v>SO19</v>
      </c>
      <c r="C4829" s="353">
        <v>0.31838369369506803</v>
      </c>
    </row>
    <row r="4830" spans="1:3" x14ac:dyDescent="0.35">
      <c r="A4830" s="231" t="s">
        <v>6704</v>
      </c>
      <c r="B4830" s="231" t="str">
        <f t="shared" si="75"/>
        <v>SO19</v>
      </c>
      <c r="C4830" s="353">
        <v>0.393077611923217</v>
      </c>
    </row>
    <row r="4831" spans="1:3" x14ac:dyDescent="0.35">
      <c r="A4831" s="231" t="s">
        <v>6705</v>
      </c>
      <c r="B4831" s="231" t="str">
        <f t="shared" si="75"/>
        <v>SO19</v>
      </c>
      <c r="C4831" s="353">
        <v>0.83633589744567804</v>
      </c>
    </row>
    <row r="4832" spans="1:3" x14ac:dyDescent="0.35">
      <c r="A4832" s="231" t="s">
        <v>6706</v>
      </c>
      <c r="B4832" s="231" t="str">
        <f t="shared" si="75"/>
        <v>SO30</v>
      </c>
      <c r="C4832" s="353">
        <v>0.48273841540018703</v>
      </c>
    </row>
    <row r="4833" spans="1:3" x14ac:dyDescent="0.35">
      <c r="A4833" s="231" t="s">
        <v>6707</v>
      </c>
      <c r="B4833" s="231" t="str">
        <f t="shared" si="75"/>
        <v>SO30</v>
      </c>
      <c r="C4833" s="353">
        <v>0.65797710418701105</v>
      </c>
    </row>
    <row r="4834" spans="1:3" x14ac:dyDescent="0.35">
      <c r="A4834" s="231" t="s">
        <v>6708</v>
      </c>
      <c r="B4834" s="231" t="str">
        <f t="shared" si="75"/>
        <v>SO30</v>
      </c>
      <c r="C4834" s="353">
        <v>0.35591864585876398</v>
      </c>
    </row>
    <row r="4835" spans="1:3" x14ac:dyDescent="0.35">
      <c r="A4835" s="231" t="s">
        <v>6709</v>
      </c>
      <c r="B4835" s="231" t="str">
        <f t="shared" si="75"/>
        <v>SO31</v>
      </c>
      <c r="C4835" s="353">
        <v>0.37682747840881298</v>
      </c>
    </row>
    <row r="4836" spans="1:3" x14ac:dyDescent="0.35">
      <c r="A4836" s="231" t="s">
        <v>6710</v>
      </c>
      <c r="B4836" s="231" t="str">
        <f t="shared" si="75"/>
        <v>SO31</v>
      </c>
      <c r="C4836" s="353">
        <v>0.74787873029708796</v>
      </c>
    </row>
    <row r="4837" spans="1:3" x14ac:dyDescent="0.35">
      <c r="A4837" s="231" t="s">
        <v>6711</v>
      </c>
      <c r="B4837" s="231" t="str">
        <f t="shared" si="75"/>
        <v>SO31</v>
      </c>
      <c r="C4837" s="353">
        <v>0.40448153018951399</v>
      </c>
    </row>
    <row r="4838" spans="1:3" x14ac:dyDescent="0.35">
      <c r="A4838" s="231" t="s">
        <v>6712</v>
      </c>
      <c r="B4838" s="231" t="str">
        <f t="shared" si="75"/>
        <v>SO31</v>
      </c>
      <c r="C4838" s="353">
        <v>0.55380105972289995</v>
      </c>
    </row>
    <row r="4839" spans="1:3" x14ac:dyDescent="0.35">
      <c r="A4839" s="231" t="s">
        <v>6713</v>
      </c>
      <c r="B4839" s="231" t="str">
        <f t="shared" si="75"/>
        <v>SO31</v>
      </c>
      <c r="C4839" s="353">
        <v>0.55793341000874797</v>
      </c>
    </row>
    <row r="4840" spans="1:3" x14ac:dyDescent="0.35">
      <c r="A4840" s="231" t="s">
        <v>6714</v>
      </c>
      <c r="B4840" s="231" t="str">
        <f t="shared" si="75"/>
        <v>SO31</v>
      </c>
      <c r="C4840" s="353">
        <v>0.39878690242767301</v>
      </c>
    </row>
    <row r="4841" spans="1:3" x14ac:dyDescent="0.35">
      <c r="A4841" s="231" t="s">
        <v>6715</v>
      </c>
      <c r="B4841" s="231" t="str">
        <f t="shared" si="75"/>
        <v>SO31</v>
      </c>
      <c r="C4841" s="353">
        <v>0.42931175231933499</v>
      </c>
    </row>
    <row r="4842" spans="1:3" x14ac:dyDescent="0.35">
      <c r="A4842" s="231" t="s">
        <v>6716</v>
      </c>
      <c r="B4842" s="231" t="str">
        <f t="shared" si="75"/>
        <v>SO31</v>
      </c>
      <c r="C4842" s="353">
        <v>0.60645318031311002</v>
      </c>
    </row>
    <row r="4843" spans="1:3" x14ac:dyDescent="0.35">
      <c r="A4843" s="231" t="s">
        <v>6717</v>
      </c>
      <c r="B4843" s="231" t="str">
        <f t="shared" si="75"/>
        <v>SO31</v>
      </c>
      <c r="C4843" s="353">
        <v>1.0626977682113601</v>
      </c>
    </row>
    <row r="4844" spans="1:3" x14ac:dyDescent="0.35">
      <c r="A4844" s="231" t="s">
        <v>6718</v>
      </c>
      <c r="B4844" s="231" t="str">
        <f t="shared" si="75"/>
        <v>SO31</v>
      </c>
      <c r="C4844" s="353">
        <v>1.6836713756833701</v>
      </c>
    </row>
    <row r="4845" spans="1:3" x14ac:dyDescent="0.35">
      <c r="A4845" s="231" t="s">
        <v>6719</v>
      </c>
      <c r="B4845" s="231" t="str">
        <f t="shared" si="75"/>
        <v>SO31</v>
      </c>
      <c r="C4845" s="353">
        <v>0.62398804558648002</v>
      </c>
    </row>
    <row r="4846" spans="1:3" x14ac:dyDescent="0.35">
      <c r="A4846" s="231" t="s">
        <v>6720</v>
      </c>
      <c r="B4846" s="231" t="str">
        <f t="shared" si="75"/>
        <v>SO31</v>
      </c>
      <c r="C4846" s="353">
        <v>0.85095230738321903</v>
      </c>
    </row>
    <row r="4847" spans="1:3" x14ac:dyDescent="0.35">
      <c r="A4847" s="231" t="s">
        <v>6721</v>
      </c>
      <c r="B4847" s="231" t="str">
        <f t="shared" si="75"/>
        <v>SO31</v>
      </c>
      <c r="C4847" s="353">
        <v>0.65850770473480202</v>
      </c>
    </row>
    <row r="4848" spans="1:3" x14ac:dyDescent="0.35">
      <c r="A4848" s="231" t="s">
        <v>6722</v>
      </c>
      <c r="B4848" s="231" t="str">
        <f t="shared" si="75"/>
        <v>SO31</v>
      </c>
      <c r="C4848" s="353">
        <v>0.60326427221298196</v>
      </c>
    </row>
    <row r="4849" spans="1:3" x14ac:dyDescent="0.35">
      <c r="A4849" s="231" t="s">
        <v>6723</v>
      </c>
      <c r="B4849" s="231" t="str">
        <f t="shared" si="75"/>
        <v>SO31</v>
      </c>
      <c r="C4849" s="353">
        <v>0.90724762280782001</v>
      </c>
    </row>
    <row r="4850" spans="1:3" x14ac:dyDescent="0.35">
      <c r="A4850" s="231" t="s">
        <v>6724</v>
      </c>
      <c r="B4850" s="231" t="str">
        <f t="shared" si="75"/>
        <v>SO31</v>
      </c>
      <c r="C4850" s="353">
        <v>0.44696903228759699</v>
      </c>
    </row>
    <row r="4851" spans="1:3" x14ac:dyDescent="0.35">
      <c r="A4851" s="231" t="s">
        <v>6725</v>
      </c>
      <c r="B4851" s="231" t="str">
        <f t="shared" si="75"/>
        <v>SO31</v>
      </c>
      <c r="C4851" s="353">
        <v>0.47778058052062899</v>
      </c>
    </row>
    <row r="4852" spans="1:3" x14ac:dyDescent="0.35">
      <c r="A4852" s="231" t="s">
        <v>6726</v>
      </c>
      <c r="B4852" s="231" t="str">
        <f t="shared" si="75"/>
        <v>SO31</v>
      </c>
      <c r="C4852" s="353">
        <v>0.50901622772216704</v>
      </c>
    </row>
    <row r="4853" spans="1:3" x14ac:dyDescent="0.35">
      <c r="A4853" s="231" t="s">
        <v>6727</v>
      </c>
      <c r="B4853" s="231" t="str">
        <f t="shared" si="75"/>
        <v>SO31</v>
      </c>
      <c r="C4853" s="353">
        <v>0.65297404925028402</v>
      </c>
    </row>
    <row r="4854" spans="1:3" x14ac:dyDescent="0.35">
      <c r="A4854" s="231" t="s">
        <v>6728</v>
      </c>
      <c r="B4854" s="231" t="str">
        <f t="shared" si="75"/>
        <v>SO31</v>
      </c>
      <c r="C4854" s="353">
        <v>0.45133113861083901</v>
      </c>
    </row>
    <row r="4855" spans="1:3" x14ac:dyDescent="0.35">
      <c r="A4855" s="231" t="s">
        <v>6729</v>
      </c>
      <c r="B4855" s="231" t="str">
        <f t="shared" si="75"/>
        <v>SO31</v>
      </c>
      <c r="C4855" s="353">
        <v>0.30847263336181602</v>
      </c>
    </row>
    <row r="4856" spans="1:3" x14ac:dyDescent="0.35">
      <c r="A4856" s="231" t="s">
        <v>6730</v>
      </c>
      <c r="B4856" s="231" t="str">
        <f t="shared" si="75"/>
        <v>SO31</v>
      </c>
      <c r="C4856" s="353">
        <v>0.91632485389709395</v>
      </c>
    </row>
    <row r="4857" spans="1:3" x14ac:dyDescent="0.35">
      <c r="A4857" s="231" t="s">
        <v>6731</v>
      </c>
      <c r="B4857" s="231" t="str">
        <f t="shared" si="75"/>
        <v>SO31</v>
      </c>
      <c r="C4857" s="353">
        <v>0.83597290515899603</v>
      </c>
    </row>
    <row r="4858" spans="1:3" x14ac:dyDescent="0.35">
      <c r="A4858" s="231" t="s">
        <v>6732</v>
      </c>
      <c r="B4858" s="231" t="str">
        <f t="shared" si="75"/>
        <v>SO31</v>
      </c>
      <c r="C4858" s="353">
        <v>0.87211352586746205</v>
      </c>
    </row>
    <row r="4859" spans="1:3" x14ac:dyDescent="0.35">
      <c r="A4859" s="231" t="s">
        <v>6733</v>
      </c>
      <c r="B4859" s="231" t="str">
        <f t="shared" si="75"/>
        <v>SO31</v>
      </c>
      <c r="C4859" s="353">
        <v>0.70111829042434604</v>
      </c>
    </row>
    <row r="4860" spans="1:3" x14ac:dyDescent="0.35">
      <c r="A4860" s="231" t="s">
        <v>6734</v>
      </c>
      <c r="B4860" s="231" t="str">
        <f t="shared" si="75"/>
        <v>SO31</v>
      </c>
      <c r="C4860" s="353">
        <v>0.68860750198364196</v>
      </c>
    </row>
    <row r="4861" spans="1:3" x14ac:dyDescent="0.35">
      <c r="A4861" s="231" t="s">
        <v>6735</v>
      </c>
      <c r="B4861" s="231" t="str">
        <f t="shared" si="75"/>
        <v>SO31</v>
      </c>
      <c r="C4861" s="353">
        <v>0.30353593826293901</v>
      </c>
    </row>
    <row r="4862" spans="1:3" x14ac:dyDescent="0.35">
      <c r="A4862" s="231" t="s">
        <v>6736</v>
      </c>
      <c r="B4862" s="231" t="str">
        <f t="shared" si="75"/>
        <v>SO40</v>
      </c>
      <c r="C4862" s="353">
        <v>0.31479680538177401</v>
      </c>
    </row>
    <row r="4863" spans="1:3" x14ac:dyDescent="0.35">
      <c r="A4863" s="231" t="s">
        <v>6737</v>
      </c>
      <c r="B4863" s="231" t="str">
        <f t="shared" si="75"/>
        <v>SO40</v>
      </c>
      <c r="C4863" s="353">
        <v>0.76474761962890603</v>
      </c>
    </row>
    <row r="4864" spans="1:3" x14ac:dyDescent="0.35">
      <c r="A4864" s="231" t="s">
        <v>6738</v>
      </c>
      <c r="B4864" s="231" t="str">
        <f t="shared" si="75"/>
        <v>SO40</v>
      </c>
      <c r="C4864" s="353">
        <v>0.50975155830383201</v>
      </c>
    </row>
    <row r="4865" spans="1:3" x14ac:dyDescent="0.35">
      <c r="A4865" s="231" t="s">
        <v>6739</v>
      </c>
      <c r="B4865" s="231" t="str">
        <f t="shared" si="75"/>
        <v>SO40</v>
      </c>
      <c r="C4865" s="353">
        <v>0.50242066383361805</v>
      </c>
    </row>
    <row r="4866" spans="1:3" x14ac:dyDescent="0.35">
      <c r="A4866" s="231" t="s">
        <v>6740</v>
      </c>
      <c r="B4866" s="231" t="str">
        <f t="shared" si="75"/>
        <v>SO40</v>
      </c>
      <c r="C4866" s="353">
        <v>0.47302556037902799</v>
      </c>
    </row>
    <row r="4867" spans="1:3" x14ac:dyDescent="0.35">
      <c r="A4867" s="231" t="s">
        <v>6741</v>
      </c>
      <c r="B4867" s="231" t="str">
        <f t="shared" si="75"/>
        <v>SO40</v>
      </c>
      <c r="C4867" s="353">
        <v>0.52534270286560003</v>
      </c>
    </row>
    <row r="4868" spans="1:3" x14ac:dyDescent="0.35">
      <c r="A4868" s="231" t="s">
        <v>6742</v>
      </c>
      <c r="B4868" s="231" t="str">
        <f t="shared" si="75"/>
        <v>SO40</v>
      </c>
      <c r="C4868" s="353">
        <v>0.23230779170989899</v>
      </c>
    </row>
    <row r="4869" spans="1:3" x14ac:dyDescent="0.35">
      <c r="A4869" s="231" t="s">
        <v>6743</v>
      </c>
      <c r="B4869" s="231" t="str">
        <f t="shared" si="75"/>
        <v>SO40</v>
      </c>
      <c r="C4869" s="353">
        <v>0.234846591949462</v>
      </c>
    </row>
    <row r="4870" spans="1:3" x14ac:dyDescent="0.35">
      <c r="A4870" s="231" t="s">
        <v>6744</v>
      </c>
      <c r="B4870" s="231" t="str">
        <f t="shared" si="75"/>
        <v>SO40</v>
      </c>
      <c r="C4870" s="353">
        <v>0.84435137112935299</v>
      </c>
    </row>
    <row r="4871" spans="1:3" x14ac:dyDescent="0.35">
      <c r="A4871" s="231" t="s">
        <v>6745</v>
      </c>
      <c r="B4871" s="231" t="str">
        <f t="shared" si="75"/>
        <v>SO40</v>
      </c>
      <c r="C4871" s="353">
        <v>0.71841764450073198</v>
      </c>
    </row>
    <row r="4872" spans="1:3" x14ac:dyDescent="0.35">
      <c r="A4872" s="231" t="s">
        <v>6746</v>
      </c>
      <c r="B4872" s="231" t="str">
        <f t="shared" si="75"/>
        <v>SO40</v>
      </c>
      <c r="C4872" s="353">
        <v>0.30064630508422802</v>
      </c>
    </row>
    <row r="4873" spans="1:3" x14ac:dyDescent="0.35">
      <c r="A4873" s="231" t="s">
        <v>6747</v>
      </c>
      <c r="B4873" s="231" t="str">
        <f t="shared" si="75"/>
        <v>SO40</v>
      </c>
      <c r="C4873" s="353">
        <v>0.77245545387268</v>
      </c>
    </row>
    <row r="4874" spans="1:3" x14ac:dyDescent="0.35">
      <c r="A4874" s="231" t="s">
        <v>6748</v>
      </c>
      <c r="B4874" s="231" t="str">
        <f t="shared" si="75"/>
        <v>SO40</v>
      </c>
      <c r="C4874" s="353">
        <v>0.56366896629333496</v>
      </c>
    </row>
    <row r="4875" spans="1:3" x14ac:dyDescent="0.35">
      <c r="A4875" s="231" t="s">
        <v>6749</v>
      </c>
      <c r="B4875" s="231" t="str">
        <f t="shared" si="75"/>
        <v>SO40</v>
      </c>
      <c r="C4875" s="353">
        <v>0.337597846984863</v>
      </c>
    </row>
    <row r="4876" spans="1:3" x14ac:dyDescent="0.35">
      <c r="A4876" s="231" t="s">
        <v>6750</v>
      </c>
      <c r="B4876" s="231" t="str">
        <f t="shared" ref="B4876:B4939" si="76">IFERROR(LEFT(A4876,(FIND(" ",A4876,1)-1)),"")</f>
        <v>SO40</v>
      </c>
      <c r="C4876" s="353">
        <v>0.45667147636413502</v>
      </c>
    </row>
    <row r="4877" spans="1:3" x14ac:dyDescent="0.35">
      <c r="A4877" s="231" t="s">
        <v>6751</v>
      </c>
      <c r="B4877" s="231" t="str">
        <f t="shared" si="76"/>
        <v>SO40</v>
      </c>
      <c r="C4877" s="353">
        <v>0.29677951335906899</v>
      </c>
    </row>
    <row r="4878" spans="1:3" x14ac:dyDescent="0.35">
      <c r="A4878" s="231" t="s">
        <v>6752</v>
      </c>
      <c r="B4878" s="231" t="str">
        <f t="shared" si="76"/>
        <v>SO40</v>
      </c>
      <c r="C4878" s="353">
        <v>0.88981091976165705</v>
      </c>
    </row>
    <row r="4879" spans="1:3" x14ac:dyDescent="0.35">
      <c r="A4879" s="231" t="s">
        <v>6753</v>
      </c>
      <c r="B4879" s="231" t="str">
        <f t="shared" si="76"/>
        <v>SO40</v>
      </c>
      <c r="C4879" s="353">
        <v>0.28398251533508301</v>
      </c>
    </row>
    <row r="4880" spans="1:3" x14ac:dyDescent="0.35">
      <c r="A4880" s="231" t="s">
        <v>6754</v>
      </c>
      <c r="B4880" s="231" t="str">
        <f t="shared" si="76"/>
        <v>SO40</v>
      </c>
      <c r="C4880" s="353">
        <v>0.28032112121581998</v>
      </c>
    </row>
    <row r="4881" spans="1:3" x14ac:dyDescent="0.35">
      <c r="A4881" s="231" t="s">
        <v>6755</v>
      </c>
      <c r="B4881" s="231" t="str">
        <f t="shared" si="76"/>
        <v>SO40</v>
      </c>
      <c r="C4881" s="353">
        <v>0.75376796722412098</v>
      </c>
    </row>
    <row r="4882" spans="1:3" x14ac:dyDescent="0.35">
      <c r="A4882" s="231" t="s">
        <v>6756</v>
      </c>
      <c r="B4882" s="231" t="str">
        <f t="shared" si="76"/>
        <v>SO40</v>
      </c>
      <c r="C4882" s="353">
        <v>0.75376796722412098</v>
      </c>
    </row>
    <row r="4883" spans="1:3" x14ac:dyDescent="0.35">
      <c r="A4883" s="231" t="s">
        <v>6757</v>
      </c>
      <c r="B4883" s="231" t="str">
        <f t="shared" si="76"/>
        <v>SO41</v>
      </c>
      <c r="C4883" s="353">
        <v>0.42231017654348602</v>
      </c>
    </row>
    <row r="4884" spans="1:3" x14ac:dyDescent="0.35">
      <c r="A4884" s="231" t="s">
        <v>6758</v>
      </c>
      <c r="B4884" s="231" t="str">
        <f t="shared" si="76"/>
        <v>SO41</v>
      </c>
      <c r="C4884" s="353">
        <v>0.37549360839164098</v>
      </c>
    </row>
    <row r="4885" spans="1:3" x14ac:dyDescent="0.35">
      <c r="A4885" s="231" t="s">
        <v>6759</v>
      </c>
      <c r="B4885" s="231" t="str">
        <f t="shared" si="76"/>
        <v>SO41</v>
      </c>
      <c r="C4885" s="353">
        <v>0.62142610214486205</v>
      </c>
    </row>
    <row r="4886" spans="1:3" x14ac:dyDescent="0.35">
      <c r="A4886" s="231" t="s">
        <v>6760</v>
      </c>
      <c r="B4886" s="231" t="str">
        <f t="shared" si="76"/>
        <v>SO41</v>
      </c>
      <c r="C4886" s="353">
        <v>1.2444744696814301</v>
      </c>
    </row>
    <row r="4887" spans="1:3" x14ac:dyDescent="0.35">
      <c r="A4887" s="231" t="s">
        <v>6761</v>
      </c>
      <c r="B4887" s="231" t="str">
        <f t="shared" si="76"/>
        <v>SO41</v>
      </c>
      <c r="C4887" s="353">
        <v>0.71885505766964497</v>
      </c>
    </row>
    <row r="4888" spans="1:3" x14ac:dyDescent="0.35">
      <c r="A4888" s="231" t="s">
        <v>6762</v>
      </c>
      <c r="B4888" s="231" t="str">
        <f t="shared" si="76"/>
        <v>SO41</v>
      </c>
      <c r="C4888" s="353">
        <v>1.1511437772720801</v>
      </c>
    </row>
    <row r="4889" spans="1:3" x14ac:dyDescent="0.35">
      <c r="A4889" s="231" t="s">
        <v>6763</v>
      </c>
      <c r="B4889" s="231" t="str">
        <f t="shared" si="76"/>
        <v>SO41</v>
      </c>
      <c r="C4889" s="353">
        <v>0.472003304152813</v>
      </c>
    </row>
    <row r="4890" spans="1:3" x14ac:dyDescent="0.35">
      <c r="A4890" s="231" t="s">
        <v>6764</v>
      </c>
      <c r="B4890" s="231" t="str">
        <f t="shared" si="76"/>
        <v>SO41</v>
      </c>
      <c r="C4890" s="353">
        <v>1.4798093941510999</v>
      </c>
    </row>
    <row r="4891" spans="1:3" x14ac:dyDescent="0.35">
      <c r="A4891" s="231" t="s">
        <v>6765</v>
      </c>
      <c r="B4891" s="231" t="str">
        <f t="shared" si="76"/>
        <v>SO41</v>
      </c>
      <c r="C4891" s="353">
        <v>0.95631192172719004</v>
      </c>
    </row>
    <row r="4892" spans="1:3" x14ac:dyDescent="0.35">
      <c r="A4892" s="231" t="s">
        <v>6766</v>
      </c>
      <c r="B4892" s="231" t="str">
        <f t="shared" si="76"/>
        <v>SO41</v>
      </c>
      <c r="C4892" s="353">
        <v>1.24815620966897</v>
      </c>
    </row>
    <row r="4893" spans="1:3" x14ac:dyDescent="0.35">
      <c r="A4893" s="231" t="s">
        <v>6767</v>
      </c>
      <c r="B4893" s="231" t="str">
        <f t="shared" si="76"/>
        <v>SO41</v>
      </c>
      <c r="C4893" s="353">
        <v>0.73192492704533796</v>
      </c>
    </row>
    <row r="4894" spans="1:3" x14ac:dyDescent="0.35">
      <c r="A4894" s="231" t="s">
        <v>6768</v>
      </c>
      <c r="B4894" s="231" t="str">
        <f t="shared" si="76"/>
        <v>SO41</v>
      </c>
      <c r="C4894" s="353">
        <v>0.61183022503768003</v>
      </c>
    </row>
    <row r="4895" spans="1:3" x14ac:dyDescent="0.35">
      <c r="A4895" s="231" t="s">
        <v>6769</v>
      </c>
      <c r="B4895" s="231" t="str">
        <f t="shared" si="76"/>
        <v>SO41</v>
      </c>
      <c r="C4895" s="353">
        <v>0.80775191726321904</v>
      </c>
    </row>
    <row r="4896" spans="1:3" x14ac:dyDescent="0.35">
      <c r="A4896" s="231" t="s">
        <v>6770</v>
      </c>
      <c r="B4896" s="231" t="str">
        <f t="shared" si="76"/>
        <v>SO41</v>
      </c>
      <c r="C4896" s="353">
        <v>0.57517443384197198</v>
      </c>
    </row>
    <row r="4897" spans="1:3" x14ac:dyDescent="0.35">
      <c r="A4897" s="231" t="s">
        <v>6771</v>
      </c>
      <c r="B4897" s="231" t="str">
        <f t="shared" si="76"/>
        <v>SO41</v>
      </c>
      <c r="C4897" s="353">
        <v>0.62722088633613704</v>
      </c>
    </row>
    <row r="4898" spans="1:3" x14ac:dyDescent="0.35">
      <c r="A4898" s="231" t="s">
        <v>6772</v>
      </c>
      <c r="B4898" s="231" t="str">
        <f t="shared" si="76"/>
        <v>SO41</v>
      </c>
      <c r="C4898" s="353">
        <v>0.51131445891153304</v>
      </c>
    </row>
    <row r="4899" spans="1:3" x14ac:dyDescent="0.35">
      <c r="A4899" s="231" t="s">
        <v>6773</v>
      </c>
      <c r="B4899" s="231" t="str">
        <f t="shared" si="76"/>
        <v>SO41</v>
      </c>
      <c r="C4899" s="353">
        <v>1.6938732757192601</v>
      </c>
    </row>
    <row r="4900" spans="1:3" x14ac:dyDescent="0.35">
      <c r="A4900" s="231" t="s">
        <v>6774</v>
      </c>
      <c r="B4900" s="231" t="str">
        <f t="shared" si="76"/>
        <v>SO41</v>
      </c>
      <c r="C4900" s="353">
        <v>1.7660468598600001</v>
      </c>
    </row>
    <row r="4901" spans="1:3" x14ac:dyDescent="0.35">
      <c r="A4901" s="231" t="s">
        <v>6775</v>
      </c>
      <c r="B4901" s="231" t="str">
        <f t="shared" si="76"/>
        <v>SO41</v>
      </c>
      <c r="C4901" s="353">
        <v>0.95886804243970103</v>
      </c>
    </row>
    <row r="4902" spans="1:3" x14ac:dyDescent="0.35">
      <c r="A4902" s="231" t="s">
        <v>6776</v>
      </c>
      <c r="B4902" s="231" t="str">
        <f t="shared" si="76"/>
        <v>SO41</v>
      </c>
      <c r="C4902" s="353">
        <v>0.839586985786133</v>
      </c>
    </row>
    <row r="4903" spans="1:3" x14ac:dyDescent="0.35">
      <c r="A4903" s="231" t="s">
        <v>6777</v>
      </c>
      <c r="B4903" s="231" t="str">
        <f t="shared" si="76"/>
        <v>SO41</v>
      </c>
      <c r="C4903" s="353">
        <v>0.32376057751576798</v>
      </c>
    </row>
    <row r="4904" spans="1:3" x14ac:dyDescent="0.35">
      <c r="A4904" s="231" t="s">
        <v>6778</v>
      </c>
      <c r="B4904" s="231" t="str">
        <f t="shared" si="76"/>
        <v>SO41</v>
      </c>
      <c r="C4904" s="353">
        <v>0.50937558200349398</v>
      </c>
    </row>
    <row r="4905" spans="1:3" x14ac:dyDescent="0.35">
      <c r="A4905" s="231" t="s">
        <v>6779</v>
      </c>
      <c r="B4905" s="231" t="str">
        <f t="shared" si="76"/>
        <v>SO41</v>
      </c>
      <c r="C4905" s="353">
        <v>0.48685470254144603</v>
      </c>
    </row>
    <row r="4906" spans="1:3" x14ac:dyDescent="0.35">
      <c r="A4906" s="231" t="s">
        <v>6780</v>
      </c>
      <c r="B4906" s="231" t="str">
        <f t="shared" si="76"/>
        <v>SO41</v>
      </c>
      <c r="C4906" s="353">
        <v>0.23803715399891801</v>
      </c>
    </row>
    <row r="4907" spans="1:3" x14ac:dyDescent="0.35">
      <c r="A4907" s="231" t="s">
        <v>6781</v>
      </c>
      <c r="B4907" s="231" t="str">
        <f t="shared" si="76"/>
        <v>SO41</v>
      </c>
      <c r="C4907" s="353">
        <v>0.44515582655404301</v>
      </c>
    </row>
    <row r="4908" spans="1:3" x14ac:dyDescent="0.35">
      <c r="A4908" s="231" t="s">
        <v>6782</v>
      </c>
      <c r="B4908" s="231" t="str">
        <f t="shared" si="76"/>
        <v>SO41</v>
      </c>
      <c r="C4908" s="353">
        <v>0.52499401280688396</v>
      </c>
    </row>
    <row r="4909" spans="1:3" x14ac:dyDescent="0.35">
      <c r="A4909" s="231" t="s">
        <v>6783</v>
      </c>
      <c r="B4909" s="231" t="str">
        <f t="shared" si="76"/>
        <v>SO41</v>
      </c>
      <c r="C4909" s="353">
        <v>0.57478965235377</v>
      </c>
    </row>
    <row r="4910" spans="1:3" x14ac:dyDescent="0.35">
      <c r="A4910" s="231" t="s">
        <v>6784</v>
      </c>
      <c r="B4910" s="231" t="str">
        <f t="shared" si="76"/>
        <v>SO41</v>
      </c>
      <c r="C4910" s="353">
        <v>0.98470555220304701</v>
      </c>
    </row>
    <row r="4911" spans="1:3" x14ac:dyDescent="0.35">
      <c r="A4911" s="231" t="s">
        <v>6785</v>
      </c>
      <c r="B4911" s="231" t="str">
        <f t="shared" si="76"/>
        <v>SO41</v>
      </c>
      <c r="C4911" s="353">
        <v>1.7380836591201501</v>
      </c>
    </row>
    <row r="4912" spans="1:3" x14ac:dyDescent="0.35">
      <c r="A4912" s="231" t="s">
        <v>6786</v>
      </c>
      <c r="B4912" s="231" t="str">
        <f t="shared" si="76"/>
        <v>SO41</v>
      </c>
      <c r="C4912" s="353">
        <v>0.94131005057817196</v>
      </c>
    </row>
    <row r="4913" spans="1:3" x14ac:dyDescent="0.35">
      <c r="A4913" s="231" t="s">
        <v>6787</v>
      </c>
      <c r="B4913" s="231" t="str">
        <f t="shared" si="76"/>
        <v>SO41</v>
      </c>
      <c r="C4913" s="353">
        <v>0.40460664949669201</v>
      </c>
    </row>
    <row r="4914" spans="1:3" x14ac:dyDescent="0.35">
      <c r="A4914" s="231" t="s">
        <v>6788</v>
      </c>
      <c r="B4914" s="231" t="str">
        <f t="shared" si="76"/>
        <v>SO41</v>
      </c>
      <c r="C4914" s="353">
        <v>0.91607607174810401</v>
      </c>
    </row>
    <row r="4915" spans="1:3" x14ac:dyDescent="0.35">
      <c r="A4915" s="231" t="s">
        <v>6789</v>
      </c>
      <c r="B4915" s="231" t="str">
        <f t="shared" si="76"/>
        <v>SO41</v>
      </c>
      <c r="C4915" s="353">
        <v>0.75769111064238703</v>
      </c>
    </row>
    <row r="4916" spans="1:3" x14ac:dyDescent="0.35">
      <c r="A4916" s="231" t="s">
        <v>6790</v>
      </c>
      <c r="B4916" s="231" t="str">
        <f t="shared" si="76"/>
        <v>SO41</v>
      </c>
      <c r="C4916" s="353">
        <v>1.3901821817981601</v>
      </c>
    </row>
    <row r="4917" spans="1:3" x14ac:dyDescent="0.35">
      <c r="A4917" s="231" t="s">
        <v>6791</v>
      </c>
      <c r="B4917" s="231" t="str">
        <f t="shared" si="76"/>
        <v>SO41</v>
      </c>
      <c r="C4917" s="353">
        <v>1.15744320715862</v>
      </c>
    </row>
    <row r="4918" spans="1:3" x14ac:dyDescent="0.35">
      <c r="A4918" s="231" t="s">
        <v>6792</v>
      </c>
      <c r="B4918" s="231" t="str">
        <f t="shared" si="76"/>
        <v>SO41</v>
      </c>
      <c r="C4918" s="353">
        <v>1.1374564887932801</v>
      </c>
    </row>
    <row r="4919" spans="1:3" x14ac:dyDescent="0.35">
      <c r="A4919" s="231" t="s">
        <v>6793</v>
      </c>
      <c r="B4919" s="231" t="str">
        <f t="shared" si="76"/>
        <v>SO41</v>
      </c>
      <c r="C4919" s="353">
        <v>0.37167096138000399</v>
      </c>
    </row>
    <row r="4920" spans="1:3" x14ac:dyDescent="0.35">
      <c r="A4920" s="231" t="s">
        <v>6794</v>
      </c>
      <c r="B4920" s="231" t="str">
        <f t="shared" si="76"/>
        <v>SO41</v>
      </c>
      <c r="C4920" s="353">
        <v>0.62659981250762897</v>
      </c>
    </row>
    <row r="4921" spans="1:3" x14ac:dyDescent="0.35">
      <c r="A4921" s="231" t="s">
        <v>6795</v>
      </c>
      <c r="B4921" s="231" t="str">
        <f t="shared" si="76"/>
        <v>SO41</v>
      </c>
      <c r="C4921" s="353">
        <v>0.38342330087987198</v>
      </c>
    </row>
    <row r="4922" spans="1:3" x14ac:dyDescent="0.35">
      <c r="A4922" s="231" t="s">
        <v>6796</v>
      </c>
      <c r="B4922" s="231" t="str">
        <f t="shared" si="76"/>
        <v>SO41</v>
      </c>
      <c r="C4922" s="353">
        <v>0.42742850727055398</v>
      </c>
    </row>
    <row r="4923" spans="1:3" x14ac:dyDescent="0.35">
      <c r="A4923" s="231" t="s">
        <v>6797</v>
      </c>
      <c r="B4923" s="231" t="str">
        <f t="shared" si="76"/>
        <v>SO41</v>
      </c>
      <c r="C4923" s="353">
        <v>1.3135353874181901</v>
      </c>
    </row>
    <row r="4924" spans="1:3" x14ac:dyDescent="0.35">
      <c r="A4924" s="231" t="s">
        <v>6798</v>
      </c>
      <c r="B4924" s="231" t="str">
        <f t="shared" si="76"/>
        <v>SO41</v>
      </c>
      <c r="C4924" s="353">
        <v>0.43002196156713701</v>
      </c>
    </row>
    <row r="4925" spans="1:3" x14ac:dyDescent="0.35">
      <c r="A4925" s="231" t="s">
        <v>6799</v>
      </c>
      <c r="B4925" s="231" t="str">
        <f t="shared" si="76"/>
        <v>SO41</v>
      </c>
      <c r="C4925" s="353">
        <v>0.75055779574206505</v>
      </c>
    </row>
    <row r="4926" spans="1:3" x14ac:dyDescent="0.35">
      <c r="A4926" s="231" t="s">
        <v>6800</v>
      </c>
      <c r="B4926" s="231" t="str">
        <f t="shared" si="76"/>
        <v>SO41</v>
      </c>
      <c r="C4926" s="353">
        <v>1.45239207025076</v>
      </c>
    </row>
    <row r="4927" spans="1:3" x14ac:dyDescent="0.35">
      <c r="A4927" s="231" t="s">
        <v>6801</v>
      </c>
      <c r="B4927" s="231" t="str">
        <f t="shared" si="76"/>
        <v>SO41</v>
      </c>
      <c r="C4927" s="353">
        <v>0.88766059689015797</v>
      </c>
    </row>
    <row r="4928" spans="1:3" x14ac:dyDescent="0.35">
      <c r="A4928" s="231" t="s">
        <v>6802</v>
      </c>
      <c r="B4928" s="231" t="str">
        <f t="shared" si="76"/>
        <v>SO41</v>
      </c>
      <c r="C4928" s="353">
        <v>0.92962046178339297</v>
      </c>
    </row>
    <row r="4929" spans="1:3" x14ac:dyDescent="0.35">
      <c r="A4929" s="231" t="s">
        <v>6803</v>
      </c>
      <c r="B4929" s="231" t="str">
        <f t="shared" si="76"/>
        <v>SO41</v>
      </c>
      <c r="C4929" s="353">
        <v>0.287617216994068</v>
      </c>
    </row>
    <row r="4930" spans="1:3" x14ac:dyDescent="0.35">
      <c r="A4930" s="231" t="s">
        <v>6804</v>
      </c>
      <c r="B4930" s="231" t="str">
        <f t="shared" si="76"/>
        <v>SO41</v>
      </c>
      <c r="C4930" s="353">
        <v>0.25128316494622799</v>
      </c>
    </row>
    <row r="4931" spans="1:3" x14ac:dyDescent="0.35">
      <c r="A4931" s="231" t="s">
        <v>6805</v>
      </c>
      <c r="B4931" s="231" t="str">
        <f t="shared" si="76"/>
        <v>SO41</v>
      </c>
      <c r="C4931" s="353">
        <v>0.96785074086814005</v>
      </c>
    </row>
    <row r="4932" spans="1:3" x14ac:dyDescent="0.35">
      <c r="A4932" s="231" t="s">
        <v>6806</v>
      </c>
      <c r="B4932" s="231" t="str">
        <f t="shared" si="76"/>
        <v>SO41</v>
      </c>
      <c r="C4932" s="353">
        <v>1.0040727355803001</v>
      </c>
    </row>
    <row r="4933" spans="1:3" x14ac:dyDescent="0.35">
      <c r="A4933" s="231" t="s">
        <v>6807</v>
      </c>
      <c r="B4933" s="231" t="str">
        <f t="shared" si="76"/>
        <v>SO41</v>
      </c>
      <c r="C4933" s="353">
        <v>0.41571805762976399</v>
      </c>
    </row>
    <row r="4934" spans="1:3" x14ac:dyDescent="0.35">
      <c r="A4934" s="231" t="s">
        <v>6808</v>
      </c>
      <c r="B4934" s="231" t="str">
        <f t="shared" si="76"/>
        <v>SO41</v>
      </c>
      <c r="C4934" s="353">
        <v>1.04802140887412</v>
      </c>
    </row>
    <row r="4935" spans="1:3" x14ac:dyDescent="0.35">
      <c r="A4935" s="231" t="s">
        <v>6809</v>
      </c>
      <c r="B4935" s="231" t="str">
        <f t="shared" si="76"/>
        <v>SO41</v>
      </c>
      <c r="C4935" s="353">
        <v>0.34710941847514198</v>
      </c>
    </row>
    <row r="4936" spans="1:3" x14ac:dyDescent="0.35">
      <c r="A4936" s="231" t="s">
        <v>6810</v>
      </c>
      <c r="B4936" s="231" t="str">
        <f t="shared" si="76"/>
        <v>SO41</v>
      </c>
      <c r="C4936" s="353">
        <v>0.39825404857406399</v>
      </c>
    </row>
    <row r="4937" spans="1:3" x14ac:dyDescent="0.35">
      <c r="A4937" s="231" t="s">
        <v>6811</v>
      </c>
      <c r="B4937" s="231" t="str">
        <f t="shared" si="76"/>
        <v>SO41</v>
      </c>
      <c r="C4937" s="353">
        <v>1.4156964411025901</v>
      </c>
    </row>
    <row r="4938" spans="1:3" x14ac:dyDescent="0.35">
      <c r="A4938" s="231" t="s">
        <v>6812</v>
      </c>
      <c r="B4938" s="231" t="str">
        <f t="shared" si="76"/>
        <v>SO41</v>
      </c>
      <c r="C4938" s="353">
        <v>1.1835615069103</v>
      </c>
    </row>
    <row r="4939" spans="1:3" x14ac:dyDescent="0.35">
      <c r="A4939" s="231" t="s">
        <v>6813</v>
      </c>
      <c r="B4939" s="231" t="str">
        <f t="shared" si="76"/>
        <v>SO41</v>
      </c>
      <c r="C4939" s="353">
        <v>1.0137934634536301</v>
      </c>
    </row>
    <row r="4940" spans="1:3" x14ac:dyDescent="0.35">
      <c r="A4940" s="231" t="s">
        <v>6814</v>
      </c>
      <c r="B4940" s="231" t="str">
        <f t="shared" ref="B4940:B5003" si="77">IFERROR(LEFT(A4940,(FIND(" ",A4940,1)-1)),"")</f>
        <v>SO41</v>
      </c>
      <c r="C4940" s="353">
        <v>0.76171525577430799</v>
      </c>
    </row>
    <row r="4941" spans="1:3" x14ac:dyDescent="0.35">
      <c r="A4941" s="231" t="s">
        <v>6815</v>
      </c>
      <c r="B4941" s="231" t="str">
        <f t="shared" si="77"/>
        <v>SO41</v>
      </c>
      <c r="C4941" s="353">
        <v>0.65587630069795799</v>
      </c>
    </row>
    <row r="4942" spans="1:3" x14ac:dyDescent="0.35">
      <c r="A4942" s="231" t="s">
        <v>6816</v>
      </c>
      <c r="B4942" s="231" t="str">
        <f t="shared" si="77"/>
        <v>SO41</v>
      </c>
      <c r="C4942" s="353">
        <v>0.91500557203231503</v>
      </c>
    </row>
    <row r="4943" spans="1:3" x14ac:dyDescent="0.35">
      <c r="A4943" s="231" t="s">
        <v>6817</v>
      </c>
      <c r="B4943" s="231" t="str">
        <f t="shared" si="77"/>
        <v>SO41</v>
      </c>
      <c r="C4943" s="353">
        <v>0.89156458578111897</v>
      </c>
    </row>
    <row r="4944" spans="1:3" x14ac:dyDescent="0.35">
      <c r="A4944" s="231" t="s">
        <v>6818</v>
      </c>
      <c r="B4944" s="231" t="str">
        <f t="shared" si="77"/>
        <v>SO41</v>
      </c>
      <c r="C4944" s="353">
        <v>0.68314335966967898</v>
      </c>
    </row>
    <row r="4945" spans="1:3" x14ac:dyDescent="0.35">
      <c r="A4945" s="231" t="s">
        <v>6819</v>
      </c>
      <c r="B4945" s="231" t="str">
        <f t="shared" si="77"/>
        <v>SO42</v>
      </c>
      <c r="C4945" s="353">
        <v>0.911831855773925</v>
      </c>
    </row>
    <row r="4946" spans="1:3" x14ac:dyDescent="0.35">
      <c r="A4946" s="231" t="s">
        <v>6820</v>
      </c>
      <c r="B4946" s="231" t="str">
        <f t="shared" si="77"/>
        <v>SO42</v>
      </c>
      <c r="C4946" s="353">
        <v>1.2091133991877201</v>
      </c>
    </row>
    <row r="4947" spans="1:3" x14ac:dyDescent="0.35">
      <c r="A4947" s="231" t="s">
        <v>6821</v>
      </c>
      <c r="B4947" s="231" t="str">
        <f t="shared" si="77"/>
        <v>SO42</v>
      </c>
      <c r="C4947" s="353">
        <v>1.1566077338324601</v>
      </c>
    </row>
    <row r="4948" spans="1:3" x14ac:dyDescent="0.35">
      <c r="A4948" s="231" t="s">
        <v>6822</v>
      </c>
      <c r="B4948" s="231" t="str">
        <f t="shared" si="77"/>
        <v>SO42</v>
      </c>
      <c r="C4948" s="353">
        <v>1.16696651776631</v>
      </c>
    </row>
    <row r="4949" spans="1:3" x14ac:dyDescent="0.35">
      <c r="A4949" s="231" t="s">
        <v>6823</v>
      </c>
      <c r="B4949" s="231" t="str">
        <f t="shared" si="77"/>
        <v>SO42</v>
      </c>
      <c r="C4949" s="353">
        <v>0.705773878097534</v>
      </c>
    </row>
    <row r="4950" spans="1:3" x14ac:dyDescent="0.35">
      <c r="A4950" s="231" t="s">
        <v>6824</v>
      </c>
      <c r="B4950" s="231" t="str">
        <f t="shared" si="77"/>
        <v>SO42</v>
      </c>
      <c r="C4950" s="353">
        <v>0.46687012910842801</v>
      </c>
    </row>
    <row r="4951" spans="1:3" x14ac:dyDescent="0.35">
      <c r="A4951" s="231" t="s">
        <v>6825</v>
      </c>
      <c r="B4951" s="231" t="str">
        <f t="shared" si="77"/>
        <v>SO42</v>
      </c>
      <c r="C4951" s="353">
        <v>0.95251350402832002</v>
      </c>
    </row>
    <row r="4952" spans="1:3" x14ac:dyDescent="0.35">
      <c r="A4952" s="231" t="s">
        <v>6826</v>
      </c>
      <c r="B4952" s="231" t="str">
        <f t="shared" si="77"/>
        <v>SO42</v>
      </c>
      <c r="C4952" s="353">
        <v>0.63191994031270304</v>
      </c>
    </row>
    <row r="4953" spans="1:3" x14ac:dyDescent="0.35">
      <c r="A4953" s="231" t="s">
        <v>6827</v>
      </c>
      <c r="B4953" s="231" t="str">
        <f t="shared" si="77"/>
        <v>SO42</v>
      </c>
      <c r="C4953" s="353">
        <v>0.54255300760269098</v>
      </c>
    </row>
    <row r="4954" spans="1:3" x14ac:dyDescent="0.35">
      <c r="A4954" s="231" t="s">
        <v>6828</v>
      </c>
      <c r="B4954" s="231" t="str">
        <f t="shared" si="77"/>
        <v>SO45</v>
      </c>
      <c r="C4954" s="353">
        <v>0.377166807651519</v>
      </c>
    </row>
    <row r="4955" spans="1:3" x14ac:dyDescent="0.35">
      <c r="A4955" s="231" t="s">
        <v>6829</v>
      </c>
      <c r="B4955" s="231" t="str">
        <f t="shared" si="77"/>
        <v>SO45</v>
      </c>
      <c r="C4955" s="353">
        <v>0.656648069620132</v>
      </c>
    </row>
    <row r="4956" spans="1:3" x14ac:dyDescent="0.35">
      <c r="A4956" s="231" t="s">
        <v>6830</v>
      </c>
      <c r="B4956" s="231" t="str">
        <f t="shared" si="77"/>
        <v>SO45</v>
      </c>
      <c r="C4956" s="353">
        <v>0.77580879885574805</v>
      </c>
    </row>
    <row r="4957" spans="1:3" x14ac:dyDescent="0.35">
      <c r="A4957" s="231" t="s">
        <v>6831</v>
      </c>
      <c r="B4957" s="231" t="str">
        <f t="shared" si="77"/>
        <v>SO45</v>
      </c>
      <c r="C4957" s="353">
        <v>1.14737262851313</v>
      </c>
    </row>
    <row r="4958" spans="1:3" x14ac:dyDescent="0.35">
      <c r="A4958" s="231" t="s">
        <v>6832</v>
      </c>
      <c r="B4958" s="231" t="str">
        <f t="shared" si="77"/>
        <v>SO45</v>
      </c>
      <c r="C4958" s="353">
        <v>0.40415379104264199</v>
      </c>
    </row>
    <row r="4959" spans="1:3" x14ac:dyDescent="0.35">
      <c r="A4959" s="231" t="s">
        <v>6833</v>
      </c>
      <c r="B4959" s="231" t="str">
        <f t="shared" si="77"/>
        <v>SO45</v>
      </c>
      <c r="C4959" s="353">
        <v>0.45514027277628499</v>
      </c>
    </row>
    <row r="4960" spans="1:3" x14ac:dyDescent="0.35">
      <c r="A4960" s="231" t="s">
        <v>6834</v>
      </c>
      <c r="B4960" s="231" t="str">
        <f t="shared" si="77"/>
        <v>SO45</v>
      </c>
      <c r="C4960" s="353">
        <v>0.30382132530212402</v>
      </c>
    </row>
    <row r="4961" spans="1:3" x14ac:dyDescent="0.35">
      <c r="A4961" s="231" t="s">
        <v>6835</v>
      </c>
      <c r="B4961" s="231" t="str">
        <f t="shared" si="77"/>
        <v>SO45</v>
      </c>
      <c r="C4961" s="353">
        <v>0.77185324033101399</v>
      </c>
    </row>
    <row r="4962" spans="1:3" x14ac:dyDescent="0.35">
      <c r="A4962" s="231" t="s">
        <v>6836</v>
      </c>
      <c r="B4962" s="231" t="str">
        <f t="shared" si="77"/>
        <v>SO45</v>
      </c>
      <c r="C4962" s="353">
        <v>1.05726766586303</v>
      </c>
    </row>
    <row r="4963" spans="1:3" x14ac:dyDescent="0.35">
      <c r="A4963" s="231" t="s">
        <v>6837</v>
      </c>
      <c r="B4963" s="231" t="str">
        <f t="shared" si="77"/>
        <v>SO45</v>
      </c>
      <c r="C4963" s="353">
        <v>1.0408412218093801</v>
      </c>
    </row>
    <row r="4964" spans="1:3" x14ac:dyDescent="0.35">
      <c r="A4964" s="231" t="s">
        <v>6838</v>
      </c>
      <c r="B4964" s="231" t="str">
        <f t="shared" si="77"/>
        <v>SO45</v>
      </c>
      <c r="C4964" s="353">
        <v>0.78551566600799505</v>
      </c>
    </row>
    <row r="4965" spans="1:3" x14ac:dyDescent="0.35">
      <c r="A4965" s="231" t="s">
        <v>6839</v>
      </c>
      <c r="B4965" s="231" t="str">
        <f t="shared" si="77"/>
        <v>SO45</v>
      </c>
      <c r="C4965" s="353">
        <v>0.80951797962188698</v>
      </c>
    </row>
    <row r="4966" spans="1:3" x14ac:dyDescent="0.35">
      <c r="A4966" s="231" t="s">
        <v>6840</v>
      </c>
      <c r="B4966" s="231" t="str">
        <f t="shared" si="77"/>
        <v>SO45</v>
      </c>
      <c r="C4966" s="353">
        <v>0.691148281097412</v>
      </c>
    </row>
    <row r="4967" spans="1:3" x14ac:dyDescent="0.35">
      <c r="A4967" s="231" t="s">
        <v>6841</v>
      </c>
      <c r="B4967" s="231" t="str">
        <f t="shared" si="77"/>
        <v>SO45</v>
      </c>
      <c r="C4967" s="353">
        <v>0.44633102416992099</v>
      </c>
    </row>
    <row r="4968" spans="1:3" x14ac:dyDescent="0.35">
      <c r="A4968" s="231" t="s">
        <v>6842</v>
      </c>
      <c r="B4968" s="231" t="str">
        <f t="shared" si="77"/>
        <v>SO45</v>
      </c>
      <c r="C4968" s="353">
        <v>0.38450574874877902</v>
      </c>
    </row>
    <row r="4969" spans="1:3" x14ac:dyDescent="0.35">
      <c r="A4969" s="231" t="s">
        <v>6843</v>
      </c>
      <c r="B4969" s="231" t="str">
        <f t="shared" si="77"/>
        <v>SO45</v>
      </c>
      <c r="C4969" s="353">
        <v>0.76863074302673295</v>
      </c>
    </row>
    <row r="4970" spans="1:3" x14ac:dyDescent="0.35">
      <c r="A4970" s="231" t="s">
        <v>6844</v>
      </c>
      <c r="B4970" s="231" t="str">
        <f t="shared" si="77"/>
        <v>SO45</v>
      </c>
      <c r="C4970" s="353">
        <v>0.76793503761291504</v>
      </c>
    </row>
    <row r="4971" spans="1:3" x14ac:dyDescent="0.35">
      <c r="A4971" s="231" t="s">
        <v>6845</v>
      </c>
      <c r="B4971" s="231" t="str">
        <f t="shared" si="77"/>
        <v>SO45</v>
      </c>
      <c r="C4971" s="353">
        <v>0.40191423892974798</v>
      </c>
    </row>
    <row r="4972" spans="1:3" x14ac:dyDescent="0.35">
      <c r="A4972" s="231" t="s">
        <v>6846</v>
      </c>
      <c r="B4972" s="231" t="str">
        <f t="shared" si="77"/>
        <v>SO45</v>
      </c>
      <c r="C4972" s="353">
        <v>0.85754036903381303</v>
      </c>
    </row>
    <row r="4973" spans="1:3" x14ac:dyDescent="0.35">
      <c r="A4973" s="231" t="s">
        <v>6847</v>
      </c>
      <c r="B4973" s="231" t="str">
        <f t="shared" si="77"/>
        <v>SO45</v>
      </c>
      <c r="C4973" s="353">
        <v>1.1263695240020699</v>
      </c>
    </row>
    <row r="4974" spans="1:3" x14ac:dyDescent="0.35">
      <c r="A4974" s="231" t="s">
        <v>6848</v>
      </c>
      <c r="B4974" s="231" t="str">
        <f t="shared" si="77"/>
        <v>SO45</v>
      </c>
      <c r="C4974" s="353">
        <v>0.205121755599975</v>
      </c>
    </row>
    <row r="4975" spans="1:3" x14ac:dyDescent="0.35">
      <c r="A4975" s="231" t="s">
        <v>6849</v>
      </c>
      <c r="B4975" s="231" t="str">
        <f t="shared" si="77"/>
        <v>SO45</v>
      </c>
      <c r="C4975" s="353">
        <v>0.78861999511718694</v>
      </c>
    </row>
    <row r="4976" spans="1:3" x14ac:dyDescent="0.35">
      <c r="A4976" s="231" t="s">
        <v>6850</v>
      </c>
      <c r="B4976" s="231" t="str">
        <f t="shared" si="77"/>
        <v>SO45</v>
      </c>
      <c r="C4976" s="353">
        <v>0.73825764251967596</v>
      </c>
    </row>
    <row r="4977" spans="1:3" x14ac:dyDescent="0.35">
      <c r="A4977" s="231" t="s">
        <v>6851</v>
      </c>
      <c r="B4977" s="231" t="str">
        <f t="shared" si="77"/>
        <v>SO45</v>
      </c>
      <c r="C4977" s="353">
        <v>0.30733340978622398</v>
      </c>
    </row>
    <row r="4978" spans="1:3" x14ac:dyDescent="0.35">
      <c r="A4978" s="231" t="s">
        <v>6852</v>
      </c>
      <c r="B4978" s="231" t="str">
        <f t="shared" si="77"/>
        <v>SO45</v>
      </c>
      <c r="C4978" s="353">
        <v>0.433765888214111</v>
      </c>
    </row>
    <row r="4979" spans="1:3" x14ac:dyDescent="0.35">
      <c r="A4979" s="231" t="s">
        <v>6853</v>
      </c>
      <c r="B4979" s="231" t="str">
        <f t="shared" si="77"/>
        <v>SO45</v>
      </c>
      <c r="C4979" s="353">
        <v>0.413153886795044</v>
      </c>
    </row>
    <row r="4980" spans="1:3" x14ac:dyDescent="0.35">
      <c r="A4980" s="231" t="s">
        <v>6854</v>
      </c>
      <c r="B4980" s="231" t="str">
        <f t="shared" si="77"/>
        <v>SO45</v>
      </c>
      <c r="C4980" s="353">
        <v>0.38285303115844699</v>
      </c>
    </row>
    <row r="4981" spans="1:3" x14ac:dyDescent="0.35">
      <c r="A4981" s="231" t="s">
        <v>6855</v>
      </c>
      <c r="B4981" s="231" t="str">
        <f t="shared" si="77"/>
        <v>SO45</v>
      </c>
      <c r="C4981" s="353">
        <v>0.25289416313171298</v>
      </c>
    </row>
    <row r="4982" spans="1:3" x14ac:dyDescent="0.35">
      <c r="A4982" s="231" t="s">
        <v>6856</v>
      </c>
      <c r="B4982" s="231" t="str">
        <f t="shared" si="77"/>
        <v>SO45</v>
      </c>
      <c r="C4982" s="353">
        <v>0.222156763076782</v>
      </c>
    </row>
    <row r="4983" spans="1:3" x14ac:dyDescent="0.35">
      <c r="A4983" s="231" t="s">
        <v>6857</v>
      </c>
      <c r="B4983" s="231" t="str">
        <f t="shared" si="77"/>
        <v>SO45</v>
      </c>
      <c r="C4983" s="353">
        <v>1.0191361904144201</v>
      </c>
    </row>
    <row r="4984" spans="1:3" x14ac:dyDescent="0.35">
      <c r="A4984" s="231" t="s">
        <v>6858</v>
      </c>
      <c r="B4984" s="231" t="str">
        <f t="shared" si="77"/>
        <v>SO45</v>
      </c>
      <c r="C4984" s="353">
        <v>0.77566623687744096</v>
      </c>
    </row>
    <row r="4985" spans="1:3" x14ac:dyDescent="0.35">
      <c r="A4985" s="231" t="s">
        <v>6859</v>
      </c>
      <c r="B4985" s="231" t="str">
        <f t="shared" si="77"/>
        <v>SO45</v>
      </c>
      <c r="C4985" s="353">
        <v>1.14844369888305</v>
      </c>
    </row>
    <row r="4986" spans="1:3" x14ac:dyDescent="0.35">
      <c r="A4986" s="231" t="s">
        <v>6860</v>
      </c>
      <c r="B4986" s="231" t="str">
        <f t="shared" si="77"/>
        <v>SR1</v>
      </c>
      <c r="C4986" s="353">
        <v>4.5808670285153097</v>
      </c>
    </row>
    <row r="4987" spans="1:3" x14ac:dyDescent="0.35">
      <c r="A4987" s="231" t="s">
        <v>6861</v>
      </c>
      <c r="B4987" s="231" t="str">
        <f t="shared" si="77"/>
        <v>SR1</v>
      </c>
      <c r="C4987" s="353">
        <v>1.1258803022317001</v>
      </c>
    </row>
    <row r="4988" spans="1:3" x14ac:dyDescent="0.35">
      <c r="A4988" s="231" t="s">
        <v>6862</v>
      </c>
      <c r="B4988" s="231" t="str">
        <f t="shared" si="77"/>
        <v>SR1</v>
      </c>
      <c r="C4988" s="353">
        <v>1.6998493431602399</v>
      </c>
    </row>
    <row r="4989" spans="1:3" x14ac:dyDescent="0.35">
      <c r="A4989" s="231" t="s">
        <v>6863</v>
      </c>
      <c r="B4989" s="231" t="str">
        <f t="shared" si="77"/>
        <v>SR1</v>
      </c>
      <c r="C4989" s="353">
        <v>1.37014985544228</v>
      </c>
    </row>
    <row r="4990" spans="1:3" x14ac:dyDescent="0.35">
      <c r="A4990" s="231" t="s">
        <v>6864</v>
      </c>
      <c r="B4990" s="231" t="str">
        <f t="shared" si="77"/>
        <v>SR4</v>
      </c>
      <c r="C4990" s="353">
        <v>0.44184929437249498</v>
      </c>
    </row>
    <row r="4991" spans="1:3" x14ac:dyDescent="0.35">
      <c r="A4991" s="231" t="s">
        <v>6865</v>
      </c>
      <c r="B4991" s="231" t="str">
        <f t="shared" si="77"/>
        <v>SR4</v>
      </c>
      <c r="C4991" s="353">
        <v>1.76004191924617</v>
      </c>
    </row>
    <row r="4992" spans="1:3" x14ac:dyDescent="0.35">
      <c r="A4992" s="231" t="s">
        <v>6866</v>
      </c>
      <c r="B4992" s="231" t="str">
        <f t="shared" si="77"/>
        <v>SR5</v>
      </c>
      <c r="C4992" s="353">
        <v>1.9706575014025201</v>
      </c>
    </row>
    <row r="4993" spans="1:3" x14ac:dyDescent="0.35">
      <c r="A4993" s="231" t="s">
        <v>6867</v>
      </c>
      <c r="B4993" s="231" t="str">
        <f t="shared" si="77"/>
        <v>SR5</v>
      </c>
      <c r="C4993" s="353">
        <v>1.2534195821271901</v>
      </c>
    </row>
    <row r="4994" spans="1:3" x14ac:dyDescent="0.35">
      <c r="A4994" s="231" t="s">
        <v>6868</v>
      </c>
      <c r="B4994" s="231" t="str">
        <f t="shared" si="77"/>
        <v>SR6</v>
      </c>
      <c r="C4994" s="353">
        <v>1.3063005738962601</v>
      </c>
    </row>
    <row r="4995" spans="1:3" x14ac:dyDescent="0.35">
      <c r="A4995" s="231" t="s">
        <v>6869</v>
      </c>
      <c r="B4995" s="231" t="str">
        <f t="shared" si="77"/>
        <v>SR6</v>
      </c>
      <c r="C4995" s="353">
        <v>0.98680810834724497</v>
      </c>
    </row>
    <row r="4996" spans="1:3" x14ac:dyDescent="0.35">
      <c r="A4996" s="231" t="s">
        <v>6870</v>
      </c>
      <c r="B4996" s="231" t="str">
        <f t="shared" si="77"/>
        <v>SR7</v>
      </c>
      <c r="C4996" s="353">
        <v>4.5310119514054703</v>
      </c>
    </row>
    <row r="4997" spans="1:3" x14ac:dyDescent="0.35">
      <c r="A4997" s="231" t="s">
        <v>6871</v>
      </c>
      <c r="B4997" s="231" t="str">
        <f t="shared" si="77"/>
        <v>SR7</v>
      </c>
      <c r="C4997" s="353">
        <v>3.2333915781513798</v>
      </c>
    </row>
    <row r="4998" spans="1:3" x14ac:dyDescent="0.35">
      <c r="A4998" s="231" t="s">
        <v>6872</v>
      </c>
      <c r="B4998" s="231" t="str">
        <f t="shared" si="77"/>
        <v>SR7</v>
      </c>
      <c r="C4998" s="353">
        <v>2.0195302116787799</v>
      </c>
    </row>
    <row r="4999" spans="1:3" x14ac:dyDescent="0.35">
      <c r="A4999" s="231" t="s">
        <v>6873</v>
      </c>
      <c r="B4999" s="231" t="str">
        <f t="shared" si="77"/>
        <v>SY20</v>
      </c>
      <c r="C4999" s="353">
        <v>0.81728506088256803</v>
      </c>
    </row>
    <row r="5000" spans="1:3" x14ac:dyDescent="0.35">
      <c r="A5000" s="231" t="s">
        <v>6874</v>
      </c>
      <c r="B5000" s="231" t="str">
        <f t="shared" si="77"/>
        <v>SY20</v>
      </c>
      <c r="C5000" s="353">
        <v>0.22094225883483801</v>
      </c>
    </row>
    <row r="5001" spans="1:3" x14ac:dyDescent="0.35">
      <c r="A5001" s="231" t="s">
        <v>6875</v>
      </c>
      <c r="B5001" s="231" t="str">
        <f t="shared" si="77"/>
        <v>SY23</v>
      </c>
      <c r="C5001" s="353">
        <v>0.74967598915100098</v>
      </c>
    </row>
    <row r="5002" spans="1:3" x14ac:dyDescent="0.35">
      <c r="A5002" s="231" t="s">
        <v>6876</v>
      </c>
      <c r="B5002" s="231" t="str">
        <f t="shared" si="77"/>
        <v>SY23</v>
      </c>
      <c r="C5002" s="353">
        <v>0.70926260948181097</v>
      </c>
    </row>
    <row r="5003" spans="1:3" x14ac:dyDescent="0.35">
      <c r="A5003" s="231" t="s">
        <v>6877</v>
      </c>
      <c r="B5003" s="231" t="str">
        <f t="shared" si="77"/>
        <v>SY23</v>
      </c>
      <c r="C5003" s="353">
        <v>4.1256138324737499</v>
      </c>
    </row>
    <row r="5004" spans="1:3" x14ac:dyDescent="0.35">
      <c r="A5004" s="231" t="s">
        <v>6878</v>
      </c>
      <c r="B5004" s="231" t="str">
        <f t="shared" ref="B5004:B5067" si="78">IFERROR(LEFT(A5004,(FIND(" ",A5004,1)-1)),"")</f>
        <v>SY23</v>
      </c>
      <c r="C5004" s="353">
        <v>0.44654613733291598</v>
      </c>
    </row>
    <row r="5005" spans="1:3" x14ac:dyDescent="0.35">
      <c r="A5005" s="231" t="s">
        <v>6879</v>
      </c>
      <c r="B5005" s="231" t="str">
        <f t="shared" si="78"/>
        <v>SY23</v>
      </c>
      <c r="C5005" s="353">
        <v>0.33510303497314398</v>
      </c>
    </row>
    <row r="5006" spans="1:3" x14ac:dyDescent="0.35">
      <c r="A5006" s="231" t="s">
        <v>6880</v>
      </c>
      <c r="B5006" s="231" t="str">
        <f t="shared" si="78"/>
        <v>SY24</v>
      </c>
      <c r="C5006" s="353">
        <v>0.51567570368448801</v>
      </c>
    </row>
    <row r="5007" spans="1:3" x14ac:dyDescent="0.35">
      <c r="A5007" s="231" t="s">
        <v>6881</v>
      </c>
      <c r="B5007" s="231" t="str">
        <f t="shared" si="78"/>
        <v>SY24</v>
      </c>
      <c r="C5007" s="353">
        <v>0.20944404602050701</v>
      </c>
    </row>
    <row r="5008" spans="1:3" x14ac:dyDescent="0.35">
      <c r="A5008" s="231" t="s">
        <v>6882</v>
      </c>
      <c r="B5008" s="231" t="str">
        <f t="shared" si="78"/>
        <v>SY24</v>
      </c>
      <c r="C5008" s="353">
        <v>0.43174487352371199</v>
      </c>
    </row>
    <row r="5009" spans="1:3" x14ac:dyDescent="0.35">
      <c r="A5009" s="231" t="s">
        <v>6883</v>
      </c>
      <c r="B5009" s="231" t="str">
        <f t="shared" si="78"/>
        <v>SY24</v>
      </c>
      <c r="C5009" s="353">
        <v>0.58212733268737704</v>
      </c>
    </row>
    <row r="5010" spans="1:3" x14ac:dyDescent="0.35">
      <c r="A5010" s="231" t="s">
        <v>6884</v>
      </c>
      <c r="B5010" s="231" t="str">
        <f t="shared" si="78"/>
        <v>SY24</v>
      </c>
      <c r="C5010" s="353">
        <v>0.62977814674377397</v>
      </c>
    </row>
    <row r="5011" spans="1:3" x14ac:dyDescent="0.35">
      <c r="A5011" s="231" t="s">
        <v>6885</v>
      </c>
      <c r="B5011" s="231" t="str">
        <f t="shared" si="78"/>
        <v>SY24</v>
      </c>
      <c r="C5011" s="353">
        <v>0.28789377212524397</v>
      </c>
    </row>
    <row r="5012" spans="1:3" x14ac:dyDescent="0.35">
      <c r="A5012" s="231" t="s">
        <v>6886</v>
      </c>
      <c r="B5012" s="231" t="str">
        <f t="shared" si="78"/>
        <v>SY24</v>
      </c>
      <c r="C5012" s="353">
        <v>0.25837898254394498</v>
      </c>
    </row>
    <row r="5013" spans="1:3" x14ac:dyDescent="0.35">
      <c r="A5013" s="231" t="s">
        <v>6887</v>
      </c>
      <c r="B5013" s="231" t="str">
        <f t="shared" si="78"/>
        <v>SY24</v>
      </c>
      <c r="C5013" s="353">
        <v>0.31291866302490201</v>
      </c>
    </row>
    <row r="5014" spans="1:3" x14ac:dyDescent="0.35">
      <c r="A5014" s="231" t="s">
        <v>6888</v>
      </c>
      <c r="B5014" s="231" t="str">
        <f t="shared" si="78"/>
        <v>SY24</v>
      </c>
      <c r="C5014" s="353">
        <v>0.40301859378814697</v>
      </c>
    </row>
    <row r="5015" spans="1:3" x14ac:dyDescent="0.35">
      <c r="A5015" s="231" t="s">
        <v>6889</v>
      </c>
      <c r="B5015" s="231" t="str">
        <f t="shared" si="78"/>
        <v>SY24</v>
      </c>
      <c r="C5015" s="353">
        <v>0.256072998046875</v>
      </c>
    </row>
    <row r="5016" spans="1:3" x14ac:dyDescent="0.35">
      <c r="A5016" s="231" t="s">
        <v>6890</v>
      </c>
      <c r="B5016" s="231" t="str">
        <f t="shared" si="78"/>
        <v>SY24</v>
      </c>
      <c r="C5016" s="353">
        <v>0.49588527679443301</v>
      </c>
    </row>
    <row r="5017" spans="1:3" x14ac:dyDescent="0.35">
      <c r="A5017" s="231" t="s">
        <v>6891</v>
      </c>
      <c r="B5017" s="231" t="str">
        <f t="shared" si="78"/>
        <v>SY24</v>
      </c>
      <c r="C5017" s="353">
        <v>0.51106836878020101</v>
      </c>
    </row>
    <row r="5018" spans="1:3" x14ac:dyDescent="0.35">
      <c r="A5018" s="231" t="s">
        <v>6892</v>
      </c>
      <c r="B5018" s="231" t="str">
        <f t="shared" si="78"/>
        <v>SY24</v>
      </c>
      <c r="C5018" s="353">
        <v>0.59514951705932595</v>
      </c>
    </row>
    <row r="5019" spans="1:3" x14ac:dyDescent="0.35">
      <c r="A5019" s="231" t="s">
        <v>6893</v>
      </c>
      <c r="B5019" s="231" t="str">
        <f t="shared" si="78"/>
        <v>SY24</v>
      </c>
      <c r="C5019" s="353">
        <v>0.705645216835869</v>
      </c>
    </row>
    <row r="5020" spans="1:3" x14ac:dyDescent="0.35">
      <c r="A5020" s="231" t="s">
        <v>6894</v>
      </c>
      <c r="B5020" s="231" t="str">
        <f t="shared" si="78"/>
        <v>SY24</v>
      </c>
      <c r="C5020" s="353">
        <v>0.79557991027831998</v>
      </c>
    </row>
    <row r="5021" spans="1:3" x14ac:dyDescent="0.35">
      <c r="A5021" s="231" t="s">
        <v>6895</v>
      </c>
      <c r="B5021" s="231" t="str">
        <f t="shared" si="78"/>
        <v>SY24</v>
      </c>
      <c r="C5021" s="353">
        <v>0.40097804864247599</v>
      </c>
    </row>
    <row r="5022" spans="1:3" x14ac:dyDescent="0.35">
      <c r="A5022" s="231" t="s">
        <v>6896</v>
      </c>
      <c r="B5022" s="231" t="str">
        <f t="shared" si="78"/>
        <v>SY24</v>
      </c>
      <c r="C5022" s="353">
        <v>0.29481887817382801</v>
      </c>
    </row>
    <row r="5023" spans="1:3" x14ac:dyDescent="0.35">
      <c r="A5023" s="231" t="s">
        <v>6897</v>
      </c>
      <c r="B5023" s="231" t="str">
        <f t="shared" si="78"/>
        <v>SY24</v>
      </c>
      <c r="C5023" s="353">
        <v>0.374486684799194</v>
      </c>
    </row>
    <row r="5024" spans="1:3" x14ac:dyDescent="0.35">
      <c r="A5024" s="231" t="s">
        <v>6898</v>
      </c>
      <c r="B5024" s="231" t="str">
        <f t="shared" si="78"/>
        <v>TA23</v>
      </c>
      <c r="C5024" s="353">
        <v>0.35686929875666001</v>
      </c>
    </row>
    <row r="5025" spans="1:3" x14ac:dyDescent="0.35">
      <c r="A5025" s="231" t="s">
        <v>6899</v>
      </c>
      <c r="B5025" s="231" t="str">
        <f t="shared" si="78"/>
        <v>TA23</v>
      </c>
      <c r="C5025" s="353">
        <v>0.33064910589860003</v>
      </c>
    </row>
    <row r="5026" spans="1:3" x14ac:dyDescent="0.35">
      <c r="A5026" s="231" t="s">
        <v>6900</v>
      </c>
      <c r="B5026" s="231" t="str">
        <f t="shared" si="78"/>
        <v>TA24</v>
      </c>
      <c r="C5026" s="353">
        <v>0.51335753321973798</v>
      </c>
    </row>
    <row r="5027" spans="1:3" x14ac:dyDescent="0.35">
      <c r="A5027" s="231" t="s">
        <v>6901</v>
      </c>
      <c r="B5027" s="231" t="str">
        <f t="shared" si="78"/>
        <v>TA24</v>
      </c>
      <c r="C5027" s="353">
        <v>0.50154024871975</v>
      </c>
    </row>
    <row r="5028" spans="1:3" x14ac:dyDescent="0.35">
      <c r="A5028" s="231" t="s">
        <v>6902</v>
      </c>
      <c r="B5028" s="231" t="str">
        <f t="shared" si="78"/>
        <v>TA24</v>
      </c>
      <c r="C5028" s="353">
        <v>3.19475112739751</v>
      </c>
    </row>
    <row r="5029" spans="1:3" x14ac:dyDescent="0.35">
      <c r="A5029" s="231" t="s">
        <v>6903</v>
      </c>
      <c r="B5029" s="231" t="str">
        <f t="shared" si="78"/>
        <v>TA24</v>
      </c>
      <c r="C5029" s="353">
        <v>0.37440300617067701</v>
      </c>
    </row>
    <row r="5030" spans="1:3" x14ac:dyDescent="0.35">
      <c r="A5030" s="231" t="s">
        <v>6904</v>
      </c>
      <c r="B5030" s="231" t="str">
        <f t="shared" si="78"/>
        <v>TA24</v>
      </c>
      <c r="C5030" s="353">
        <v>1.86653007304756</v>
      </c>
    </row>
    <row r="5031" spans="1:3" x14ac:dyDescent="0.35">
      <c r="A5031" s="231" t="s">
        <v>6905</v>
      </c>
      <c r="B5031" s="231" t="str">
        <f t="shared" si="78"/>
        <v>TA24</v>
      </c>
      <c r="C5031" s="353">
        <v>0.32106074872413898</v>
      </c>
    </row>
    <row r="5032" spans="1:3" x14ac:dyDescent="0.35">
      <c r="A5032" s="231" t="s">
        <v>6906</v>
      </c>
      <c r="B5032" s="231" t="str">
        <f t="shared" si="78"/>
        <v>TA24</v>
      </c>
      <c r="C5032" s="353">
        <v>0.42428924890415498</v>
      </c>
    </row>
    <row r="5033" spans="1:3" x14ac:dyDescent="0.35">
      <c r="A5033" s="231" t="s">
        <v>6907</v>
      </c>
      <c r="B5033" s="231" t="str">
        <f t="shared" si="78"/>
        <v>TA24</v>
      </c>
      <c r="C5033" s="353">
        <v>0.36844911051941298</v>
      </c>
    </row>
    <row r="5034" spans="1:3" x14ac:dyDescent="0.35">
      <c r="A5034" s="231" t="s">
        <v>6908</v>
      </c>
      <c r="B5034" s="231" t="str">
        <f t="shared" si="78"/>
        <v>TA5</v>
      </c>
      <c r="C5034" s="353">
        <v>1.2495733680496</v>
      </c>
    </row>
    <row r="5035" spans="1:3" x14ac:dyDescent="0.35">
      <c r="A5035" s="231" t="s">
        <v>6909</v>
      </c>
      <c r="B5035" s="231" t="str">
        <f t="shared" si="78"/>
        <v>TA5</v>
      </c>
      <c r="C5035" s="353">
        <v>1.2194252549926199</v>
      </c>
    </row>
    <row r="5036" spans="1:3" x14ac:dyDescent="0.35">
      <c r="A5036" s="231" t="s">
        <v>6910</v>
      </c>
      <c r="B5036" s="231" t="str">
        <f t="shared" si="78"/>
        <v>TA5</v>
      </c>
      <c r="C5036" s="353">
        <v>1.21678704770919</v>
      </c>
    </row>
    <row r="5037" spans="1:3" x14ac:dyDescent="0.35">
      <c r="A5037" s="231" t="s">
        <v>6911</v>
      </c>
      <c r="B5037" s="231" t="str">
        <f t="shared" si="78"/>
        <v>TA5</v>
      </c>
      <c r="C5037" s="353">
        <v>0.43455277638686302</v>
      </c>
    </row>
    <row r="5038" spans="1:3" x14ac:dyDescent="0.35">
      <c r="A5038" s="231" t="s">
        <v>6912</v>
      </c>
      <c r="B5038" s="231" t="str">
        <f t="shared" si="78"/>
        <v>TA5</v>
      </c>
      <c r="C5038" s="353">
        <v>1.6951409863204301</v>
      </c>
    </row>
    <row r="5039" spans="1:3" x14ac:dyDescent="0.35">
      <c r="A5039" s="231" t="s">
        <v>6913</v>
      </c>
      <c r="B5039" s="231" t="str">
        <f t="shared" si="78"/>
        <v>TA5</v>
      </c>
      <c r="C5039" s="353">
        <v>2.0823471330479202</v>
      </c>
    </row>
    <row r="5040" spans="1:3" x14ac:dyDescent="0.35">
      <c r="A5040" s="231" t="s">
        <v>6914</v>
      </c>
      <c r="B5040" s="231" t="str">
        <f t="shared" si="78"/>
        <v>TA5</v>
      </c>
      <c r="C5040" s="353">
        <v>0.79393175136107896</v>
      </c>
    </row>
    <row r="5041" spans="1:3" x14ac:dyDescent="0.35">
      <c r="A5041" s="231" t="s">
        <v>6915</v>
      </c>
      <c r="B5041" s="231" t="str">
        <f t="shared" si="78"/>
        <v>TA5</v>
      </c>
      <c r="C5041" s="353">
        <v>1.05851075242792</v>
      </c>
    </row>
    <row r="5042" spans="1:3" x14ac:dyDescent="0.35">
      <c r="A5042" s="231" t="s">
        <v>6916</v>
      </c>
      <c r="B5042" s="231" t="str">
        <f t="shared" si="78"/>
        <v>TA5</v>
      </c>
      <c r="C5042" s="353">
        <v>1.2738238499216901</v>
      </c>
    </row>
    <row r="5043" spans="1:3" x14ac:dyDescent="0.35">
      <c r="A5043" s="231" t="s">
        <v>6917</v>
      </c>
      <c r="B5043" s="231" t="str">
        <f t="shared" si="78"/>
        <v>TA6</v>
      </c>
      <c r="C5043" s="353">
        <v>1.2288150578808501</v>
      </c>
    </row>
    <row r="5044" spans="1:3" x14ac:dyDescent="0.35">
      <c r="A5044" s="231" t="s">
        <v>6918</v>
      </c>
      <c r="B5044" s="231" t="str">
        <f t="shared" si="78"/>
        <v>TA6</v>
      </c>
      <c r="C5044" s="353">
        <v>0.43296880593140602</v>
      </c>
    </row>
    <row r="5045" spans="1:3" x14ac:dyDescent="0.35">
      <c r="A5045" s="231" t="s">
        <v>6919</v>
      </c>
      <c r="B5045" s="231" t="str">
        <f t="shared" si="78"/>
        <v>TA6</v>
      </c>
      <c r="C5045" s="353">
        <v>0.500447869667626</v>
      </c>
    </row>
    <row r="5046" spans="1:3" x14ac:dyDescent="0.35">
      <c r="A5046" s="231" t="s">
        <v>6920</v>
      </c>
      <c r="B5046" s="231" t="str">
        <f t="shared" si="78"/>
        <v>TA6</v>
      </c>
      <c r="C5046" s="353">
        <v>0.20441619449621601</v>
      </c>
    </row>
    <row r="5047" spans="1:3" x14ac:dyDescent="0.35">
      <c r="A5047" s="231" t="s">
        <v>6921</v>
      </c>
      <c r="B5047" s="231" t="str">
        <f t="shared" si="78"/>
        <v>TA6</v>
      </c>
      <c r="C5047" s="353">
        <v>0.242336188765644</v>
      </c>
    </row>
    <row r="5048" spans="1:3" x14ac:dyDescent="0.35">
      <c r="A5048" s="231" t="s">
        <v>6922</v>
      </c>
      <c r="B5048" s="231" t="str">
        <f t="shared" si="78"/>
        <v>TA8</v>
      </c>
      <c r="C5048" s="353">
        <v>2.0845328229937601</v>
      </c>
    </row>
    <row r="5049" spans="1:3" x14ac:dyDescent="0.35">
      <c r="A5049" s="231" t="s">
        <v>6923</v>
      </c>
      <c r="B5049" s="231" t="str">
        <f t="shared" si="78"/>
        <v>TA8</v>
      </c>
      <c r="C5049" s="353">
        <v>0.26904592662910198</v>
      </c>
    </row>
    <row r="5050" spans="1:3" x14ac:dyDescent="0.35">
      <c r="A5050" s="231" t="s">
        <v>6924</v>
      </c>
      <c r="B5050" s="231" t="str">
        <f t="shared" si="78"/>
        <v>TA8</v>
      </c>
      <c r="C5050" s="353">
        <v>0.25676060184182897</v>
      </c>
    </row>
    <row r="5051" spans="1:3" x14ac:dyDescent="0.35">
      <c r="A5051" s="231" t="s">
        <v>6925</v>
      </c>
      <c r="B5051" s="231" t="str">
        <f t="shared" si="78"/>
        <v>TA8</v>
      </c>
      <c r="C5051" s="353">
        <v>0.20283096344121099</v>
      </c>
    </row>
    <row r="5052" spans="1:3" x14ac:dyDescent="0.35">
      <c r="A5052" s="231" t="s">
        <v>6926</v>
      </c>
      <c r="B5052" s="231" t="str">
        <f t="shared" si="78"/>
        <v>TA8</v>
      </c>
      <c r="C5052" s="353">
        <v>0.20052851866999999</v>
      </c>
    </row>
    <row r="5053" spans="1:3" x14ac:dyDescent="0.35">
      <c r="A5053" s="231" t="s">
        <v>6927</v>
      </c>
      <c r="B5053" s="231" t="str">
        <f t="shared" si="78"/>
        <v>TA8</v>
      </c>
      <c r="C5053" s="353">
        <v>0.20168865205272901</v>
      </c>
    </row>
    <row r="5054" spans="1:3" x14ac:dyDescent="0.35">
      <c r="A5054" s="231" t="s">
        <v>6928</v>
      </c>
      <c r="B5054" s="231" t="str">
        <f t="shared" si="78"/>
        <v>TA8</v>
      </c>
      <c r="C5054" s="353">
        <v>0.30322401908087199</v>
      </c>
    </row>
    <row r="5055" spans="1:3" x14ac:dyDescent="0.35">
      <c r="A5055" s="231" t="s">
        <v>6929</v>
      </c>
      <c r="B5055" s="231" t="str">
        <f t="shared" si="78"/>
        <v>TA8</v>
      </c>
      <c r="C5055" s="353">
        <v>0.475172243800358</v>
      </c>
    </row>
    <row r="5056" spans="1:3" x14ac:dyDescent="0.35">
      <c r="A5056" s="231" t="s">
        <v>6930</v>
      </c>
      <c r="B5056" s="231" t="str">
        <f t="shared" si="78"/>
        <v>TA8</v>
      </c>
      <c r="C5056" s="353">
        <v>0.41453514135333203</v>
      </c>
    </row>
    <row r="5057" spans="1:3" x14ac:dyDescent="0.35">
      <c r="A5057" s="231" t="s">
        <v>6931</v>
      </c>
      <c r="B5057" s="231" t="str">
        <f t="shared" si="78"/>
        <v>TA8</v>
      </c>
      <c r="C5057" s="353">
        <v>3.0386676414179798</v>
      </c>
    </row>
    <row r="5058" spans="1:3" x14ac:dyDescent="0.35">
      <c r="A5058" s="231" t="s">
        <v>6932</v>
      </c>
      <c r="B5058" s="231" t="str">
        <f t="shared" si="78"/>
        <v>TA8</v>
      </c>
      <c r="C5058" s="353">
        <v>0.25744743374050999</v>
      </c>
    </row>
    <row r="5059" spans="1:3" x14ac:dyDescent="0.35">
      <c r="A5059" s="231" t="s">
        <v>6933</v>
      </c>
      <c r="B5059" s="231" t="str">
        <f t="shared" si="78"/>
        <v>TA8</v>
      </c>
      <c r="C5059" s="353">
        <v>0.30068238674772302</v>
      </c>
    </row>
    <row r="5060" spans="1:3" x14ac:dyDescent="0.35">
      <c r="A5060" s="231" t="s">
        <v>6934</v>
      </c>
      <c r="B5060" s="231" t="str">
        <f t="shared" si="78"/>
        <v>TA8</v>
      </c>
      <c r="C5060" s="353">
        <v>0.237693850011854</v>
      </c>
    </row>
    <row r="5061" spans="1:3" x14ac:dyDescent="0.35">
      <c r="A5061" s="231" t="s">
        <v>6935</v>
      </c>
      <c r="B5061" s="231" t="str">
        <f t="shared" si="78"/>
        <v>TA8</v>
      </c>
      <c r="C5061" s="353">
        <v>0.619586355734565</v>
      </c>
    </row>
    <row r="5062" spans="1:3" x14ac:dyDescent="0.35">
      <c r="A5062" s="231" t="s">
        <v>6936</v>
      </c>
      <c r="B5062" s="231" t="str">
        <f t="shared" si="78"/>
        <v>TA8</v>
      </c>
      <c r="C5062" s="353">
        <v>0.25464485411471699</v>
      </c>
    </row>
    <row r="5063" spans="1:3" x14ac:dyDescent="0.35">
      <c r="A5063" s="231" t="s">
        <v>6937</v>
      </c>
      <c r="B5063" s="231" t="str">
        <f t="shared" si="78"/>
        <v>TA8</v>
      </c>
      <c r="C5063" s="353">
        <v>0.45211988319115198</v>
      </c>
    </row>
    <row r="5064" spans="1:3" x14ac:dyDescent="0.35">
      <c r="A5064" s="231" t="s">
        <v>6938</v>
      </c>
      <c r="B5064" s="231" t="str">
        <f t="shared" si="78"/>
        <v>TA8</v>
      </c>
      <c r="C5064" s="353">
        <v>0.77161895985533102</v>
      </c>
    </row>
    <row r="5065" spans="1:3" x14ac:dyDescent="0.35">
      <c r="A5065" s="231" t="s">
        <v>6939</v>
      </c>
      <c r="B5065" s="231" t="str">
        <f t="shared" si="78"/>
        <v>TA8</v>
      </c>
      <c r="C5065" s="353">
        <v>0.493256395474646</v>
      </c>
    </row>
    <row r="5066" spans="1:3" x14ac:dyDescent="0.35">
      <c r="A5066" s="231" t="s">
        <v>6940</v>
      </c>
      <c r="B5066" s="231" t="str">
        <f t="shared" si="78"/>
        <v>TA8</v>
      </c>
      <c r="C5066" s="353">
        <v>0.26921129938221</v>
      </c>
    </row>
    <row r="5067" spans="1:3" x14ac:dyDescent="0.35">
      <c r="A5067" s="231" t="s">
        <v>6941</v>
      </c>
      <c r="B5067" s="231" t="str">
        <f t="shared" si="78"/>
        <v>TA8</v>
      </c>
      <c r="C5067" s="353">
        <v>0.52234086061944995</v>
      </c>
    </row>
    <row r="5068" spans="1:3" x14ac:dyDescent="0.35">
      <c r="A5068" s="231" t="s">
        <v>6942</v>
      </c>
      <c r="B5068" s="231" t="str">
        <f t="shared" ref="B5068:B5131" si="79">IFERROR(LEFT(A5068,(FIND(" ",A5068,1)-1)),"")</f>
        <v>TD13</v>
      </c>
      <c r="C5068" s="353">
        <v>2.4757052947207701</v>
      </c>
    </row>
    <row r="5069" spans="1:3" x14ac:dyDescent="0.35">
      <c r="A5069" s="231" t="s">
        <v>6943</v>
      </c>
      <c r="B5069" s="231" t="str">
        <f t="shared" si="79"/>
        <v>TD14</v>
      </c>
      <c r="C5069" s="353">
        <v>0.27695631085097</v>
      </c>
    </row>
    <row r="5070" spans="1:3" x14ac:dyDescent="0.35">
      <c r="A5070" s="231" t="s">
        <v>6944</v>
      </c>
      <c r="B5070" s="231" t="str">
        <f t="shared" si="79"/>
        <v>TD14</v>
      </c>
      <c r="C5070" s="353">
        <v>0.44795186418552402</v>
      </c>
    </row>
    <row r="5071" spans="1:3" x14ac:dyDescent="0.35">
      <c r="A5071" s="231" t="s">
        <v>6945</v>
      </c>
      <c r="B5071" s="231" t="str">
        <f t="shared" si="79"/>
        <v>TD14</v>
      </c>
      <c r="C5071" s="353">
        <v>0.630444597187233</v>
      </c>
    </row>
    <row r="5072" spans="1:3" x14ac:dyDescent="0.35">
      <c r="A5072" s="231" t="s">
        <v>6946</v>
      </c>
      <c r="B5072" s="231" t="str">
        <f t="shared" si="79"/>
        <v>TD14</v>
      </c>
      <c r="C5072" s="353">
        <v>0.25023205179233599</v>
      </c>
    </row>
    <row r="5073" spans="1:3" x14ac:dyDescent="0.35">
      <c r="A5073" s="231" t="s">
        <v>6947</v>
      </c>
      <c r="B5073" s="231" t="str">
        <f t="shared" si="79"/>
        <v>TD14</v>
      </c>
      <c r="C5073" s="353">
        <v>1.4217814912225699</v>
      </c>
    </row>
    <row r="5074" spans="1:3" x14ac:dyDescent="0.35">
      <c r="A5074" s="231" t="s">
        <v>6948</v>
      </c>
      <c r="B5074" s="231" t="str">
        <f t="shared" si="79"/>
        <v>TD14</v>
      </c>
      <c r="C5074" s="353">
        <v>2.9546190013315199</v>
      </c>
    </row>
    <row r="5075" spans="1:3" x14ac:dyDescent="0.35">
      <c r="A5075" s="231" t="s">
        <v>6949</v>
      </c>
      <c r="B5075" s="231" t="str">
        <f t="shared" si="79"/>
        <v>TD14</v>
      </c>
      <c r="C5075" s="353">
        <v>3.0249374617959899</v>
      </c>
    </row>
    <row r="5076" spans="1:3" x14ac:dyDescent="0.35">
      <c r="A5076" s="231" t="s">
        <v>6950</v>
      </c>
      <c r="B5076" s="231" t="str">
        <f t="shared" si="79"/>
        <v>TD14</v>
      </c>
      <c r="C5076" s="353">
        <v>0.83507074413954396</v>
      </c>
    </row>
    <row r="5077" spans="1:3" x14ac:dyDescent="0.35">
      <c r="A5077" s="231" t="s">
        <v>6951</v>
      </c>
      <c r="B5077" s="231" t="str">
        <f t="shared" si="79"/>
        <v>TD14</v>
      </c>
      <c r="C5077" s="353">
        <v>0.37068207162876099</v>
      </c>
    </row>
    <row r="5078" spans="1:3" x14ac:dyDescent="0.35">
      <c r="A5078" s="231" t="s">
        <v>6952</v>
      </c>
      <c r="B5078" s="231" t="str">
        <f t="shared" si="79"/>
        <v>TD14</v>
      </c>
      <c r="C5078" s="353">
        <v>0.98353440660495794</v>
      </c>
    </row>
    <row r="5079" spans="1:3" x14ac:dyDescent="0.35">
      <c r="A5079" s="231" t="s">
        <v>6953</v>
      </c>
      <c r="B5079" s="231" t="str">
        <f t="shared" si="79"/>
        <v>TD14</v>
      </c>
      <c r="C5079" s="353">
        <v>1.0617476214792201</v>
      </c>
    </row>
    <row r="5080" spans="1:3" x14ac:dyDescent="0.35">
      <c r="A5080" s="231" t="s">
        <v>6954</v>
      </c>
      <c r="B5080" s="231" t="str">
        <f t="shared" si="79"/>
        <v>TD15</v>
      </c>
      <c r="C5080" s="353">
        <v>3.1140316182223202</v>
      </c>
    </row>
    <row r="5081" spans="1:3" x14ac:dyDescent="0.35">
      <c r="A5081" s="231" t="s">
        <v>6955</v>
      </c>
      <c r="B5081" s="231" t="str">
        <f t="shared" si="79"/>
        <v>TD15</v>
      </c>
      <c r="C5081" s="353">
        <v>0.28310469362502499</v>
      </c>
    </row>
    <row r="5082" spans="1:3" x14ac:dyDescent="0.35">
      <c r="A5082" s="231" t="s">
        <v>6956</v>
      </c>
      <c r="B5082" s="231" t="str">
        <f t="shared" si="79"/>
        <v>TD15</v>
      </c>
      <c r="C5082" s="353">
        <v>0.39182486761343099</v>
      </c>
    </row>
    <row r="5083" spans="1:3" x14ac:dyDescent="0.35">
      <c r="A5083" s="231" t="s">
        <v>6957</v>
      </c>
      <c r="B5083" s="231" t="str">
        <f t="shared" si="79"/>
        <v>TD15</v>
      </c>
      <c r="C5083" s="353">
        <v>0.426502442052273</v>
      </c>
    </row>
    <row r="5084" spans="1:3" x14ac:dyDescent="0.35">
      <c r="A5084" s="231" t="s">
        <v>6958</v>
      </c>
      <c r="B5084" s="231" t="str">
        <f t="shared" si="79"/>
        <v>TD15</v>
      </c>
      <c r="C5084" s="353">
        <v>0.30920529553239301</v>
      </c>
    </row>
    <row r="5085" spans="1:3" x14ac:dyDescent="0.35">
      <c r="A5085" s="231" t="s">
        <v>6959</v>
      </c>
      <c r="B5085" s="231" t="str">
        <f t="shared" si="79"/>
        <v>TD15</v>
      </c>
      <c r="C5085" s="353">
        <v>3.59726281112609</v>
      </c>
    </row>
    <row r="5086" spans="1:3" x14ac:dyDescent="0.35">
      <c r="A5086" s="231" t="s">
        <v>6960</v>
      </c>
      <c r="B5086" s="231" t="str">
        <f t="shared" si="79"/>
        <v>TD15</v>
      </c>
      <c r="C5086" s="353">
        <v>0.31168250830975203</v>
      </c>
    </row>
    <row r="5087" spans="1:3" x14ac:dyDescent="0.35">
      <c r="A5087" s="231" t="s">
        <v>6961</v>
      </c>
      <c r="B5087" s="231" t="str">
        <f t="shared" si="79"/>
        <v>TD15</v>
      </c>
      <c r="C5087" s="353">
        <v>0.29033167373117602</v>
      </c>
    </row>
    <row r="5088" spans="1:3" x14ac:dyDescent="0.35">
      <c r="A5088" s="231" t="s">
        <v>6962</v>
      </c>
      <c r="B5088" s="231" t="str">
        <f t="shared" si="79"/>
        <v>TD15</v>
      </c>
      <c r="C5088" s="353">
        <v>0.235820876143786</v>
      </c>
    </row>
    <row r="5089" spans="1:3" x14ac:dyDescent="0.35">
      <c r="A5089" s="231" t="s">
        <v>6963</v>
      </c>
      <c r="B5089" s="231" t="str">
        <f t="shared" si="79"/>
        <v>TD15</v>
      </c>
      <c r="C5089" s="353">
        <v>0.410295756766963</v>
      </c>
    </row>
    <row r="5090" spans="1:3" x14ac:dyDescent="0.35">
      <c r="A5090" s="231" t="s">
        <v>6964</v>
      </c>
      <c r="B5090" s="231" t="str">
        <f t="shared" si="79"/>
        <v>TD15</v>
      </c>
      <c r="C5090" s="353">
        <v>0.97455807596230204</v>
      </c>
    </row>
    <row r="5091" spans="1:3" x14ac:dyDescent="0.35">
      <c r="A5091" s="231" t="s">
        <v>6965</v>
      </c>
      <c r="B5091" s="231" t="str">
        <f t="shared" si="79"/>
        <v>TD15</v>
      </c>
      <c r="C5091" s="353">
        <v>1.0604896536644901</v>
      </c>
    </row>
    <row r="5092" spans="1:3" x14ac:dyDescent="0.35">
      <c r="A5092" s="231" t="s">
        <v>6966</v>
      </c>
      <c r="B5092" s="231" t="str">
        <f t="shared" si="79"/>
        <v>TN28</v>
      </c>
      <c r="C5092" s="353">
        <v>0.23321625985863201</v>
      </c>
    </row>
    <row r="5093" spans="1:3" x14ac:dyDescent="0.35">
      <c r="A5093" s="231" t="s">
        <v>6967</v>
      </c>
      <c r="B5093" s="231" t="str">
        <f t="shared" si="79"/>
        <v>TN28</v>
      </c>
      <c r="C5093" s="353">
        <v>0.22434131605604801</v>
      </c>
    </row>
    <row r="5094" spans="1:3" x14ac:dyDescent="0.35">
      <c r="A5094" s="231" t="s">
        <v>6968</v>
      </c>
      <c r="B5094" s="231" t="str">
        <f t="shared" si="79"/>
        <v>TN28</v>
      </c>
      <c r="C5094" s="353">
        <v>0.24952491896380499</v>
      </c>
    </row>
    <row r="5095" spans="1:3" x14ac:dyDescent="0.35">
      <c r="A5095" s="231" t="s">
        <v>6969</v>
      </c>
      <c r="B5095" s="231" t="str">
        <f t="shared" si="79"/>
        <v>TN28</v>
      </c>
      <c r="C5095" s="353">
        <v>1.0081275444409801</v>
      </c>
    </row>
    <row r="5096" spans="1:3" x14ac:dyDescent="0.35">
      <c r="A5096" s="231" t="s">
        <v>6970</v>
      </c>
      <c r="B5096" s="231" t="str">
        <f t="shared" si="79"/>
        <v>TN28</v>
      </c>
      <c r="C5096" s="353">
        <v>0.26174913537635602</v>
      </c>
    </row>
    <row r="5097" spans="1:3" x14ac:dyDescent="0.35">
      <c r="A5097" s="231" t="s">
        <v>6971</v>
      </c>
      <c r="B5097" s="231" t="str">
        <f t="shared" si="79"/>
        <v>TN28</v>
      </c>
      <c r="C5097" s="353">
        <v>0.493667628878802</v>
      </c>
    </row>
    <row r="5098" spans="1:3" x14ac:dyDescent="0.35">
      <c r="A5098" s="231" t="s">
        <v>6972</v>
      </c>
      <c r="B5098" s="231" t="str">
        <f t="shared" si="79"/>
        <v>TN28</v>
      </c>
      <c r="C5098" s="353">
        <v>0.26697517436727802</v>
      </c>
    </row>
    <row r="5099" spans="1:3" x14ac:dyDescent="0.35">
      <c r="A5099" s="231" t="s">
        <v>6973</v>
      </c>
      <c r="B5099" s="231" t="str">
        <f t="shared" si="79"/>
        <v>TN28</v>
      </c>
      <c r="C5099" s="353">
        <v>0.46658098244667601</v>
      </c>
    </row>
    <row r="5100" spans="1:3" x14ac:dyDescent="0.35">
      <c r="A5100" s="231" t="s">
        <v>6974</v>
      </c>
      <c r="B5100" s="231" t="str">
        <f t="shared" si="79"/>
        <v>TN28</v>
      </c>
      <c r="C5100" s="353">
        <v>0.268019199371337</v>
      </c>
    </row>
    <row r="5101" spans="1:3" x14ac:dyDescent="0.35">
      <c r="A5101" s="231" t="s">
        <v>6975</v>
      </c>
      <c r="B5101" s="231" t="str">
        <f t="shared" si="79"/>
        <v>TN29</v>
      </c>
      <c r="C5101" s="353">
        <v>0.23968964026933401</v>
      </c>
    </row>
    <row r="5102" spans="1:3" x14ac:dyDescent="0.35">
      <c r="A5102" s="231" t="s">
        <v>6976</v>
      </c>
      <c r="B5102" s="231" t="str">
        <f t="shared" si="79"/>
        <v>TN29</v>
      </c>
      <c r="C5102" s="353">
        <v>0.35697872675908199</v>
      </c>
    </row>
    <row r="5103" spans="1:3" x14ac:dyDescent="0.35">
      <c r="A5103" s="231" t="s">
        <v>6977</v>
      </c>
      <c r="B5103" s="231" t="str">
        <f t="shared" si="79"/>
        <v>TN29</v>
      </c>
      <c r="C5103" s="353">
        <v>0.64669232565801205</v>
      </c>
    </row>
    <row r="5104" spans="1:3" x14ac:dyDescent="0.35">
      <c r="A5104" s="231" t="s">
        <v>6978</v>
      </c>
      <c r="B5104" s="231" t="str">
        <f t="shared" si="79"/>
        <v>TN29</v>
      </c>
      <c r="C5104" s="353">
        <v>0.49967420450325201</v>
      </c>
    </row>
    <row r="5105" spans="1:3" x14ac:dyDescent="0.35">
      <c r="A5105" s="231" t="s">
        <v>6979</v>
      </c>
      <c r="B5105" s="231" t="str">
        <f t="shared" si="79"/>
        <v>TN29</v>
      </c>
      <c r="C5105" s="353">
        <v>0.24408526609705999</v>
      </c>
    </row>
    <row r="5106" spans="1:3" x14ac:dyDescent="0.35">
      <c r="A5106" s="231" t="s">
        <v>6980</v>
      </c>
      <c r="B5106" s="231" t="str">
        <f t="shared" si="79"/>
        <v>TN29</v>
      </c>
      <c r="C5106" s="353">
        <v>0.253683970392997</v>
      </c>
    </row>
    <row r="5107" spans="1:3" x14ac:dyDescent="0.35">
      <c r="A5107" s="231" t="s">
        <v>6981</v>
      </c>
      <c r="B5107" s="231" t="str">
        <f t="shared" si="79"/>
        <v>TN29</v>
      </c>
      <c r="C5107" s="353">
        <v>0.206511225008292</v>
      </c>
    </row>
    <row r="5108" spans="1:3" x14ac:dyDescent="0.35">
      <c r="A5108" s="231" t="s">
        <v>6982</v>
      </c>
      <c r="B5108" s="231" t="str">
        <f t="shared" si="79"/>
        <v>TN29</v>
      </c>
      <c r="C5108" s="353">
        <v>0.88410806163487599</v>
      </c>
    </row>
    <row r="5109" spans="1:3" x14ac:dyDescent="0.35">
      <c r="A5109" s="231" t="s">
        <v>6983</v>
      </c>
      <c r="B5109" s="231" t="str">
        <f t="shared" si="79"/>
        <v>TN29</v>
      </c>
      <c r="C5109" s="353">
        <v>0.497881308391045</v>
      </c>
    </row>
    <row r="5110" spans="1:3" x14ac:dyDescent="0.35">
      <c r="A5110" s="231" t="s">
        <v>6984</v>
      </c>
      <c r="B5110" s="231" t="str">
        <f t="shared" si="79"/>
        <v>TN29</v>
      </c>
      <c r="C5110" s="353">
        <v>0.88971876497683899</v>
      </c>
    </row>
    <row r="5111" spans="1:3" x14ac:dyDescent="0.35">
      <c r="A5111" s="231" t="s">
        <v>6985</v>
      </c>
      <c r="B5111" s="231" t="str">
        <f t="shared" si="79"/>
        <v>TN29</v>
      </c>
      <c r="C5111" s="353">
        <v>0.22471304186028501</v>
      </c>
    </row>
    <row r="5112" spans="1:3" x14ac:dyDescent="0.35">
      <c r="A5112" s="231" t="s">
        <v>6986</v>
      </c>
      <c r="B5112" s="231" t="str">
        <f t="shared" si="79"/>
        <v>TN29</v>
      </c>
      <c r="C5112" s="353">
        <v>0.30606305287638202</v>
      </c>
    </row>
    <row r="5113" spans="1:3" x14ac:dyDescent="0.35">
      <c r="A5113" s="231" t="s">
        <v>6987</v>
      </c>
      <c r="B5113" s="231" t="str">
        <f t="shared" si="79"/>
        <v>TN29</v>
      </c>
      <c r="C5113" s="353">
        <v>0.39658213129269698</v>
      </c>
    </row>
    <row r="5114" spans="1:3" x14ac:dyDescent="0.35">
      <c r="A5114" s="231" t="s">
        <v>6988</v>
      </c>
      <c r="B5114" s="231" t="str">
        <f t="shared" si="79"/>
        <v>TN29</v>
      </c>
      <c r="C5114" s="353">
        <v>0.22276552157472199</v>
      </c>
    </row>
    <row r="5115" spans="1:3" x14ac:dyDescent="0.35">
      <c r="A5115" s="231" t="s">
        <v>6989</v>
      </c>
      <c r="B5115" s="231" t="str">
        <f t="shared" si="79"/>
        <v>TN29</v>
      </c>
      <c r="C5115" s="353">
        <v>0.23051081607666499</v>
      </c>
    </row>
    <row r="5116" spans="1:3" x14ac:dyDescent="0.35">
      <c r="A5116" s="231" t="s">
        <v>6990</v>
      </c>
      <c r="B5116" s="231" t="str">
        <f t="shared" si="79"/>
        <v>TN29</v>
      </c>
      <c r="C5116" s="353">
        <v>0.52514829005410901</v>
      </c>
    </row>
    <row r="5117" spans="1:3" x14ac:dyDescent="0.35">
      <c r="A5117" s="231" t="s">
        <v>6991</v>
      </c>
      <c r="B5117" s="231" t="str">
        <f t="shared" si="79"/>
        <v>TN29</v>
      </c>
      <c r="C5117" s="353">
        <v>0.24015141727439401</v>
      </c>
    </row>
    <row r="5118" spans="1:3" x14ac:dyDescent="0.35">
      <c r="A5118" s="231" t="s">
        <v>6992</v>
      </c>
      <c r="B5118" s="231" t="str">
        <f t="shared" si="79"/>
        <v>TN31</v>
      </c>
      <c r="C5118" s="353">
        <v>0.34289694892018702</v>
      </c>
    </row>
    <row r="5119" spans="1:3" x14ac:dyDescent="0.35">
      <c r="A5119" s="231" t="s">
        <v>6993</v>
      </c>
      <c r="B5119" s="231" t="str">
        <f t="shared" si="79"/>
        <v>TN31</v>
      </c>
      <c r="C5119" s="353">
        <v>0.57971029714919498</v>
      </c>
    </row>
    <row r="5120" spans="1:3" x14ac:dyDescent="0.35">
      <c r="A5120" s="231" t="s">
        <v>6994</v>
      </c>
      <c r="B5120" s="231" t="str">
        <f t="shared" si="79"/>
        <v>TQ1</v>
      </c>
      <c r="C5120" s="353">
        <v>1.8607075743791099</v>
      </c>
    </row>
    <row r="5121" spans="1:3" x14ac:dyDescent="0.35">
      <c r="A5121" s="231" t="s">
        <v>6995</v>
      </c>
      <c r="B5121" s="231" t="str">
        <f t="shared" si="79"/>
        <v>TQ12</v>
      </c>
      <c r="C5121" s="353">
        <v>0.49443972878435399</v>
      </c>
    </row>
    <row r="5122" spans="1:3" x14ac:dyDescent="0.35">
      <c r="A5122" s="231" t="s">
        <v>6996</v>
      </c>
      <c r="B5122" s="231" t="str">
        <f t="shared" si="79"/>
        <v>TQ12</v>
      </c>
      <c r="C5122" s="353">
        <v>0.86542212461092005</v>
      </c>
    </row>
    <row r="5123" spans="1:3" x14ac:dyDescent="0.35">
      <c r="A5123" s="231" t="s">
        <v>6997</v>
      </c>
      <c r="B5123" s="231" t="str">
        <f t="shared" si="79"/>
        <v>TQ12</v>
      </c>
      <c r="C5123" s="353">
        <v>2.8702633388582401</v>
      </c>
    </row>
    <row r="5124" spans="1:3" x14ac:dyDescent="0.35">
      <c r="A5124" s="231" t="s">
        <v>6998</v>
      </c>
      <c r="B5124" s="231" t="str">
        <f t="shared" si="79"/>
        <v>TQ12</v>
      </c>
      <c r="C5124" s="353">
        <v>1.9114052336104499</v>
      </c>
    </row>
    <row r="5125" spans="1:3" x14ac:dyDescent="0.35">
      <c r="A5125" s="231" t="s">
        <v>6999</v>
      </c>
      <c r="B5125" s="231" t="str">
        <f t="shared" si="79"/>
        <v>TQ14</v>
      </c>
      <c r="C5125" s="353">
        <v>2.3763502134202898</v>
      </c>
    </row>
    <row r="5126" spans="1:3" x14ac:dyDescent="0.35">
      <c r="A5126" s="231" t="s">
        <v>7000</v>
      </c>
      <c r="B5126" s="231" t="str">
        <f t="shared" si="79"/>
        <v>TQ14</v>
      </c>
      <c r="C5126" s="353">
        <v>0.61604625282382697</v>
      </c>
    </row>
    <row r="5127" spans="1:3" x14ac:dyDescent="0.35">
      <c r="A5127" s="231" t="s">
        <v>7001</v>
      </c>
      <c r="B5127" s="231" t="str">
        <f t="shared" si="79"/>
        <v>TQ14</v>
      </c>
      <c r="C5127" s="353">
        <v>0.588946593651964</v>
      </c>
    </row>
    <row r="5128" spans="1:3" x14ac:dyDescent="0.35">
      <c r="A5128" s="231" t="s">
        <v>7002</v>
      </c>
      <c r="B5128" s="231" t="str">
        <f t="shared" si="79"/>
        <v>TQ14</v>
      </c>
      <c r="C5128" s="353">
        <v>0.84239341557447101</v>
      </c>
    </row>
    <row r="5129" spans="1:3" x14ac:dyDescent="0.35">
      <c r="A5129" s="231" t="s">
        <v>7003</v>
      </c>
      <c r="B5129" s="231" t="str">
        <f t="shared" si="79"/>
        <v>TQ14</v>
      </c>
      <c r="C5129" s="353">
        <v>1.5068184392822599</v>
      </c>
    </row>
    <row r="5130" spans="1:3" x14ac:dyDescent="0.35">
      <c r="A5130" s="231" t="s">
        <v>7004</v>
      </c>
      <c r="B5130" s="231" t="str">
        <f t="shared" si="79"/>
        <v>TQ14</v>
      </c>
      <c r="C5130" s="353">
        <v>1.5776742483806001</v>
      </c>
    </row>
    <row r="5131" spans="1:3" x14ac:dyDescent="0.35">
      <c r="A5131" s="231" t="s">
        <v>7005</v>
      </c>
      <c r="B5131" s="231" t="str">
        <f t="shared" si="79"/>
        <v>TQ14</v>
      </c>
      <c r="C5131" s="353">
        <v>1.3836900017779401</v>
      </c>
    </row>
    <row r="5132" spans="1:3" x14ac:dyDescent="0.35">
      <c r="A5132" s="231" t="s">
        <v>7006</v>
      </c>
      <c r="B5132" s="231" t="str">
        <f t="shared" ref="B5132:B5195" si="80">IFERROR(LEFT(A5132,(FIND(" ",A5132,1)-1)),"")</f>
        <v>TQ14</v>
      </c>
      <c r="C5132" s="353">
        <v>1.25034689503043</v>
      </c>
    </row>
    <row r="5133" spans="1:3" x14ac:dyDescent="0.35">
      <c r="A5133" s="231" t="s">
        <v>7007</v>
      </c>
      <c r="B5133" s="231" t="str">
        <f t="shared" si="80"/>
        <v>TQ14</v>
      </c>
      <c r="C5133" s="353">
        <v>1.4382183005998701</v>
      </c>
    </row>
    <row r="5134" spans="1:3" x14ac:dyDescent="0.35">
      <c r="A5134" s="231" t="s">
        <v>7008</v>
      </c>
      <c r="B5134" s="231" t="str">
        <f t="shared" si="80"/>
        <v>TQ14</v>
      </c>
      <c r="C5134" s="353">
        <v>1.1429574756568499</v>
      </c>
    </row>
    <row r="5135" spans="1:3" x14ac:dyDescent="0.35">
      <c r="A5135" s="231" t="s">
        <v>7009</v>
      </c>
      <c r="B5135" s="231" t="str">
        <f t="shared" si="80"/>
        <v>TQ14</v>
      </c>
      <c r="C5135" s="353">
        <v>1.25408255676337</v>
      </c>
    </row>
    <row r="5136" spans="1:3" x14ac:dyDescent="0.35">
      <c r="A5136" s="231" t="s">
        <v>7010</v>
      </c>
      <c r="B5136" s="231" t="str">
        <f t="shared" si="80"/>
        <v>TQ14</v>
      </c>
      <c r="C5136" s="353">
        <v>0.38658913502602799</v>
      </c>
    </row>
    <row r="5137" spans="1:3" x14ac:dyDescent="0.35">
      <c r="A5137" s="231" t="s">
        <v>7011</v>
      </c>
      <c r="B5137" s="231" t="str">
        <f t="shared" si="80"/>
        <v>TQ14</v>
      </c>
      <c r="C5137" s="353">
        <v>1.20162082927799</v>
      </c>
    </row>
    <row r="5138" spans="1:3" x14ac:dyDescent="0.35">
      <c r="A5138" s="231" t="s">
        <v>7012</v>
      </c>
      <c r="B5138" s="231" t="str">
        <f t="shared" si="80"/>
        <v>TQ14</v>
      </c>
      <c r="C5138" s="353">
        <v>0.91858447231363705</v>
      </c>
    </row>
    <row r="5139" spans="1:3" x14ac:dyDescent="0.35">
      <c r="A5139" s="231" t="s">
        <v>7013</v>
      </c>
      <c r="B5139" s="231" t="str">
        <f t="shared" si="80"/>
        <v>TQ14</v>
      </c>
      <c r="C5139" s="353">
        <v>0.72441369498538999</v>
      </c>
    </row>
    <row r="5140" spans="1:3" x14ac:dyDescent="0.35">
      <c r="A5140" s="231" t="s">
        <v>7014</v>
      </c>
      <c r="B5140" s="231" t="str">
        <f t="shared" si="80"/>
        <v>TQ14</v>
      </c>
      <c r="C5140" s="353">
        <v>0.63571295848114495</v>
      </c>
    </row>
    <row r="5141" spans="1:3" x14ac:dyDescent="0.35">
      <c r="A5141" s="231" t="s">
        <v>7015</v>
      </c>
      <c r="B5141" s="231" t="str">
        <f t="shared" si="80"/>
        <v>TQ14</v>
      </c>
      <c r="C5141" s="353">
        <v>0.270063303881664</v>
      </c>
    </row>
    <row r="5142" spans="1:3" x14ac:dyDescent="0.35">
      <c r="A5142" s="231" t="s">
        <v>7016</v>
      </c>
      <c r="B5142" s="231" t="str">
        <f t="shared" si="80"/>
        <v>TQ14</v>
      </c>
      <c r="C5142" s="353">
        <v>0.88537259647803201</v>
      </c>
    </row>
    <row r="5143" spans="1:3" x14ac:dyDescent="0.35">
      <c r="A5143" s="231" t="s">
        <v>7017</v>
      </c>
      <c r="B5143" s="231" t="str">
        <f t="shared" si="80"/>
        <v>TQ14</v>
      </c>
      <c r="C5143" s="353">
        <v>0.96671801368358801</v>
      </c>
    </row>
    <row r="5144" spans="1:3" x14ac:dyDescent="0.35">
      <c r="A5144" s="231" t="s">
        <v>7018</v>
      </c>
      <c r="B5144" s="231" t="str">
        <f t="shared" si="80"/>
        <v>TQ14</v>
      </c>
      <c r="C5144" s="353">
        <v>1.2749969873383</v>
      </c>
    </row>
    <row r="5145" spans="1:3" x14ac:dyDescent="0.35">
      <c r="A5145" s="231" t="s">
        <v>7019</v>
      </c>
      <c r="B5145" s="231" t="str">
        <f t="shared" si="80"/>
        <v>TQ14</v>
      </c>
      <c r="C5145" s="353">
        <v>1.37004483275932</v>
      </c>
    </row>
    <row r="5146" spans="1:3" x14ac:dyDescent="0.35">
      <c r="A5146" s="231" t="s">
        <v>7020</v>
      </c>
      <c r="B5146" s="231" t="str">
        <f t="shared" si="80"/>
        <v>TQ14</v>
      </c>
      <c r="C5146" s="353">
        <v>0.40345866679634701</v>
      </c>
    </row>
    <row r="5147" spans="1:3" x14ac:dyDescent="0.35">
      <c r="A5147" s="231" t="s">
        <v>7021</v>
      </c>
      <c r="B5147" s="231" t="str">
        <f t="shared" si="80"/>
        <v>TQ14</v>
      </c>
      <c r="C5147" s="353">
        <v>1.50289413671576</v>
      </c>
    </row>
    <row r="5148" spans="1:3" x14ac:dyDescent="0.35">
      <c r="A5148" s="231" t="s">
        <v>7022</v>
      </c>
      <c r="B5148" s="231" t="str">
        <f t="shared" si="80"/>
        <v>TQ14</v>
      </c>
      <c r="C5148" s="353">
        <v>1.5257412709986</v>
      </c>
    </row>
    <row r="5149" spans="1:3" x14ac:dyDescent="0.35">
      <c r="A5149" s="231" t="s">
        <v>7023</v>
      </c>
      <c r="B5149" s="231" t="str">
        <f t="shared" si="80"/>
        <v>TQ14</v>
      </c>
      <c r="C5149" s="353">
        <v>0.64730525167697495</v>
      </c>
    </row>
    <row r="5150" spans="1:3" x14ac:dyDescent="0.35">
      <c r="A5150" s="231" t="s">
        <v>7024</v>
      </c>
      <c r="B5150" s="231" t="str">
        <f t="shared" si="80"/>
        <v>TQ14</v>
      </c>
      <c r="C5150" s="353">
        <v>0.62858869577360199</v>
      </c>
    </row>
    <row r="5151" spans="1:3" x14ac:dyDescent="0.35">
      <c r="A5151" s="231" t="s">
        <v>7025</v>
      </c>
      <c r="B5151" s="231" t="str">
        <f t="shared" si="80"/>
        <v>TQ14</v>
      </c>
      <c r="C5151" s="353">
        <v>1.24422839541778</v>
      </c>
    </row>
    <row r="5152" spans="1:3" x14ac:dyDescent="0.35">
      <c r="A5152" s="231" t="s">
        <v>7026</v>
      </c>
      <c r="B5152" s="231" t="str">
        <f t="shared" si="80"/>
        <v>TQ14</v>
      </c>
      <c r="C5152" s="353">
        <v>0.32996414089582499</v>
      </c>
    </row>
    <row r="5153" spans="1:3" x14ac:dyDescent="0.35">
      <c r="A5153" s="231" t="s">
        <v>7027</v>
      </c>
      <c r="B5153" s="231" t="str">
        <f t="shared" si="80"/>
        <v>TQ14</v>
      </c>
      <c r="C5153" s="353">
        <v>1.1865734711317699</v>
      </c>
    </row>
    <row r="5154" spans="1:3" x14ac:dyDescent="0.35">
      <c r="A5154" s="231" t="s">
        <v>7028</v>
      </c>
      <c r="B5154" s="231" t="str">
        <f t="shared" si="80"/>
        <v>TQ14</v>
      </c>
      <c r="C5154" s="353">
        <v>1.33002409692315</v>
      </c>
    </row>
    <row r="5155" spans="1:3" x14ac:dyDescent="0.35">
      <c r="A5155" s="231" t="s">
        <v>7029</v>
      </c>
      <c r="B5155" s="231" t="str">
        <f t="shared" si="80"/>
        <v>TQ14</v>
      </c>
      <c r="C5155" s="353">
        <v>1.3167149188966201</v>
      </c>
    </row>
    <row r="5156" spans="1:3" x14ac:dyDescent="0.35">
      <c r="A5156" s="231" t="s">
        <v>7030</v>
      </c>
      <c r="B5156" s="231" t="str">
        <f t="shared" si="80"/>
        <v>TQ14</v>
      </c>
      <c r="C5156" s="353">
        <v>0.96918064925445402</v>
      </c>
    </row>
    <row r="5157" spans="1:3" x14ac:dyDescent="0.35">
      <c r="A5157" s="231" t="s">
        <v>7031</v>
      </c>
      <c r="B5157" s="231" t="str">
        <f t="shared" si="80"/>
        <v>TQ14</v>
      </c>
      <c r="C5157" s="353">
        <v>1.3744071664292801</v>
      </c>
    </row>
    <row r="5158" spans="1:3" x14ac:dyDescent="0.35">
      <c r="A5158" s="231" t="s">
        <v>7032</v>
      </c>
      <c r="B5158" s="231" t="str">
        <f t="shared" si="80"/>
        <v>TQ14</v>
      </c>
      <c r="C5158" s="353">
        <v>1.37445375688432</v>
      </c>
    </row>
    <row r="5159" spans="1:3" x14ac:dyDescent="0.35">
      <c r="A5159" s="231" t="s">
        <v>7033</v>
      </c>
      <c r="B5159" s="231" t="str">
        <f t="shared" si="80"/>
        <v>TQ14</v>
      </c>
      <c r="C5159" s="353">
        <v>1.44447135604529</v>
      </c>
    </row>
    <row r="5160" spans="1:3" x14ac:dyDescent="0.35">
      <c r="A5160" s="231" t="s">
        <v>7034</v>
      </c>
      <c r="B5160" s="231" t="str">
        <f t="shared" si="80"/>
        <v>TQ14</v>
      </c>
      <c r="C5160" s="353">
        <v>0.76114446754377696</v>
      </c>
    </row>
    <row r="5161" spans="1:3" x14ac:dyDescent="0.35">
      <c r="A5161" s="231" t="s">
        <v>7035</v>
      </c>
      <c r="B5161" s="231" t="str">
        <f t="shared" si="80"/>
        <v>TQ14</v>
      </c>
      <c r="C5161" s="353">
        <v>0.79847497271464596</v>
      </c>
    </row>
    <row r="5162" spans="1:3" x14ac:dyDescent="0.35">
      <c r="A5162" s="231" t="s">
        <v>7036</v>
      </c>
      <c r="B5162" s="231" t="str">
        <f t="shared" si="80"/>
        <v>TQ14</v>
      </c>
      <c r="C5162" s="353">
        <v>0.88717399023350096</v>
      </c>
    </row>
    <row r="5163" spans="1:3" x14ac:dyDescent="0.35">
      <c r="A5163" s="231" t="s">
        <v>7037</v>
      </c>
      <c r="B5163" s="231" t="str">
        <f t="shared" si="80"/>
        <v>TQ14</v>
      </c>
      <c r="C5163" s="353">
        <v>0.87940189783098299</v>
      </c>
    </row>
    <row r="5164" spans="1:3" x14ac:dyDescent="0.35">
      <c r="A5164" s="231" t="s">
        <v>7038</v>
      </c>
      <c r="B5164" s="231" t="str">
        <f t="shared" si="80"/>
        <v>TQ14</v>
      </c>
      <c r="C5164" s="353">
        <v>1.3187384605838699</v>
      </c>
    </row>
    <row r="5165" spans="1:3" x14ac:dyDescent="0.35">
      <c r="A5165" s="231" t="s">
        <v>7039</v>
      </c>
      <c r="B5165" s="231" t="str">
        <f t="shared" si="80"/>
        <v>TQ14</v>
      </c>
      <c r="C5165" s="353">
        <v>0.38225767180063502</v>
      </c>
    </row>
    <row r="5166" spans="1:3" x14ac:dyDescent="0.35">
      <c r="A5166" s="231" t="s">
        <v>7040</v>
      </c>
      <c r="B5166" s="231" t="str">
        <f t="shared" si="80"/>
        <v>TQ14</v>
      </c>
      <c r="C5166" s="353">
        <v>1.1050595927371201</v>
      </c>
    </row>
    <row r="5167" spans="1:3" x14ac:dyDescent="0.35">
      <c r="A5167" s="231" t="s">
        <v>7041</v>
      </c>
      <c r="B5167" s="231" t="str">
        <f t="shared" si="80"/>
        <v>TQ14</v>
      </c>
      <c r="C5167" s="353">
        <v>0.227793317799487</v>
      </c>
    </row>
    <row r="5168" spans="1:3" x14ac:dyDescent="0.35">
      <c r="A5168" s="231" t="s">
        <v>7042</v>
      </c>
      <c r="B5168" s="231" t="str">
        <f t="shared" si="80"/>
        <v>TQ14</v>
      </c>
      <c r="C5168" s="353">
        <v>1.4235901222157099</v>
      </c>
    </row>
    <row r="5169" spans="1:3" x14ac:dyDescent="0.35">
      <c r="A5169" s="231" t="s">
        <v>7043</v>
      </c>
      <c r="B5169" s="231" t="str">
        <f t="shared" si="80"/>
        <v>TQ14</v>
      </c>
      <c r="C5169" s="353">
        <v>0.96459914782710299</v>
      </c>
    </row>
    <row r="5170" spans="1:3" x14ac:dyDescent="0.35">
      <c r="A5170" s="231" t="s">
        <v>7044</v>
      </c>
      <c r="B5170" s="231" t="str">
        <f t="shared" si="80"/>
        <v>TQ14</v>
      </c>
      <c r="C5170" s="353">
        <v>1.13974992368636</v>
      </c>
    </row>
    <row r="5171" spans="1:3" x14ac:dyDescent="0.35">
      <c r="A5171" s="231" t="s">
        <v>7045</v>
      </c>
      <c r="B5171" s="231" t="str">
        <f t="shared" si="80"/>
        <v>TQ14</v>
      </c>
      <c r="C5171" s="353">
        <v>1.22206430925427</v>
      </c>
    </row>
    <row r="5172" spans="1:3" x14ac:dyDescent="0.35">
      <c r="A5172" s="231" t="s">
        <v>7046</v>
      </c>
      <c r="B5172" s="231" t="str">
        <f t="shared" si="80"/>
        <v>TQ14</v>
      </c>
      <c r="C5172" s="353">
        <v>0.68224030835379801</v>
      </c>
    </row>
    <row r="5173" spans="1:3" x14ac:dyDescent="0.35">
      <c r="A5173" s="231" t="s">
        <v>7047</v>
      </c>
      <c r="B5173" s="231" t="str">
        <f t="shared" si="80"/>
        <v>TQ14</v>
      </c>
      <c r="C5173" s="353">
        <v>1.3157966167206501</v>
      </c>
    </row>
    <row r="5174" spans="1:3" x14ac:dyDescent="0.35">
      <c r="A5174" s="231" t="s">
        <v>7048</v>
      </c>
      <c r="B5174" s="231" t="str">
        <f t="shared" si="80"/>
        <v>TQ14</v>
      </c>
      <c r="C5174" s="353">
        <v>1.4699477881848</v>
      </c>
    </row>
    <row r="5175" spans="1:3" x14ac:dyDescent="0.35">
      <c r="A5175" s="231" t="s">
        <v>7049</v>
      </c>
      <c r="B5175" s="231" t="str">
        <f t="shared" si="80"/>
        <v>TQ14</v>
      </c>
      <c r="C5175" s="353">
        <v>1.1392215649875901</v>
      </c>
    </row>
    <row r="5176" spans="1:3" x14ac:dyDescent="0.35">
      <c r="A5176" s="231" t="s">
        <v>7050</v>
      </c>
      <c r="B5176" s="231" t="str">
        <f t="shared" si="80"/>
        <v>TQ14</v>
      </c>
      <c r="C5176" s="353">
        <v>0.28602801370255798</v>
      </c>
    </row>
    <row r="5177" spans="1:3" x14ac:dyDescent="0.35">
      <c r="A5177" s="231" t="s">
        <v>7051</v>
      </c>
      <c r="B5177" s="231" t="str">
        <f t="shared" si="80"/>
        <v>TQ14</v>
      </c>
      <c r="C5177" s="353">
        <v>1.34545855529249</v>
      </c>
    </row>
    <row r="5178" spans="1:3" x14ac:dyDescent="0.35">
      <c r="A5178" s="231" t="s">
        <v>7052</v>
      </c>
      <c r="B5178" s="231" t="str">
        <f t="shared" si="80"/>
        <v>TQ14</v>
      </c>
      <c r="C5178" s="353">
        <v>1.29844596139381</v>
      </c>
    </row>
    <row r="5179" spans="1:3" x14ac:dyDescent="0.35">
      <c r="A5179" s="231" t="s">
        <v>7053</v>
      </c>
      <c r="B5179" s="231" t="str">
        <f t="shared" si="80"/>
        <v>TQ14</v>
      </c>
      <c r="C5179" s="353">
        <v>0.56037558339341897</v>
      </c>
    </row>
    <row r="5180" spans="1:3" x14ac:dyDescent="0.35">
      <c r="A5180" s="231" t="s">
        <v>7054</v>
      </c>
      <c r="B5180" s="231" t="str">
        <f t="shared" si="80"/>
        <v>TQ14</v>
      </c>
      <c r="C5180" s="353">
        <v>1.1676652042190501</v>
      </c>
    </row>
    <row r="5181" spans="1:3" x14ac:dyDescent="0.35">
      <c r="A5181" s="231" t="s">
        <v>7055</v>
      </c>
      <c r="B5181" s="231" t="str">
        <f t="shared" si="80"/>
        <v>TQ14</v>
      </c>
      <c r="C5181" s="353">
        <v>0.80800387488152403</v>
      </c>
    </row>
    <row r="5182" spans="1:3" x14ac:dyDescent="0.35">
      <c r="A5182" s="231" t="s">
        <v>7056</v>
      </c>
      <c r="B5182" s="231" t="str">
        <f t="shared" si="80"/>
        <v>TQ14</v>
      </c>
      <c r="C5182" s="353">
        <v>1.0967781394671401</v>
      </c>
    </row>
    <row r="5183" spans="1:3" x14ac:dyDescent="0.35">
      <c r="A5183" s="231" t="s">
        <v>7057</v>
      </c>
      <c r="B5183" s="231" t="str">
        <f t="shared" si="80"/>
        <v>TQ14</v>
      </c>
      <c r="C5183" s="353">
        <v>0.480311461390725</v>
      </c>
    </row>
    <row r="5184" spans="1:3" x14ac:dyDescent="0.35">
      <c r="A5184" s="231" t="s">
        <v>7058</v>
      </c>
      <c r="B5184" s="231" t="str">
        <f t="shared" si="80"/>
        <v>TQ14</v>
      </c>
      <c r="C5184" s="353">
        <v>1.1907543720571601</v>
      </c>
    </row>
    <row r="5185" spans="1:3" x14ac:dyDescent="0.35">
      <c r="A5185" s="231" t="s">
        <v>7059</v>
      </c>
      <c r="B5185" s="231" t="str">
        <f t="shared" si="80"/>
        <v>TQ14</v>
      </c>
      <c r="C5185" s="353">
        <v>0.468541384239898</v>
      </c>
    </row>
    <row r="5186" spans="1:3" x14ac:dyDescent="0.35">
      <c r="A5186" s="231" t="s">
        <v>7060</v>
      </c>
      <c r="B5186" s="231" t="str">
        <f t="shared" si="80"/>
        <v>TQ14</v>
      </c>
      <c r="C5186" s="353">
        <v>0.52519338153698103</v>
      </c>
    </row>
    <row r="5187" spans="1:3" x14ac:dyDescent="0.35">
      <c r="A5187" s="231" t="s">
        <v>7061</v>
      </c>
      <c r="B5187" s="231" t="str">
        <f t="shared" si="80"/>
        <v>TQ14</v>
      </c>
      <c r="C5187" s="353">
        <v>0.30445187742767599</v>
      </c>
    </row>
    <row r="5188" spans="1:3" x14ac:dyDescent="0.35">
      <c r="A5188" s="231" t="s">
        <v>7062</v>
      </c>
      <c r="B5188" s="231" t="str">
        <f t="shared" si="80"/>
        <v>TQ14</v>
      </c>
      <c r="C5188" s="353">
        <v>0.22834463081256201</v>
      </c>
    </row>
    <row r="5189" spans="1:3" x14ac:dyDescent="0.35">
      <c r="A5189" s="231" t="s">
        <v>7063</v>
      </c>
      <c r="B5189" s="231" t="str">
        <f t="shared" si="80"/>
        <v>TQ14</v>
      </c>
      <c r="C5189" s="353">
        <v>0.85226209428301303</v>
      </c>
    </row>
    <row r="5190" spans="1:3" x14ac:dyDescent="0.35">
      <c r="A5190" s="231" t="s">
        <v>7064</v>
      </c>
      <c r="B5190" s="231" t="str">
        <f t="shared" si="80"/>
        <v>TQ2</v>
      </c>
      <c r="C5190" s="353">
        <v>0.47548096324580003</v>
      </c>
    </row>
    <row r="5191" spans="1:3" x14ac:dyDescent="0.35">
      <c r="A5191" s="231" t="s">
        <v>7065</v>
      </c>
      <c r="B5191" s="231" t="str">
        <f t="shared" si="80"/>
        <v>TQ2</v>
      </c>
      <c r="C5191" s="353">
        <v>1.51002722353231</v>
      </c>
    </row>
    <row r="5192" spans="1:3" x14ac:dyDescent="0.35">
      <c r="A5192" s="231" t="s">
        <v>7066</v>
      </c>
      <c r="B5192" s="231" t="str">
        <f t="shared" si="80"/>
        <v>TQ2</v>
      </c>
      <c r="C5192" s="353">
        <v>0.53896883237112903</v>
      </c>
    </row>
    <row r="5193" spans="1:3" x14ac:dyDescent="0.35">
      <c r="A5193" s="231" t="s">
        <v>7067</v>
      </c>
      <c r="B5193" s="231" t="str">
        <f t="shared" si="80"/>
        <v>TQ2</v>
      </c>
      <c r="C5193" s="353">
        <v>1.7514466286542201</v>
      </c>
    </row>
    <row r="5194" spans="1:3" x14ac:dyDescent="0.35">
      <c r="A5194" s="231" t="s">
        <v>7068</v>
      </c>
      <c r="B5194" s="231" t="str">
        <f t="shared" si="80"/>
        <v>TQ3</v>
      </c>
      <c r="C5194" s="353">
        <v>0.96037072342577701</v>
      </c>
    </row>
    <row r="5195" spans="1:3" x14ac:dyDescent="0.35">
      <c r="A5195" s="231" t="s">
        <v>7069</v>
      </c>
      <c r="B5195" s="231" t="str">
        <f t="shared" si="80"/>
        <v>TQ3</v>
      </c>
      <c r="C5195" s="353">
        <v>0.65634396969104003</v>
      </c>
    </row>
    <row r="5196" spans="1:3" x14ac:dyDescent="0.35">
      <c r="A5196" s="231" t="s">
        <v>7070</v>
      </c>
      <c r="B5196" s="231" t="str">
        <f t="shared" ref="B5196:B5259" si="81">IFERROR(LEFT(A5196,(FIND(" ",A5196,1)-1)),"")</f>
        <v>TQ3</v>
      </c>
      <c r="C5196" s="353">
        <v>0.86446983141087097</v>
      </c>
    </row>
    <row r="5197" spans="1:3" x14ac:dyDescent="0.35">
      <c r="A5197" s="231" t="s">
        <v>7071</v>
      </c>
      <c r="B5197" s="231" t="str">
        <f t="shared" si="81"/>
        <v>TQ3</v>
      </c>
      <c r="C5197" s="353">
        <v>0.98018493039035104</v>
      </c>
    </row>
    <row r="5198" spans="1:3" x14ac:dyDescent="0.35">
      <c r="A5198" s="231" t="s">
        <v>7072</v>
      </c>
      <c r="B5198" s="231" t="str">
        <f t="shared" si="81"/>
        <v>TQ3</v>
      </c>
      <c r="C5198" s="353">
        <v>0.53290875952663297</v>
      </c>
    </row>
    <row r="5199" spans="1:3" x14ac:dyDescent="0.35">
      <c r="A5199" s="231" t="s">
        <v>7073</v>
      </c>
      <c r="B5199" s="231" t="str">
        <f t="shared" si="81"/>
        <v>TQ3</v>
      </c>
      <c r="C5199" s="353">
        <v>0.30204499918010402</v>
      </c>
    </row>
    <row r="5200" spans="1:3" x14ac:dyDescent="0.35">
      <c r="A5200" s="231" t="s">
        <v>7074</v>
      </c>
      <c r="B5200" s="231" t="str">
        <f t="shared" si="81"/>
        <v>TQ3</v>
      </c>
      <c r="C5200" s="353">
        <v>1.8278483493336799</v>
      </c>
    </row>
    <row r="5201" spans="1:3" x14ac:dyDescent="0.35">
      <c r="A5201" s="231" t="s">
        <v>7075</v>
      </c>
      <c r="B5201" s="231" t="str">
        <f t="shared" si="81"/>
        <v>TQ4</v>
      </c>
      <c r="C5201" s="353">
        <v>0.22549131151410001</v>
      </c>
    </row>
    <row r="5202" spans="1:3" x14ac:dyDescent="0.35">
      <c r="A5202" s="231" t="s">
        <v>7076</v>
      </c>
      <c r="B5202" s="231" t="str">
        <f t="shared" si="81"/>
        <v>TQ4</v>
      </c>
      <c r="C5202" s="353">
        <v>1.5429124470515401</v>
      </c>
    </row>
    <row r="5203" spans="1:3" x14ac:dyDescent="0.35">
      <c r="A5203" s="231" t="s">
        <v>7077</v>
      </c>
      <c r="B5203" s="231" t="str">
        <f t="shared" si="81"/>
        <v>TQ4</v>
      </c>
      <c r="C5203" s="353">
        <v>1.5085561543933099</v>
      </c>
    </row>
    <row r="5204" spans="1:3" x14ac:dyDescent="0.35">
      <c r="A5204" s="231" t="s">
        <v>7078</v>
      </c>
      <c r="B5204" s="231" t="str">
        <f t="shared" si="81"/>
        <v>TQ4</v>
      </c>
      <c r="C5204" s="353">
        <v>1.12043435011172</v>
      </c>
    </row>
    <row r="5205" spans="1:3" x14ac:dyDescent="0.35">
      <c r="A5205" s="231" t="s">
        <v>7079</v>
      </c>
      <c r="B5205" s="231" t="str">
        <f t="shared" si="81"/>
        <v>TQ4</v>
      </c>
      <c r="C5205" s="353">
        <v>1.00365082605848</v>
      </c>
    </row>
    <row r="5206" spans="1:3" x14ac:dyDescent="0.35">
      <c r="A5206" s="231" t="s">
        <v>7080</v>
      </c>
      <c r="B5206" s="231" t="str">
        <f t="shared" si="81"/>
        <v>TQ4</v>
      </c>
      <c r="C5206" s="353">
        <v>1.48825446173553</v>
      </c>
    </row>
    <row r="5207" spans="1:3" x14ac:dyDescent="0.35">
      <c r="A5207" s="231" t="s">
        <v>7081</v>
      </c>
      <c r="B5207" s="231" t="str">
        <f t="shared" si="81"/>
        <v>TQ4</v>
      </c>
      <c r="C5207" s="353">
        <v>0.66957095319962501</v>
      </c>
    </row>
    <row r="5208" spans="1:3" x14ac:dyDescent="0.35">
      <c r="A5208" s="231" t="s">
        <v>7082</v>
      </c>
      <c r="B5208" s="231" t="str">
        <f t="shared" si="81"/>
        <v>TQ4</v>
      </c>
      <c r="C5208" s="353">
        <v>1.2131144469323201</v>
      </c>
    </row>
    <row r="5209" spans="1:3" x14ac:dyDescent="0.35">
      <c r="A5209" s="231" t="s">
        <v>7083</v>
      </c>
      <c r="B5209" s="231" t="str">
        <f t="shared" si="81"/>
        <v>TQ4</v>
      </c>
      <c r="C5209" s="353">
        <v>1.0503128876150101</v>
      </c>
    </row>
    <row r="5210" spans="1:3" x14ac:dyDescent="0.35">
      <c r="A5210" s="231" t="s">
        <v>7084</v>
      </c>
      <c r="B5210" s="231" t="str">
        <f t="shared" si="81"/>
        <v>TQ4</v>
      </c>
      <c r="C5210" s="353">
        <v>1.46779750109906</v>
      </c>
    </row>
    <row r="5211" spans="1:3" x14ac:dyDescent="0.35">
      <c r="A5211" s="231" t="s">
        <v>7085</v>
      </c>
      <c r="B5211" s="231" t="str">
        <f t="shared" si="81"/>
        <v>TQ4</v>
      </c>
      <c r="C5211" s="353">
        <v>0.39362122142255002</v>
      </c>
    </row>
    <row r="5212" spans="1:3" x14ac:dyDescent="0.35">
      <c r="A5212" s="231" t="s">
        <v>7086</v>
      </c>
      <c r="B5212" s="231" t="str">
        <f t="shared" si="81"/>
        <v>TQ4</v>
      </c>
      <c r="C5212" s="353">
        <v>0.87619478476656998</v>
      </c>
    </row>
    <row r="5213" spans="1:3" x14ac:dyDescent="0.35">
      <c r="A5213" s="231" t="s">
        <v>7087</v>
      </c>
      <c r="B5213" s="231" t="str">
        <f t="shared" si="81"/>
        <v>TQ4</v>
      </c>
      <c r="C5213" s="353">
        <v>0.62517937194436701</v>
      </c>
    </row>
    <row r="5214" spans="1:3" x14ac:dyDescent="0.35">
      <c r="A5214" s="231" t="s">
        <v>7088</v>
      </c>
      <c r="B5214" s="231" t="str">
        <f t="shared" si="81"/>
        <v>TQ4</v>
      </c>
      <c r="C5214" s="353">
        <v>0.34296882040350202</v>
      </c>
    </row>
    <row r="5215" spans="1:3" x14ac:dyDescent="0.35">
      <c r="A5215" s="231" t="s">
        <v>7089</v>
      </c>
      <c r="B5215" s="231" t="str">
        <f t="shared" si="81"/>
        <v>TQ4</v>
      </c>
      <c r="C5215" s="353">
        <v>0.61652015302878704</v>
      </c>
    </row>
    <row r="5216" spans="1:3" x14ac:dyDescent="0.35">
      <c r="A5216" s="231" t="s">
        <v>7090</v>
      </c>
      <c r="B5216" s="231" t="str">
        <f t="shared" si="81"/>
        <v>TQ4</v>
      </c>
      <c r="C5216" s="353">
        <v>0.54977924920937504</v>
      </c>
    </row>
    <row r="5217" spans="1:3" x14ac:dyDescent="0.35">
      <c r="A5217" s="231" t="s">
        <v>7091</v>
      </c>
      <c r="B5217" s="231" t="str">
        <f t="shared" si="81"/>
        <v>TQ4</v>
      </c>
      <c r="C5217" s="353">
        <v>0.50963483429562895</v>
      </c>
    </row>
    <row r="5218" spans="1:3" x14ac:dyDescent="0.35">
      <c r="A5218" s="231" t="s">
        <v>7092</v>
      </c>
      <c r="B5218" s="231" t="str">
        <f t="shared" si="81"/>
        <v>TQ4</v>
      </c>
      <c r="C5218" s="353">
        <v>0.30536270341996202</v>
      </c>
    </row>
    <row r="5219" spans="1:3" x14ac:dyDescent="0.35">
      <c r="A5219" s="231" t="s">
        <v>7093</v>
      </c>
      <c r="B5219" s="231" t="str">
        <f t="shared" si="81"/>
        <v>TQ4</v>
      </c>
      <c r="C5219" s="353">
        <v>0.345862395989813</v>
      </c>
    </row>
    <row r="5220" spans="1:3" x14ac:dyDescent="0.35">
      <c r="A5220" s="231" t="s">
        <v>7094</v>
      </c>
      <c r="B5220" s="231" t="str">
        <f t="shared" si="81"/>
        <v>TQ4</v>
      </c>
      <c r="C5220" s="353">
        <v>0.83379863030924095</v>
      </c>
    </row>
    <row r="5221" spans="1:3" x14ac:dyDescent="0.35">
      <c r="A5221" s="231" t="s">
        <v>7095</v>
      </c>
      <c r="B5221" s="231" t="str">
        <f t="shared" si="81"/>
        <v>TQ4</v>
      </c>
      <c r="C5221" s="353">
        <v>1.4182103465420599</v>
      </c>
    </row>
    <row r="5222" spans="1:3" x14ac:dyDescent="0.35">
      <c r="A5222" s="231" t="s">
        <v>7096</v>
      </c>
      <c r="B5222" s="231" t="str">
        <f t="shared" si="81"/>
        <v>TQ4</v>
      </c>
      <c r="C5222" s="353">
        <v>1.4710831319218201</v>
      </c>
    </row>
    <row r="5223" spans="1:3" x14ac:dyDescent="0.35">
      <c r="A5223" s="231" t="s">
        <v>7097</v>
      </c>
      <c r="B5223" s="231" t="str">
        <f t="shared" si="81"/>
        <v>TQ4</v>
      </c>
      <c r="C5223" s="353">
        <v>0.92875092145210603</v>
      </c>
    </row>
    <row r="5224" spans="1:3" x14ac:dyDescent="0.35">
      <c r="A5224" s="231" t="s">
        <v>7098</v>
      </c>
      <c r="B5224" s="231" t="str">
        <f t="shared" si="81"/>
        <v>TQ4</v>
      </c>
      <c r="C5224" s="353">
        <v>1.54385120173129</v>
      </c>
    </row>
    <row r="5225" spans="1:3" x14ac:dyDescent="0.35">
      <c r="A5225" s="231" t="s">
        <v>7099</v>
      </c>
      <c r="B5225" s="231" t="str">
        <f t="shared" si="81"/>
        <v>TQ4</v>
      </c>
      <c r="C5225" s="353">
        <v>1.2111925366826899</v>
      </c>
    </row>
    <row r="5226" spans="1:3" x14ac:dyDescent="0.35">
      <c r="A5226" s="231" t="s">
        <v>7100</v>
      </c>
      <c r="B5226" s="231" t="str">
        <f t="shared" si="81"/>
        <v>TQ4</v>
      </c>
      <c r="C5226" s="353">
        <v>1.74970273640572</v>
      </c>
    </row>
    <row r="5227" spans="1:3" x14ac:dyDescent="0.35">
      <c r="A5227" s="231" t="s">
        <v>7101</v>
      </c>
      <c r="B5227" s="231" t="str">
        <f t="shared" si="81"/>
        <v>TQ4</v>
      </c>
      <c r="C5227" s="353">
        <v>1.84951310111821</v>
      </c>
    </row>
    <row r="5228" spans="1:3" x14ac:dyDescent="0.35">
      <c r="A5228" s="231" t="s">
        <v>7102</v>
      </c>
      <c r="B5228" s="231" t="str">
        <f t="shared" si="81"/>
        <v>TQ4</v>
      </c>
      <c r="C5228" s="353">
        <v>0.95349660499806799</v>
      </c>
    </row>
    <row r="5229" spans="1:3" x14ac:dyDescent="0.35">
      <c r="A5229" s="231" t="s">
        <v>7103</v>
      </c>
      <c r="B5229" s="231" t="str">
        <f t="shared" si="81"/>
        <v>TQ4</v>
      </c>
      <c r="C5229" s="353">
        <v>1.02352356502338</v>
      </c>
    </row>
    <row r="5230" spans="1:3" x14ac:dyDescent="0.35">
      <c r="A5230" s="231" t="s">
        <v>7104</v>
      </c>
      <c r="B5230" s="231" t="str">
        <f t="shared" si="81"/>
        <v>TQ4</v>
      </c>
      <c r="C5230" s="353">
        <v>1.4982503675352301</v>
      </c>
    </row>
    <row r="5231" spans="1:3" x14ac:dyDescent="0.35">
      <c r="A5231" s="231" t="s">
        <v>7105</v>
      </c>
      <c r="B5231" s="231" t="str">
        <f t="shared" si="81"/>
        <v>TQ4</v>
      </c>
      <c r="C5231" s="353">
        <v>1.80379776135865</v>
      </c>
    </row>
    <row r="5232" spans="1:3" x14ac:dyDescent="0.35">
      <c r="A5232" s="231" t="s">
        <v>7106</v>
      </c>
      <c r="B5232" s="231" t="str">
        <f t="shared" si="81"/>
        <v>TQ4</v>
      </c>
      <c r="C5232" s="353">
        <v>1.9089650902702</v>
      </c>
    </row>
    <row r="5233" spans="1:3" x14ac:dyDescent="0.35">
      <c r="A5233" s="231" t="s">
        <v>7107</v>
      </c>
      <c r="B5233" s="231" t="str">
        <f t="shared" si="81"/>
        <v>TQ4</v>
      </c>
      <c r="C5233" s="353">
        <v>1.7776508729129299</v>
      </c>
    </row>
    <row r="5234" spans="1:3" x14ac:dyDescent="0.35">
      <c r="A5234" s="231" t="s">
        <v>7108</v>
      </c>
      <c r="B5234" s="231" t="str">
        <f t="shared" si="81"/>
        <v>TQ4</v>
      </c>
      <c r="C5234" s="353">
        <v>1.54425458276344</v>
      </c>
    </row>
    <row r="5235" spans="1:3" x14ac:dyDescent="0.35">
      <c r="A5235" s="231" t="s">
        <v>7109</v>
      </c>
      <c r="B5235" s="231" t="str">
        <f t="shared" si="81"/>
        <v>TQ4</v>
      </c>
      <c r="C5235" s="353">
        <v>1.86879610296966</v>
      </c>
    </row>
    <row r="5236" spans="1:3" x14ac:dyDescent="0.35">
      <c r="A5236" s="231" t="s">
        <v>7110</v>
      </c>
      <c r="B5236" s="231" t="str">
        <f t="shared" si="81"/>
        <v>TQ4</v>
      </c>
      <c r="C5236" s="353">
        <v>1.8823841260963501</v>
      </c>
    </row>
    <row r="5237" spans="1:3" x14ac:dyDescent="0.35">
      <c r="A5237" s="231" t="s">
        <v>7111</v>
      </c>
      <c r="B5237" s="231" t="str">
        <f t="shared" si="81"/>
        <v>TQ4</v>
      </c>
      <c r="C5237" s="353">
        <v>1.98410778284195</v>
      </c>
    </row>
    <row r="5238" spans="1:3" x14ac:dyDescent="0.35">
      <c r="A5238" s="231" t="s">
        <v>7112</v>
      </c>
      <c r="B5238" s="231" t="str">
        <f t="shared" si="81"/>
        <v>TQ4</v>
      </c>
      <c r="C5238" s="353">
        <v>1.6402386904508</v>
      </c>
    </row>
    <row r="5239" spans="1:3" x14ac:dyDescent="0.35">
      <c r="A5239" s="231" t="s">
        <v>7113</v>
      </c>
      <c r="B5239" s="231" t="str">
        <f t="shared" si="81"/>
        <v>TQ4</v>
      </c>
      <c r="C5239" s="353">
        <v>0.84029524904603503</v>
      </c>
    </row>
    <row r="5240" spans="1:3" x14ac:dyDescent="0.35">
      <c r="A5240" s="231" t="s">
        <v>7114</v>
      </c>
      <c r="B5240" s="231" t="str">
        <f t="shared" si="81"/>
        <v>TQ4</v>
      </c>
      <c r="C5240" s="353">
        <v>0.96463868296354904</v>
      </c>
    </row>
    <row r="5241" spans="1:3" x14ac:dyDescent="0.35">
      <c r="A5241" s="231" t="s">
        <v>7115</v>
      </c>
      <c r="B5241" s="231" t="str">
        <f t="shared" si="81"/>
        <v>TQ4</v>
      </c>
      <c r="C5241" s="353">
        <v>1.33555791576879</v>
      </c>
    </row>
    <row r="5242" spans="1:3" x14ac:dyDescent="0.35">
      <c r="A5242" s="231" t="s">
        <v>7116</v>
      </c>
      <c r="B5242" s="231" t="str">
        <f t="shared" si="81"/>
        <v>TQ4</v>
      </c>
      <c r="C5242" s="353">
        <v>1.0426741329331</v>
      </c>
    </row>
    <row r="5243" spans="1:3" x14ac:dyDescent="0.35">
      <c r="A5243" s="231" t="s">
        <v>7117</v>
      </c>
      <c r="B5243" s="231" t="str">
        <f t="shared" si="81"/>
        <v>TQ4</v>
      </c>
      <c r="C5243" s="353">
        <v>0.96190194510829896</v>
      </c>
    </row>
    <row r="5244" spans="1:3" x14ac:dyDescent="0.35">
      <c r="A5244" s="231" t="s">
        <v>7118</v>
      </c>
      <c r="B5244" s="231" t="str">
        <f t="shared" si="81"/>
        <v>TQ4</v>
      </c>
      <c r="C5244" s="353">
        <v>1.0281526178303699</v>
      </c>
    </row>
    <row r="5245" spans="1:3" x14ac:dyDescent="0.35">
      <c r="A5245" s="231" t="s">
        <v>7119</v>
      </c>
      <c r="B5245" s="231" t="str">
        <f t="shared" si="81"/>
        <v>TQ4</v>
      </c>
      <c r="C5245" s="353">
        <v>1.37687029955377</v>
      </c>
    </row>
    <row r="5246" spans="1:3" x14ac:dyDescent="0.35">
      <c r="A5246" s="231" t="s">
        <v>7120</v>
      </c>
      <c r="B5246" s="231" t="str">
        <f t="shared" si="81"/>
        <v>TQ4</v>
      </c>
      <c r="C5246" s="353">
        <v>0.76176464447804204</v>
      </c>
    </row>
    <row r="5247" spans="1:3" x14ac:dyDescent="0.35">
      <c r="A5247" s="231" t="s">
        <v>7121</v>
      </c>
      <c r="B5247" s="231" t="str">
        <f t="shared" si="81"/>
        <v>TQ4</v>
      </c>
      <c r="C5247" s="353">
        <v>1.0442623811198399</v>
      </c>
    </row>
    <row r="5248" spans="1:3" x14ac:dyDescent="0.35">
      <c r="A5248" s="231" t="s">
        <v>7122</v>
      </c>
      <c r="B5248" s="231" t="str">
        <f t="shared" si="81"/>
        <v>TQ4</v>
      </c>
      <c r="C5248" s="353">
        <v>1.46149217571293</v>
      </c>
    </row>
    <row r="5249" spans="1:3" x14ac:dyDescent="0.35">
      <c r="A5249" s="231" t="s">
        <v>7123</v>
      </c>
      <c r="B5249" s="231" t="str">
        <f t="shared" si="81"/>
        <v>TQ4</v>
      </c>
      <c r="C5249" s="353">
        <v>0.41263560310952901</v>
      </c>
    </row>
    <row r="5250" spans="1:3" x14ac:dyDescent="0.35">
      <c r="A5250" s="231" t="s">
        <v>7124</v>
      </c>
      <c r="B5250" s="231" t="str">
        <f t="shared" si="81"/>
        <v>TQ4</v>
      </c>
      <c r="C5250" s="353">
        <v>1.9903494371771799</v>
      </c>
    </row>
    <row r="5251" spans="1:3" x14ac:dyDescent="0.35">
      <c r="A5251" s="231" t="s">
        <v>7125</v>
      </c>
      <c r="B5251" s="231" t="str">
        <f t="shared" si="81"/>
        <v>TQ4</v>
      </c>
      <c r="C5251" s="353">
        <v>0.34038158149580999</v>
      </c>
    </row>
    <row r="5252" spans="1:3" x14ac:dyDescent="0.35">
      <c r="A5252" s="231" t="s">
        <v>7126</v>
      </c>
      <c r="B5252" s="231" t="str">
        <f t="shared" si="81"/>
        <v>TQ4</v>
      </c>
      <c r="C5252" s="353">
        <v>0.24474326952467301</v>
      </c>
    </row>
    <row r="5253" spans="1:3" x14ac:dyDescent="0.35">
      <c r="A5253" s="231" t="s">
        <v>7127</v>
      </c>
      <c r="B5253" s="231" t="str">
        <f t="shared" si="81"/>
        <v>TQ4</v>
      </c>
      <c r="C5253" s="353">
        <v>0.82534648392381005</v>
      </c>
    </row>
    <row r="5254" spans="1:3" x14ac:dyDescent="0.35">
      <c r="A5254" s="231" t="s">
        <v>7128</v>
      </c>
      <c r="B5254" s="231" t="str">
        <f t="shared" si="81"/>
        <v>TQ4</v>
      </c>
      <c r="C5254" s="353">
        <v>1.4759667444486799</v>
      </c>
    </row>
    <row r="5255" spans="1:3" x14ac:dyDescent="0.35">
      <c r="A5255" s="231" t="s">
        <v>7129</v>
      </c>
      <c r="B5255" s="231" t="str">
        <f t="shared" si="81"/>
        <v>TQ4</v>
      </c>
      <c r="C5255" s="353">
        <v>0.86429236369838702</v>
      </c>
    </row>
    <row r="5256" spans="1:3" x14ac:dyDescent="0.35">
      <c r="A5256" s="231" t="s">
        <v>7130</v>
      </c>
      <c r="B5256" s="231" t="str">
        <f t="shared" si="81"/>
        <v>TQ4</v>
      </c>
      <c r="C5256" s="353">
        <v>1.7429759669635501</v>
      </c>
    </row>
    <row r="5257" spans="1:3" x14ac:dyDescent="0.35">
      <c r="A5257" s="231" t="s">
        <v>7131</v>
      </c>
      <c r="B5257" s="231" t="str">
        <f t="shared" si="81"/>
        <v>TQ5</v>
      </c>
      <c r="C5257" s="353">
        <v>1.5746848343203099</v>
      </c>
    </row>
    <row r="5258" spans="1:3" x14ac:dyDescent="0.35">
      <c r="A5258" s="231" t="s">
        <v>7132</v>
      </c>
      <c r="B5258" s="231" t="str">
        <f t="shared" si="81"/>
        <v>TQ5</v>
      </c>
      <c r="C5258" s="353">
        <v>2.0352654840670801</v>
      </c>
    </row>
    <row r="5259" spans="1:3" x14ac:dyDescent="0.35">
      <c r="A5259" s="231" t="s">
        <v>7133</v>
      </c>
      <c r="B5259" s="231" t="str">
        <f t="shared" si="81"/>
        <v>TQ5</v>
      </c>
      <c r="C5259" s="353">
        <v>3.1605065107526999</v>
      </c>
    </row>
    <row r="5260" spans="1:3" x14ac:dyDescent="0.35">
      <c r="A5260" s="231" t="s">
        <v>7134</v>
      </c>
      <c r="B5260" s="231" t="str">
        <f t="shared" ref="B5260:B5323" si="82">IFERROR(LEFT(A5260,(FIND(" ",A5260,1)-1)),"")</f>
        <v>TQ5</v>
      </c>
      <c r="C5260" s="353">
        <v>2.6778294461079901</v>
      </c>
    </row>
    <row r="5261" spans="1:3" x14ac:dyDescent="0.35">
      <c r="A5261" s="231" t="s">
        <v>7135</v>
      </c>
      <c r="B5261" s="231" t="str">
        <f t="shared" si="82"/>
        <v>TQ5</v>
      </c>
      <c r="C5261" s="353">
        <v>0.369640355535373</v>
      </c>
    </row>
    <row r="5262" spans="1:3" x14ac:dyDescent="0.35">
      <c r="A5262" s="231" t="s">
        <v>7136</v>
      </c>
      <c r="B5262" s="231" t="str">
        <f t="shared" si="82"/>
        <v>TQ5</v>
      </c>
      <c r="C5262" s="353">
        <v>0.36854073837131002</v>
      </c>
    </row>
    <row r="5263" spans="1:3" x14ac:dyDescent="0.35">
      <c r="A5263" s="231" t="s">
        <v>7137</v>
      </c>
      <c r="B5263" s="231" t="str">
        <f t="shared" si="82"/>
        <v>TQ5</v>
      </c>
      <c r="C5263" s="353">
        <v>0.214214714401298</v>
      </c>
    </row>
    <row r="5264" spans="1:3" x14ac:dyDescent="0.35">
      <c r="A5264" s="231" t="s">
        <v>7138</v>
      </c>
      <c r="B5264" s="231" t="str">
        <f t="shared" si="82"/>
        <v>TQ5</v>
      </c>
      <c r="C5264" s="353">
        <v>3.6220972490490499</v>
      </c>
    </row>
    <row r="5265" spans="1:3" x14ac:dyDescent="0.35">
      <c r="A5265" s="231" t="s">
        <v>7139</v>
      </c>
      <c r="B5265" s="231" t="str">
        <f t="shared" si="82"/>
        <v>TQ6</v>
      </c>
      <c r="C5265" s="353">
        <v>4.3158492040611902</v>
      </c>
    </row>
    <row r="5266" spans="1:3" x14ac:dyDescent="0.35">
      <c r="A5266" s="231" t="s">
        <v>7140</v>
      </c>
      <c r="B5266" s="231" t="str">
        <f t="shared" si="82"/>
        <v>TQ6</v>
      </c>
      <c r="C5266" s="353">
        <v>3.3902869190028699</v>
      </c>
    </row>
    <row r="5267" spans="1:3" x14ac:dyDescent="0.35">
      <c r="A5267" s="231" t="s">
        <v>7141</v>
      </c>
      <c r="B5267" s="231" t="str">
        <f t="shared" si="82"/>
        <v>TQ6</v>
      </c>
      <c r="C5267" s="353">
        <v>0.47997298280828499</v>
      </c>
    </row>
    <row r="5268" spans="1:3" x14ac:dyDescent="0.35">
      <c r="A5268" s="231" t="s">
        <v>7142</v>
      </c>
      <c r="B5268" s="231" t="str">
        <f t="shared" si="82"/>
        <v>TQ6</v>
      </c>
      <c r="C5268" s="353">
        <v>1.3180573419950601</v>
      </c>
    </row>
    <row r="5269" spans="1:3" x14ac:dyDescent="0.35">
      <c r="A5269" s="231" t="s">
        <v>7143</v>
      </c>
      <c r="B5269" s="231" t="str">
        <f t="shared" si="82"/>
        <v>TQ6</v>
      </c>
      <c r="C5269" s="353">
        <v>3.0802520664266799</v>
      </c>
    </row>
    <row r="5270" spans="1:3" x14ac:dyDescent="0.35">
      <c r="A5270" s="231" t="s">
        <v>7144</v>
      </c>
      <c r="B5270" s="231" t="str">
        <f t="shared" si="82"/>
        <v>TQ6</v>
      </c>
      <c r="C5270" s="353">
        <v>1.4938634782240401</v>
      </c>
    </row>
    <row r="5271" spans="1:3" x14ac:dyDescent="0.35">
      <c r="A5271" s="231" t="s">
        <v>7145</v>
      </c>
      <c r="B5271" s="231" t="str">
        <f t="shared" si="82"/>
        <v>TQ6</v>
      </c>
      <c r="C5271" s="353">
        <v>0.38109424840973399</v>
      </c>
    </row>
    <row r="5272" spans="1:3" x14ac:dyDescent="0.35">
      <c r="A5272" s="231" t="s">
        <v>7146</v>
      </c>
      <c r="B5272" s="231" t="str">
        <f t="shared" si="82"/>
        <v>TQ6</v>
      </c>
      <c r="C5272" s="353">
        <v>2.0016908196015799</v>
      </c>
    </row>
    <row r="5273" spans="1:3" x14ac:dyDescent="0.35">
      <c r="A5273" s="231" t="s">
        <v>7147</v>
      </c>
      <c r="B5273" s="231" t="str">
        <f t="shared" si="82"/>
        <v>TQ6</v>
      </c>
      <c r="C5273" s="353">
        <v>0.63879648354914198</v>
      </c>
    </row>
    <row r="5274" spans="1:3" x14ac:dyDescent="0.35">
      <c r="A5274" s="231" t="s">
        <v>7148</v>
      </c>
      <c r="B5274" s="231" t="str">
        <f t="shared" si="82"/>
        <v>TQ6</v>
      </c>
      <c r="C5274" s="353">
        <v>0.30026516736942699</v>
      </c>
    </row>
    <row r="5275" spans="1:3" x14ac:dyDescent="0.35">
      <c r="A5275" s="231" t="s">
        <v>7149</v>
      </c>
      <c r="B5275" s="231" t="str">
        <f t="shared" si="82"/>
        <v>TQ6</v>
      </c>
      <c r="C5275" s="353">
        <v>3.2599232979706199</v>
      </c>
    </row>
    <row r="5276" spans="1:3" x14ac:dyDescent="0.35">
      <c r="A5276" s="231" t="s">
        <v>7150</v>
      </c>
      <c r="B5276" s="231" t="str">
        <f t="shared" si="82"/>
        <v>TQ6</v>
      </c>
      <c r="C5276" s="353">
        <v>0.27057326661979297</v>
      </c>
    </row>
    <row r="5277" spans="1:3" x14ac:dyDescent="0.35">
      <c r="A5277" s="231" t="s">
        <v>7151</v>
      </c>
      <c r="B5277" s="231" t="str">
        <f t="shared" si="82"/>
        <v>TQ6</v>
      </c>
      <c r="C5277" s="353">
        <v>2.09379398396376</v>
      </c>
    </row>
    <row r="5278" spans="1:3" x14ac:dyDescent="0.35">
      <c r="A5278" s="231" t="s">
        <v>7152</v>
      </c>
      <c r="B5278" s="231" t="str">
        <f t="shared" si="82"/>
        <v>TQ6</v>
      </c>
      <c r="C5278" s="353">
        <v>2.8880194961293602</v>
      </c>
    </row>
    <row r="5279" spans="1:3" x14ac:dyDescent="0.35">
      <c r="A5279" s="231" t="s">
        <v>7153</v>
      </c>
      <c r="B5279" s="231" t="str">
        <f t="shared" si="82"/>
        <v>TQ7</v>
      </c>
      <c r="C5279" s="353">
        <v>0.31351886632975201</v>
      </c>
    </row>
    <row r="5280" spans="1:3" x14ac:dyDescent="0.35">
      <c r="A5280" s="231" t="s">
        <v>7154</v>
      </c>
      <c r="B5280" s="231" t="str">
        <f t="shared" si="82"/>
        <v>TQ7</v>
      </c>
      <c r="C5280" s="353">
        <v>0.47669296174185399</v>
      </c>
    </row>
    <row r="5281" spans="1:3" x14ac:dyDescent="0.35">
      <c r="A5281" s="231" t="s">
        <v>7155</v>
      </c>
      <c r="B5281" s="231" t="str">
        <f t="shared" si="82"/>
        <v>TQ7</v>
      </c>
      <c r="C5281" s="353">
        <v>0.49683706540455302</v>
      </c>
    </row>
    <row r="5282" spans="1:3" x14ac:dyDescent="0.35">
      <c r="A5282" s="231" t="s">
        <v>7156</v>
      </c>
      <c r="B5282" s="231" t="str">
        <f t="shared" si="82"/>
        <v>TQ7</v>
      </c>
      <c r="C5282" s="353">
        <v>0.30914117693080501</v>
      </c>
    </row>
    <row r="5283" spans="1:3" x14ac:dyDescent="0.35">
      <c r="A5283" s="231" t="s">
        <v>7157</v>
      </c>
      <c r="B5283" s="231" t="str">
        <f t="shared" si="82"/>
        <v>TQ7</v>
      </c>
      <c r="C5283" s="353">
        <v>0.51026271225576203</v>
      </c>
    </row>
    <row r="5284" spans="1:3" x14ac:dyDescent="0.35">
      <c r="A5284" s="231" t="s">
        <v>7158</v>
      </c>
      <c r="B5284" s="231" t="str">
        <f t="shared" si="82"/>
        <v>TQ7</v>
      </c>
      <c r="C5284" s="353">
        <v>0.524941211716203</v>
      </c>
    </row>
    <row r="5285" spans="1:3" x14ac:dyDescent="0.35">
      <c r="A5285" s="231" t="s">
        <v>7159</v>
      </c>
      <c r="B5285" s="231" t="str">
        <f t="shared" si="82"/>
        <v>TQ7</v>
      </c>
      <c r="C5285" s="353">
        <v>0.426692473588203</v>
      </c>
    </row>
    <row r="5286" spans="1:3" x14ac:dyDescent="0.35">
      <c r="A5286" s="231" t="s">
        <v>7160</v>
      </c>
      <c r="B5286" s="231" t="str">
        <f t="shared" si="82"/>
        <v>TQ7</v>
      </c>
      <c r="C5286" s="353">
        <v>0.37162715166610899</v>
      </c>
    </row>
    <row r="5287" spans="1:3" x14ac:dyDescent="0.35">
      <c r="A5287" s="231" t="s">
        <v>7161</v>
      </c>
      <c r="B5287" s="231" t="str">
        <f t="shared" si="82"/>
        <v>TQ7</v>
      </c>
      <c r="C5287" s="353">
        <v>0.51713628007511303</v>
      </c>
    </row>
    <row r="5288" spans="1:3" x14ac:dyDescent="0.35">
      <c r="A5288" s="231" t="s">
        <v>7162</v>
      </c>
      <c r="B5288" s="231" t="str">
        <f t="shared" si="82"/>
        <v>TQ7</v>
      </c>
      <c r="C5288" s="353">
        <v>0.51921584180673297</v>
      </c>
    </row>
    <row r="5289" spans="1:3" x14ac:dyDescent="0.35">
      <c r="A5289" s="231" t="s">
        <v>7163</v>
      </c>
      <c r="B5289" s="231" t="str">
        <f t="shared" si="82"/>
        <v>TQ7</v>
      </c>
      <c r="C5289" s="353">
        <v>0.33244507665955803</v>
      </c>
    </row>
    <row r="5290" spans="1:3" x14ac:dyDescent="0.35">
      <c r="A5290" s="231" t="s">
        <v>7164</v>
      </c>
      <c r="B5290" s="231" t="str">
        <f t="shared" si="82"/>
        <v>TQ7</v>
      </c>
      <c r="C5290" s="353">
        <v>1.33614337863291</v>
      </c>
    </row>
    <row r="5291" spans="1:3" x14ac:dyDescent="0.35">
      <c r="A5291" s="231" t="s">
        <v>7165</v>
      </c>
      <c r="B5291" s="231" t="str">
        <f t="shared" si="82"/>
        <v>TQ7</v>
      </c>
      <c r="C5291" s="353">
        <v>2.7151054395187399</v>
      </c>
    </row>
    <row r="5292" spans="1:3" x14ac:dyDescent="0.35">
      <c r="A5292" s="231" t="s">
        <v>7166</v>
      </c>
      <c r="B5292" s="231" t="str">
        <f t="shared" si="82"/>
        <v>TQ7</v>
      </c>
      <c r="C5292" s="353">
        <v>0.41566948379058899</v>
      </c>
    </row>
    <row r="5293" spans="1:3" x14ac:dyDescent="0.35">
      <c r="A5293" s="231" t="s">
        <v>7167</v>
      </c>
      <c r="B5293" s="231" t="str">
        <f t="shared" si="82"/>
        <v>TQ7</v>
      </c>
      <c r="C5293" s="353">
        <v>1.87289935372421</v>
      </c>
    </row>
    <row r="5294" spans="1:3" x14ac:dyDescent="0.35">
      <c r="A5294" s="231" t="s">
        <v>7168</v>
      </c>
      <c r="B5294" s="231" t="str">
        <f t="shared" si="82"/>
        <v>TQ7</v>
      </c>
      <c r="C5294" s="353">
        <v>1.8611184144391699</v>
      </c>
    </row>
    <row r="5295" spans="1:3" x14ac:dyDescent="0.35">
      <c r="A5295" s="231" t="s">
        <v>7169</v>
      </c>
      <c r="B5295" s="231" t="str">
        <f t="shared" si="82"/>
        <v>TQ7</v>
      </c>
      <c r="C5295" s="353">
        <v>2.2794858555981099</v>
      </c>
    </row>
    <row r="5296" spans="1:3" x14ac:dyDescent="0.35">
      <c r="A5296" s="231" t="s">
        <v>7170</v>
      </c>
      <c r="B5296" s="231" t="str">
        <f t="shared" si="82"/>
        <v>TQ7</v>
      </c>
      <c r="C5296" s="353">
        <v>1.2010920780776999</v>
      </c>
    </row>
    <row r="5297" spans="1:3" x14ac:dyDescent="0.35">
      <c r="A5297" s="231" t="s">
        <v>7171</v>
      </c>
      <c r="B5297" s="231" t="str">
        <f t="shared" si="82"/>
        <v>TQ7</v>
      </c>
      <c r="C5297" s="353">
        <v>0.57445945939187304</v>
      </c>
    </row>
    <row r="5298" spans="1:3" x14ac:dyDescent="0.35">
      <c r="A5298" s="231" t="s">
        <v>7172</v>
      </c>
      <c r="B5298" s="231" t="str">
        <f t="shared" si="82"/>
        <v>TQ7</v>
      </c>
      <c r="C5298" s="353">
        <v>1.12042015100976</v>
      </c>
    </row>
    <row r="5299" spans="1:3" x14ac:dyDescent="0.35">
      <c r="A5299" s="231" t="s">
        <v>7173</v>
      </c>
      <c r="B5299" s="231" t="str">
        <f t="shared" si="82"/>
        <v>TQ7</v>
      </c>
      <c r="C5299" s="353">
        <v>0.60095882958383895</v>
      </c>
    </row>
    <row r="5300" spans="1:3" x14ac:dyDescent="0.35">
      <c r="A5300" s="231" t="s">
        <v>7174</v>
      </c>
      <c r="B5300" s="231" t="str">
        <f t="shared" si="82"/>
        <v>TQ7</v>
      </c>
      <c r="C5300" s="353">
        <v>1.4379467830125101</v>
      </c>
    </row>
    <row r="5301" spans="1:3" x14ac:dyDescent="0.35">
      <c r="A5301" s="231" t="s">
        <v>7175</v>
      </c>
      <c r="B5301" s="231" t="str">
        <f t="shared" si="82"/>
        <v>TQ7</v>
      </c>
      <c r="C5301" s="353">
        <v>0.50236775869189099</v>
      </c>
    </row>
    <row r="5302" spans="1:3" x14ac:dyDescent="0.35">
      <c r="A5302" s="231" t="s">
        <v>7176</v>
      </c>
      <c r="B5302" s="231" t="str">
        <f t="shared" si="82"/>
        <v>TQ7</v>
      </c>
      <c r="C5302" s="353">
        <v>2.5819909216100299</v>
      </c>
    </row>
    <row r="5303" spans="1:3" x14ac:dyDescent="0.35">
      <c r="A5303" s="231" t="s">
        <v>7177</v>
      </c>
      <c r="B5303" s="231" t="str">
        <f t="shared" si="82"/>
        <v>TQ7</v>
      </c>
      <c r="C5303" s="353">
        <v>0.64887604906727803</v>
      </c>
    </row>
    <row r="5304" spans="1:3" x14ac:dyDescent="0.35">
      <c r="A5304" s="231" t="s">
        <v>7178</v>
      </c>
      <c r="B5304" s="231" t="str">
        <f t="shared" si="82"/>
        <v>TQ7</v>
      </c>
      <c r="C5304" s="353">
        <v>0.51747581177645097</v>
      </c>
    </row>
    <row r="5305" spans="1:3" x14ac:dyDescent="0.35">
      <c r="A5305" s="231" t="s">
        <v>7179</v>
      </c>
      <c r="B5305" s="231" t="str">
        <f t="shared" si="82"/>
        <v>TQ7</v>
      </c>
      <c r="C5305" s="353">
        <v>0.55444139117381697</v>
      </c>
    </row>
    <row r="5306" spans="1:3" x14ac:dyDescent="0.35">
      <c r="A5306" s="231" t="s">
        <v>7180</v>
      </c>
      <c r="B5306" s="231" t="str">
        <f t="shared" si="82"/>
        <v>TQ7</v>
      </c>
      <c r="C5306" s="353">
        <v>0.33758655085977401</v>
      </c>
    </row>
    <row r="5307" spans="1:3" x14ac:dyDescent="0.35">
      <c r="A5307" s="231" t="s">
        <v>7181</v>
      </c>
      <c r="B5307" s="231" t="str">
        <f t="shared" si="82"/>
        <v>TQ8</v>
      </c>
      <c r="C5307" s="353">
        <v>0.58858467817335602</v>
      </c>
    </row>
    <row r="5308" spans="1:3" x14ac:dyDescent="0.35">
      <c r="A5308" s="231" t="s">
        <v>7182</v>
      </c>
      <c r="B5308" s="231" t="str">
        <f t="shared" si="82"/>
        <v>TQ8</v>
      </c>
      <c r="C5308" s="353">
        <v>0.62335053908663696</v>
      </c>
    </row>
    <row r="5309" spans="1:3" x14ac:dyDescent="0.35">
      <c r="A5309" s="231" t="s">
        <v>7183</v>
      </c>
      <c r="B5309" s="231" t="str">
        <f t="shared" si="82"/>
        <v>TQ8</v>
      </c>
      <c r="C5309" s="353">
        <v>2.60276766066952</v>
      </c>
    </row>
    <row r="5310" spans="1:3" x14ac:dyDescent="0.35">
      <c r="A5310" s="231" t="s">
        <v>7184</v>
      </c>
      <c r="B5310" s="231" t="str">
        <f t="shared" si="82"/>
        <v>TQ8</v>
      </c>
      <c r="C5310" s="353">
        <v>0.43759370898398298</v>
      </c>
    </row>
    <row r="5311" spans="1:3" x14ac:dyDescent="0.35">
      <c r="A5311" s="231" t="s">
        <v>7185</v>
      </c>
      <c r="B5311" s="231" t="str">
        <f t="shared" si="82"/>
        <v>TQ8</v>
      </c>
      <c r="C5311" s="353">
        <v>0.726722314940072</v>
      </c>
    </row>
    <row r="5312" spans="1:3" x14ac:dyDescent="0.35">
      <c r="A5312" s="231" t="s">
        <v>7186</v>
      </c>
      <c r="B5312" s="231" t="str">
        <f t="shared" si="82"/>
        <v>TQ8</v>
      </c>
      <c r="C5312" s="353">
        <v>1.31235292439226</v>
      </c>
    </row>
    <row r="5313" spans="1:3" x14ac:dyDescent="0.35">
      <c r="A5313" s="231" t="s">
        <v>7187</v>
      </c>
      <c r="B5313" s="231" t="str">
        <f t="shared" si="82"/>
        <v>TQ8</v>
      </c>
      <c r="C5313" s="353">
        <v>0.39073042224634003</v>
      </c>
    </row>
    <row r="5314" spans="1:3" x14ac:dyDescent="0.35">
      <c r="A5314" s="231" t="s">
        <v>7188</v>
      </c>
      <c r="B5314" s="231" t="str">
        <f t="shared" si="82"/>
        <v>TQ8</v>
      </c>
      <c r="C5314" s="353">
        <v>0.49264100171973801</v>
      </c>
    </row>
    <row r="5315" spans="1:3" x14ac:dyDescent="0.35">
      <c r="A5315" s="231" t="s">
        <v>7189</v>
      </c>
      <c r="B5315" s="231" t="str">
        <f t="shared" si="82"/>
        <v>TQ8</v>
      </c>
      <c r="C5315" s="353">
        <v>0.58687251165082899</v>
      </c>
    </row>
    <row r="5316" spans="1:3" x14ac:dyDescent="0.35">
      <c r="A5316" s="231" t="s">
        <v>7190</v>
      </c>
      <c r="B5316" s="231" t="str">
        <f t="shared" si="82"/>
        <v>TQ8</v>
      </c>
      <c r="C5316" s="353">
        <v>0.48162840663110201</v>
      </c>
    </row>
    <row r="5317" spans="1:3" x14ac:dyDescent="0.35">
      <c r="A5317" s="231" t="s">
        <v>7191</v>
      </c>
      <c r="B5317" s="231" t="str">
        <f t="shared" si="82"/>
        <v>TQ8</v>
      </c>
      <c r="C5317" s="353">
        <v>0.49029083501519999</v>
      </c>
    </row>
    <row r="5318" spans="1:3" x14ac:dyDescent="0.35">
      <c r="A5318" s="231" t="s">
        <v>7192</v>
      </c>
      <c r="B5318" s="231" t="str">
        <f t="shared" si="82"/>
        <v>TQ8</v>
      </c>
      <c r="C5318" s="353">
        <v>1.3603971475800301</v>
      </c>
    </row>
    <row r="5319" spans="1:3" x14ac:dyDescent="0.35">
      <c r="A5319" s="231" t="s">
        <v>7193</v>
      </c>
      <c r="B5319" s="231" t="str">
        <f t="shared" si="82"/>
        <v>TQ8</v>
      </c>
      <c r="C5319" s="353">
        <v>0.43430796168272401</v>
      </c>
    </row>
    <row r="5320" spans="1:3" x14ac:dyDescent="0.35">
      <c r="A5320" s="231" t="s">
        <v>7194</v>
      </c>
      <c r="B5320" s="231" t="str">
        <f t="shared" si="82"/>
        <v>TQ8</v>
      </c>
      <c r="C5320" s="353">
        <v>4.0204651915390901</v>
      </c>
    </row>
    <row r="5321" spans="1:3" x14ac:dyDescent="0.35">
      <c r="A5321" s="231" t="s">
        <v>7195</v>
      </c>
      <c r="B5321" s="231" t="str">
        <f t="shared" si="82"/>
        <v>TQ8</v>
      </c>
      <c r="C5321" s="353">
        <v>0.96839682441463604</v>
      </c>
    </row>
    <row r="5322" spans="1:3" x14ac:dyDescent="0.35">
      <c r="A5322" s="231" t="s">
        <v>7196</v>
      </c>
      <c r="B5322" s="231" t="str">
        <f t="shared" si="82"/>
        <v>TQ8</v>
      </c>
      <c r="C5322" s="353">
        <v>0.38010239540964602</v>
      </c>
    </row>
    <row r="5323" spans="1:3" x14ac:dyDescent="0.35">
      <c r="A5323" s="231" t="s">
        <v>7197</v>
      </c>
      <c r="B5323" s="231" t="str">
        <f t="shared" si="82"/>
        <v>TQ8</v>
      </c>
      <c r="C5323" s="353">
        <v>0.30178848157720201</v>
      </c>
    </row>
    <row r="5324" spans="1:3" x14ac:dyDescent="0.35">
      <c r="A5324" s="231" t="s">
        <v>7198</v>
      </c>
      <c r="B5324" s="231" t="str">
        <f t="shared" ref="B5324:B5387" si="83">IFERROR(LEFT(A5324,(FIND(" ",A5324,1)-1)),"")</f>
        <v>TQ8</v>
      </c>
      <c r="C5324" s="353">
        <v>0.57113729533545898</v>
      </c>
    </row>
    <row r="5325" spans="1:3" x14ac:dyDescent="0.35">
      <c r="A5325" s="231" t="s">
        <v>7199</v>
      </c>
      <c r="B5325" s="231" t="str">
        <f t="shared" si="83"/>
        <v>TQ8</v>
      </c>
      <c r="C5325" s="353">
        <v>0.58763428070634705</v>
      </c>
    </row>
    <row r="5326" spans="1:3" x14ac:dyDescent="0.35">
      <c r="A5326" s="231" t="s">
        <v>7200</v>
      </c>
      <c r="B5326" s="231" t="str">
        <f t="shared" si="83"/>
        <v>TQ9</v>
      </c>
      <c r="C5326" s="353">
        <v>0.59346404141917797</v>
      </c>
    </row>
    <row r="5327" spans="1:3" x14ac:dyDescent="0.35">
      <c r="A5327" s="231" t="s">
        <v>7201</v>
      </c>
      <c r="B5327" s="231" t="str">
        <f t="shared" si="83"/>
        <v>TQ9</v>
      </c>
      <c r="C5327" s="353">
        <v>0.20074598113691899</v>
      </c>
    </row>
    <row r="5328" spans="1:3" x14ac:dyDescent="0.35">
      <c r="A5328" s="231" t="s">
        <v>7202</v>
      </c>
      <c r="B5328" s="231" t="str">
        <f t="shared" si="83"/>
        <v>TQ9</v>
      </c>
      <c r="C5328" s="353">
        <v>0.27798127065942402</v>
      </c>
    </row>
    <row r="5329" spans="1:3" x14ac:dyDescent="0.35">
      <c r="A5329" s="231" t="s">
        <v>7203</v>
      </c>
      <c r="B5329" s="231" t="str">
        <f t="shared" si="83"/>
        <v>TQ9</v>
      </c>
      <c r="C5329" s="353">
        <v>0.65735782205598203</v>
      </c>
    </row>
    <row r="5330" spans="1:3" x14ac:dyDescent="0.35">
      <c r="A5330" s="231" t="s">
        <v>7204</v>
      </c>
      <c r="B5330" s="231" t="str">
        <f t="shared" si="83"/>
        <v>TQ9</v>
      </c>
      <c r="C5330" s="353">
        <v>0.39485472801534199</v>
      </c>
    </row>
    <row r="5331" spans="1:3" x14ac:dyDescent="0.35">
      <c r="A5331" s="231" t="s">
        <v>7205</v>
      </c>
      <c r="B5331" s="231" t="str">
        <f t="shared" si="83"/>
        <v>TQ9</v>
      </c>
      <c r="C5331" s="353">
        <v>1.8342594526836</v>
      </c>
    </row>
    <row r="5332" spans="1:3" x14ac:dyDescent="0.35">
      <c r="A5332" s="231" t="s">
        <v>7206</v>
      </c>
      <c r="B5332" s="231" t="str">
        <f t="shared" si="83"/>
        <v>TQ9</v>
      </c>
      <c r="C5332" s="353">
        <v>0.36797220153328802</v>
      </c>
    </row>
    <row r="5333" spans="1:3" x14ac:dyDescent="0.35">
      <c r="A5333" s="231" t="s">
        <v>7207</v>
      </c>
      <c r="B5333" s="231" t="str">
        <f t="shared" si="83"/>
        <v>TR1</v>
      </c>
      <c r="C5333" s="353">
        <v>0.28108734416460202</v>
      </c>
    </row>
    <row r="5334" spans="1:3" x14ac:dyDescent="0.35">
      <c r="A5334" s="231" t="s">
        <v>7208</v>
      </c>
      <c r="B5334" s="231" t="str">
        <f t="shared" si="83"/>
        <v>TR1</v>
      </c>
      <c r="C5334" s="353">
        <v>1.6756375783022801</v>
      </c>
    </row>
    <row r="5335" spans="1:3" x14ac:dyDescent="0.35">
      <c r="A5335" s="231" t="s">
        <v>7209</v>
      </c>
      <c r="B5335" s="231" t="str">
        <f t="shared" si="83"/>
        <v>TR1</v>
      </c>
      <c r="C5335" s="353">
        <v>1.84472309352789</v>
      </c>
    </row>
    <row r="5336" spans="1:3" x14ac:dyDescent="0.35">
      <c r="A5336" s="231" t="s">
        <v>7210</v>
      </c>
      <c r="B5336" s="231" t="str">
        <f t="shared" si="83"/>
        <v>TR1</v>
      </c>
      <c r="C5336" s="353">
        <v>3.21574354170055</v>
      </c>
    </row>
    <row r="5337" spans="1:3" x14ac:dyDescent="0.35">
      <c r="A5337" s="231" t="s">
        <v>7211</v>
      </c>
      <c r="B5337" s="231" t="str">
        <f t="shared" si="83"/>
        <v>TR10</v>
      </c>
      <c r="C5337" s="353">
        <v>0.64580914909881304</v>
      </c>
    </row>
    <row r="5338" spans="1:3" x14ac:dyDescent="0.35">
      <c r="A5338" s="231" t="s">
        <v>7212</v>
      </c>
      <c r="B5338" s="231" t="str">
        <f t="shared" si="83"/>
        <v>TR10</v>
      </c>
      <c r="C5338" s="353">
        <v>0.42281942306386999</v>
      </c>
    </row>
    <row r="5339" spans="1:3" x14ac:dyDescent="0.35">
      <c r="A5339" s="231" t="s">
        <v>7213</v>
      </c>
      <c r="B5339" s="231" t="str">
        <f t="shared" si="83"/>
        <v>TR10</v>
      </c>
      <c r="C5339" s="353">
        <v>0.32802308213436498</v>
      </c>
    </row>
    <row r="5340" spans="1:3" x14ac:dyDescent="0.35">
      <c r="A5340" s="231" t="s">
        <v>7214</v>
      </c>
      <c r="B5340" s="231" t="str">
        <f t="shared" si="83"/>
        <v>TR10</v>
      </c>
      <c r="C5340" s="353">
        <v>0.84008211773753005</v>
      </c>
    </row>
    <row r="5341" spans="1:3" x14ac:dyDescent="0.35">
      <c r="A5341" s="231" t="s">
        <v>7215</v>
      </c>
      <c r="B5341" s="231" t="str">
        <f t="shared" si="83"/>
        <v>TR10</v>
      </c>
      <c r="C5341" s="353">
        <v>0.49202907191482498</v>
      </c>
    </row>
    <row r="5342" spans="1:3" x14ac:dyDescent="0.35">
      <c r="A5342" s="231" t="s">
        <v>7216</v>
      </c>
      <c r="B5342" s="231" t="str">
        <f t="shared" si="83"/>
        <v>TR10</v>
      </c>
      <c r="C5342" s="353">
        <v>2.1149511402283001</v>
      </c>
    </row>
    <row r="5343" spans="1:3" x14ac:dyDescent="0.35">
      <c r="A5343" s="231" t="s">
        <v>7217</v>
      </c>
      <c r="B5343" s="231" t="str">
        <f t="shared" si="83"/>
        <v>TR10</v>
      </c>
      <c r="C5343" s="353">
        <v>0.39748557576004001</v>
      </c>
    </row>
    <row r="5344" spans="1:3" x14ac:dyDescent="0.35">
      <c r="A5344" s="231" t="s">
        <v>7218</v>
      </c>
      <c r="B5344" s="231" t="str">
        <f t="shared" si="83"/>
        <v>TR10</v>
      </c>
      <c r="C5344" s="353">
        <v>0.20595064098801399</v>
      </c>
    </row>
    <row r="5345" spans="1:3" x14ac:dyDescent="0.35">
      <c r="A5345" s="231" t="s">
        <v>7219</v>
      </c>
      <c r="B5345" s="231" t="str">
        <f t="shared" si="83"/>
        <v>TR10</v>
      </c>
      <c r="C5345" s="353">
        <v>0.37688081124024803</v>
      </c>
    </row>
    <row r="5346" spans="1:3" x14ac:dyDescent="0.35">
      <c r="A5346" s="231" t="s">
        <v>7220</v>
      </c>
      <c r="B5346" s="231" t="str">
        <f t="shared" si="83"/>
        <v>TR11</v>
      </c>
      <c r="C5346" s="353">
        <v>5.2529499885471402</v>
      </c>
    </row>
    <row r="5347" spans="1:3" x14ac:dyDescent="0.35">
      <c r="A5347" s="231" t="s">
        <v>7221</v>
      </c>
      <c r="B5347" s="231" t="str">
        <f t="shared" si="83"/>
        <v>TR11</v>
      </c>
      <c r="C5347" s="353">
        <v>2.1778293277395502</v>
      </c>
    </row>
    <row r="5348" spans="1:3" x14ac:dyDescent="0.35">
      <c r="A5348" s="231" t="s">
        <v>7222</v>
      </c>
      <c r="B5348" s="231" t="str">
        <f t="shared" si="83"/>
        <v>TR11</v>
      </c>
      <c r="C5348" s="353">
        <v>0.80189788352461899</v>
      </c>
    </row>
    <row r="5349" spans="1:3" x14ac:dyDescent="0.35">
      <c r="A5349" s="231" t="s">
        <v>7223</v>
      </c>
      <c r="B5349" s="231" t="str">
        <f t="shared" si="83"/>
        <v>TR11</v>
      </c>
      <c r="C5349" s="353">
        <v>2.3653405789260602</v>
      </c>
    </row>
    <row r="5350" spans="1:3" x14ac:dyDescent="0.35">
      <c r="A5350" s="231" t="s">
        <v>7224</v>
      </c>
      <c r="B5350" s="231" t="str">
        <f t="shared" si="83"/>
        <v>TR11</v>
      </c>
      <c r="C5350" s="353">
        <v>2.84899652138578</v>
      </c>
    </row>
    <row r="5351" spans="1:3" x14ac:dyDescent="0.35">
      <c r="A5351" s="231" t="s">
        <v>7225</v>
      </c>
      <c r="B5351" s="231" t="str">
        <f t="shared" si="83"/>
        <v>TR11</v>
      </c>
      <c r="C5351" s="353">
        <v>1.1108686286045499</v>
      </c>
    </row>
    <row r="5352" spans="1:3" x14ac:dyDescent="0.35">
      <c r="A5352" s="231" t="s">
        <v>7226</v>
      </c>
      <c r="B5352" s="231" t="str">
        <f t="shared" si="83"/>
        <v>TR11</v>
      </c>
      <c r="C5352" s="353">
        <v>0.50552842136062304</v>
      </c>
    </row>
    <row r="5353" spans="1:3" x14ac:dyDescent="0.35">
      <c r="A5353" s="231" t="s">
        <v>7227</v>
      </c>
      <c r="B5353" s="231" t="str">
        <f t="shared" si="83"/>
        <v>TR11</v>
      </c>
      <c r="C5353" s="353">
        <v>0.28672728014548998</v>
      </c>
    </row>
    <row r="5354" spans="1:3" x14ac:dyDescent="0.35">
      <c r="A5354" s="231" t="s">
        <v>7228</v>
      </c>
      <c r="B5354" s="231" t="str">
        <f t="shared" si="83"/>
        <v>TR11</v>
      </c>
      <c r="C5354" s="353">
        <v>0.54330569831416498</v>
      </c>
    </row>
    <row r="5355" spans="1:3" x14ac:dyDescent="0.35">
      <c r="A5355" s="231" t="s">
        <v>7229</v>
      </c>
      <c r="B5355" s="231" t="str">
        <f t="shared" si="83"/>
        <v>TR11</v>
      </c>
      <c r="C5355" s="353">
        <v>1.29855005258388</v>
      </c>
    </row>
    <row r="5356" spans="1:3" x14ac:dyDescent="0.35">
      <c r="A5356" s="231" t="s">
        <v>7230</v>
      </c>
      <c r="B5356" s="231" t="str">
        <f t="shared" si="83"/>
        <v>TR11</v>
      </c>
      <c r="C5356" s="353">
        <v>0.22609086336959999</v>
      </c>
    </row>
    <row r="5357" spans="1:3" x14ac:dyDescent="0.35">
      <c r="A5357" s="231" t="s">
        <v>7231</v>
      </c>
      <c r="B5357" s="231" t="str">
        <f t="shared" si="83"/>
        <v>TR11</v>
      </c>
      <c r="C5357" s="353">
        <v>1.49222803993736</v>
      </c>
    </row>
    <row r="5358" spans="1:3" x14ac:dyDescent="0.35">
      <c r="A5358" s="231" t="s">
        <v>7232</v>
      </c>
      <c r="B5358" s="231" t="str">
        <f t="shared" si="83"/>
        <v>TR11</v>
      </c>
      <c r="C5358" s="353">
        <v>0.57576583921851998</v>
      </c>
    </row>
    <row r="5359" spans="1:3" x14ac:dyDescent="0.35">
      <c r="A5359" s="231" t="s">
        <v>7233</v>
      </c>
      <c r="B5359" s="231" t="str">
        <f t="shared" si="83"/>
        <v>TR11</v>
      </c>
      <c r="C5359" s="353">
        <v>6.2851252635081103</v>
      </c>
    </row>
    <row r="5360" spans="1:3" x14ac:dyDescent="0.35">
      <c r="A5360" s="231" t="s">
        <v>7234</v>
      </c>
      <c r="B5360" s="231" t="str">
        <f t="shared" si="83"/>
        <v>TR11</v>
      </c>
      <c r="C5360" s="353">
        <v>2.1271913192190599</v>
      </c>
    </row>
    <row r="5361" spans="1:3" x14ac:dyDescent="0.35">
      <c r="A5361" s="231" t="s">
        <v>7235</v>
      </c>
      <c r="B5361" s="231" t="str">
        <f t="shared" si="83"/>
        <v>TR11</v>
      </c>
      <c r="C5361" s="353">
        <v>0.603284648085744</v>
      </c>
    </row>
    <row r="5362" spans="1:3" x14ac:dyDescent="0.35">
      <c r="A5362" s="231" t="s">
        <v>7236</v>
      </c>
      <c r="B5362" s="231" t="str">
        <f t="shared" si="83"/>
        <v>TR11</v>
      </c>
      <c r="C5362" s="353">
        <v>0.61441408628293903</v>
      </c>
    </row>
    <row r="5363" spans="1:3" x14ac:dyDescent="0.35">
      <c r="A5363" s="231" t="s">
        <v>7237</v>
      </c>
      <c r="B5363" s="231" t="str">
        <f t="shared" si="83"/>
        <v>TR11</v>
      </c>
      <c r="C5363" s="353">
        <v>0.50842263184578496</v>
      </c>
    </row>
    <row r="5364" spans="1:3" x14ac:dyDescent="0.35">
      <c r="A5364" s="231" t="s">
        <v>7238</v>
      </c>
      <c r="B5364" s="231" t="str">
        <f t="shared" si="83"/>
        <v>TR11</v>
      </c>
      <c r="C5364" s="353">
        <v>0.90918385409509705</v>
      </c>
    </row>
    <row r="5365" spans="1:3" x14ac:dyDescent="0.35">
      <c r="A5365" s="231" t="s">
        <v>7239</v>
      </c>
      <c r="B5365" s="231" t="str">
        <f t="shared" si="83"/>
        <v>TR11</v>
      </c>
      <c r="C5365" s="353">
        <v>0.86705767219613095</v>
      </c>
    </row>
    <row r="5366" spans="1:3" x14ac:dyDescent="0.35">
      <c r="A5366" s="231" t="s">
        <v>7240</v>
      </c>
      <c r="B5366" s="231" t="str">
        <f t="shared" si="83"/>
        <v>TR11</v>
      </c>
      <c r="C5366" s="353">
        <v>0.23022044992770399</v>
      </c>
    </row>
    <row r="5367" spans="1:3" x14ac:dyDescent="0.35">
      <c r="A5367" s="231" t="s">
        <v>7241</v>
      </c>
      <c r="B5367" s="231" t="str">
        <f t="shared" si="83"/>
        <v>TR11</v>
      </c>
      <c r="C5367" s="353">
        <v>1.19353686395655</v>
      </c>
    </row>
    <row r="5368" spans="1:3" x14ac:dyDescent="0.35">
      <c r="A5368" s="231" t="s">
        <v>7242</v>
      </c>
      <c r="B5368" s="231" t="str">
        <f t="shared" si="83"/>
        <v>TR11</v>
      </c>
      <c r="C5368" s="353">
        <v>1.8553273965895201</v>
      </c>
    </row>
    <row r="5369" spans="1:3" x14ac:dyDescent="0.35">
      <c r="A5369" s="231" t="s">
        <v>7243</v>
      </c>
      <c r="B5369" s="231" t="str">
        <f t="shared" si="83"/>
        <v>TR11</v>
      </c>
      <c r="C5369" s="353">
        <v>0.491267503147854</v>
      </c>
    </row>
    <row r="5370" spans="1:3" x14ac:dyDescent="0.35">
      <c r="A5370" s="231" t="s">
        <v>7244</v>
      </c>
      <c r="B5370" s="231" t="str">
        <f t="shared" si="83"/>
        <v>TR11</v>
      </c>
      <c r="C5370" s="353">
        <v>1.14175485436948</v>
      </c>
    </row>
    <row r="5371" spans="1:3" x14ac:dyDescent="0.35">
      <c r="A5371" s="231" t="s">
        <v>7245</v>
      </c>
      <c r="B5371" s="231" t="str">
        <f t="shared" si="83"/>
        <v>TR11</v>
      </c>
      <c r="C5371" s="353">
        <v>6.27432178759301</v>
      </c>
    </row>
    <row r="5372" spans="1:3" x14ac:dyDescent="0.35">
      <c r="A5372" s="231" t="s">
        <v>7246</v>
      </c>
      <c r="B5372" s="231" t="str">
        <f t="shared" si="83"/>
        <v>TR11</v>
      </c>
      <c r="C5372" s="353">
        <v>4.7891569933448697</v>
      </c>
    </row>
    <row r="5373" spans="1:3" x14ac:dyDescent="0.35">
      <c r="A5373" s="231" t="s">
        <v>7247</v>
      </c>
      <c r="B5373" s="231" t="str">
        <f t="shared" si="83"/>
        <v>TR11</v>
      </c>
      <c r="C5373" s="353">
        <v>0.33834081892072299</v>
      </c>
    </row>
    <row r="5374" spans="1:3" x14ac:dyDescent="0.35">
      <c r="A5374" s="231" t="s">
        <v>7248</v>
      </c>
      <c r="B5374" s="231" t="str">
        <f t="shared" si="83"/>
        <v>TR12</v>
      </c>
      <c r="C5374" s="353">
        <v>1.2272824536398099</v>
      </c>
    </row>
    <row r="5375" spans="1:3" x14ac:dyDescent="0.35">
      <c r="A5375" s="231" t="s">
        <v>7249</v>
      </c>
      <c r="B5375" s="231" t="str">
        <f t="shared" si="83"/>
        <v>TR12</v>
      </c>
      <c r="C5375" s="353">
        <v>0.27693858121902298</v>
      </c>
    </row>
    <row r="5376" spans="1:3" x14ac:dyDescent="0.35">
      <c r="A5376" s="231" t="s">
        <v>7250</v>
      </c>
      <c r="B5376" s="231" t="str">
        <f t="shared" si="83"/>
        <v>TR12</v>
      </c>
      <c r="C5376" s="353">
        <v>0.70446732809477497</v>
      </c>
    </row>
    <row r="5377" spans="1:3" x14ac:dyDescent="0.35">
      <c r="A5377" s="231" t="s">
        <v>7251</v>
      </c>
      <c r="B5377" s="231" t="str">
        <f t="shared" si="83"/>
        <v>TR12</v>
      </c>
      <c r="C5377" s="353">
        <v>3.1761552091221699</v>
      </c>
    </row>
    <row r="5378" spans="1:3" x14ac:dyDescent="0.35">
      <c r="A5378" s="231" t="s">
        <v>7252</v>
      </c>
      <c r="B5378" s="231" t="str">
        <f t="shared" si="83"/>
        <v>TR12</v>
      </c>
      <c r="C5378" s="353">
        <v>0.76161011645450605</v>
      </c>
    </row>
    <row r="5379" spans="1:3" x14ac:dyDescent="0.35">
      <c r="A5379" s="231" t="s">
        <v>7253</v>
      </c>
      <c r="B5379" s="231" t="str">
        <f t="shared" si="83"/>
        <v>TR12</v>
      </c>
      <c r="C5379" s="353">
        <v>3.01702749784496</v>
      </c>
    </row>
    <row r="5380" spans="1:3" x14ac:dyDescent="0.35">
      <c r="A5380" s="231" t="s">
        <v>7254</v>
      </c>
      <c r="B5380" s="231" t="str">
        <f t="shared" si="83"/>
        <v>TR12</v>
      </c>
      <c r="C5380" s="353">
        <v>0.35573979379495602</v>
      </c>
    </row>
    <row r="5381" spans="1:3" x14ac:dyDescent="0.35">
      <c r="A5381" s="231" t="s">
        <v>7255</v>
      </c>
      <c r="B5381" s="231" t="str">
        <f t="shared" si="83"/>
        <v>TR12</v>
      </c>
      <c r="C5381" s="353">
        <v>0.63779564740900196</v>
      </c>
    </row>
    <row r="5382" spans="1:3" x14ac:dyDescent="0.35">
      <c r="A5382" s="231" t="s">
        <v>7256</v>
      </c>
      <c r="B5382" s="231" t="str">
        <f t="shared" si="83"/>
        <v>TR12</v>
      </c>
      <c r="C5382" s="353">
        <v>0.40147323341289498</v>
      </c>
    </row>
    <row r="5383" spans="1:3" x14ac:dyDescent="0.35">
      <c r="A5383" s="231" t="s">
        <v>7257</v>
      </c>
      <c r="B5383" s="231" t="str">
        <f t="shared" si="83"/>
        <v>TR12</v>
      </c>
      <c r="C5383" s="353">
        <v>2.8286716155795602</v>
      </c>
    </row>
    <row r="5384" spans="1:3" x14ac:dyDescent="0.35">
      <c r="A5384" s="231" t="s">
        <v>7258</v>
      </c>
      <c r="B5384" s="231" t="str">
        <f t="shared" si="83"/>
        <v>TR13</v>
      </c>
      <c r="C5384" s="353">
        <v>2.30535699404669</v>
      </c>
    </row>
    <row r="5385" spans="1:3" x14ac:dyDescent="0.35">
      <c r="A5385" s="231" t="s">
        <v>7259</v>
      </c>
      <c r="B5385" s="231" t="str">
        <f t="shared" si="83"/>
        <v>TR13</v>
      </c>
      <c r="C5385" s="353">
        <v>1.9595130126620901</v>
      </c>
    </row>
    <row r="5386" spans="1:3" x14ac:dyDescent="0.35">
      <c r="A5386" s="231" t="s">
        <v>7260</v>
      </c>
      <c r="B5386" s="231" t="str">
        <f t="shared" si="83"/>
        <v>TR17</v>
      </c>
      <c r="C5386" s="353">
        <v>0.77794535991686498</v>
      </c>
    </row>
    <row r="5387" spans="1:3" x14ac:dyDescent="0.35">
      <c r="A5387" s="231" t="s">
        <v>7261</v>
      </c>
      <c r="B5387" s="231" t="str">
        <f t="shared" si="83"/>
        <v>TR17</v>
      </c>
      <c r="C5387" s="353">
        <v>0.43198967570240998</v>
      </c>
    </row>
    <row r="5388" spans="1:3" x14ac:dyDescent="0.35">
      <c r="A5388" s="231" t="s">
        <v>7262</v>
      </c>
      <c r="B5388" s="231" t="str">
        <f t="shared" ref="B5388:B5451" si="84">IFERROR(LEFT(A5388,(FIND(" ",A5388,1)-1)),"")</f>
        <v>TR17</v>
      </c>
      <c r="C5388" s="353">
        <v>0.41252932703884199</v>
      </c>
    </row>
    <row r="5389" spans="1:3" x14ac:dyDescent="0.35">
      <c r="A5389" s="231" t="s">
        <v>7263</v>
      </c>
      <c r="B5389" s="231" t="str">
        <f t="shared" si="84"/>
        <v>TR17</v>
      </c>
      <c r="C5389" s="353">
        <v>0.86404851948906003</v>
      </c>
    </row>
    <row r="5390" spans="1:3" x14ac:dyDescent="0.35">
      <c r="A5390" s="231" t="s">
        <v>7264</v>
      </c>
      <c r="B5390" s="231" t="str">
        <f t="shared" si="84"/>
        <v>TR17</v>
      </c>
      <c r="C5390" s="353">
        <v>0.35040972681528598</v>
      </c>
    </row>
    <row r="5391" spans="1:3" x14ac:dyDescent="0.35">
      <c r="A5391" s="231" t="s">
        <v>7265</v>
      </c>
      <c r="B5391" s="231" t="str">
        <f t="shared" si="84"/>
        <v>TR17</v>
      </c>
      <c r="C5391" s="353">
        <v>0.27900250789660103</v>
      </c>
    </row>
    <row r="5392" spans="1:3" x14ac:dyDescent="0.35">
      <c r="A5392" s="231" t="s">
        <v>7266</v>
      </c>
      <c r="B5392" s="231" t="str">
        <f t="shared" si="84"/>
        <v>TR17</v>
      </c>
      <c r="C5392" s="353">
        <v>2.5272838675691398</v>
      </c>
    </row>
    <row r="5393" spans="1:3" x14ac:dyDescent="0.35">
      <c r="A5393" s="231" t="s">
        <v>7267</v>
      </c>
      <c r="B5393" s="231" t="str">
        <f t="shared" si="84"/>
        <v>TR18</v>
      </c>
      <c r="C5393" s="353">
        <v>3.65602453586596</v>
      </c>
    </row>
    <row r="5394" spans="1:3" x14ac:dyDescent="0.35">
      <c r="A5394" s="231" t="s">
        <v>7268</v>
      </c>
      <c r="B5394" s="231" t="str">
        <f t="shared" si="84"/>
        <v>TR18</v>
      </c>
      <c r="C5394" s="353">
        <v>0.318547881515507</v>
      </c>
    </row>
    <row r="5395" spans="1:3" x14ac:dyDescent="0.35">
      <c r="A5395" s="231" t="s">
        <v>7269</v>
      </c>
      <c r="B5395" s="231" t="str">
        <f t="shared" si="84"/>
        <v>TR18</v>
      </c>
      <c r="C5395" s="353">
        <v>0.338216753869991</v>
      </c>
    </row>
    <row r="5396" spans="1:3" x14ac:dyDescent="0.35">
      <c r="A5396" s="231" t="s">
        <v>7270</v>
      </c>
      <c r="B5396" s="231" t="str">
        <f t="shared" si="84"/>
        <v>TR18</v>
      </c>
      <c r="C5396" s="353">
        <v>0.316335953229747</v>
      </c>
    </row>
    <row r="5397" spans="1:3" x14ac:dyDescent="0.35">
      <c r="A5397" s="231" t="s">
        <v>7271</v>
      </c>
      <c r="B5397" s="231" t="str">
        <f t="shared" si="84"/>
        <v>TR18</v>
      </c>
      <c r="C5397" s="353">
        <v>1.2123983417184001</v>
      </c>
    </row>
    <row r="5398" spans="1:3" x14ac:dyDescent="0.35">
      <c r="A5398" s="231" t="s">
        <v>7272</v>
      </c>
      <c r="B5398" s="231" t="str">
        <f t="shared" si="84"/>
        <v>TR18</v>
      </c>
      <c r="C5398" s="353">
        <v>0.507908317867799</v>
      </c>
    </row>
    <row r="5399" spans="1:3" x14ac:dyDescent="0.35">
      <c r="A5399" s="231" t="s">
        <v>7273</v>
      </c>
      <c r="B5399" s="231" t="str">
        <f t="shared" si="84"/>
        <v>TR18</v>
      </c>
      <c r="C5399" s="353">
        <v>0.36122215034085398</v>
      </c>
    </row>
    <row r="5400" spans="1:3" x14ac:dyDescent="0.35">
      <c r="A5400" s="231" t="s">
        <v>7274</v>
      </c>
      <c r="B5400" s="231" t="str">
        <f t="shared" si="84"/>
        <v>TR18</v>
      </c>
      <c r="C5400" s="353">
        <v>3.60038812992113</v>
      </c>
    </row>
    <row r="5401" spans="1:3" x14ac:dyDescent="0.35">
      <c r="A5401" s="231" t="s">
        <v>7275</v>
      </c>
      <c r="B5401" s="231" t="str">
        <f t="shared" si="84"/>
        <v>TR18</v>
      </c>
      <c r="C5401" s="353">
        <v>1.7967901529919199</v>
      </c>
    </row>
    <row r="5402" spans="1:3" x14ac:dyDescent="0.35">
      <c r="A5402" s="231" t="s">
        <v>7276</v>
      </c>
      <c r="B5402" s="231" t="str">
        <f t="shared" si="84"/>
        <v>TR18</v>
      </c>
      <c r="C5402" s="353">
        <v>1.4450805509419899</v>
      </c>
    </row>
    <row r="5403" spans="1:3" x14ac:dyDescent="0.35">
      <c r="A5403" s="231" t="s">
        <v>7277</v>
      </c>
      <c r="B5403" s="231" t="str">
        <f t="shared" si="84"/>
        <v>TR18</v>
      </c>
      <c r="C5403" s="353">
        <v>0.78020376973897998</v>
      </c>
    </row>
    <row r="5404" spans="1:3" x14ac:dyDescent="0.35">
      <c r="A5404" s="231" t="s">
        <v>7278</v>
      </c>
      <c r="B5404" s="231" t="str">
        <f t="shared" si="84"/>
        <v>TR18</v>
      </c>
      <c r="C5404" s="353">
        <v>0.66115624716035304</v>
      </c>
    </row>
    <row r="5405" spans="1:3" x14ac:dyDescent="0.35">
      <c r="A5405" s="231" t="s">
        <v>7279</v>
      </c>
      <c r="B5405" s="231" t="str">
        <f t="shared" si="84"/>
        <v>TR18</v>
      </c>
      <c r="C5405" s="353">
        <v>0.40321048415078498</v>
      </c>
    </row>
    <row r="5406" spans="1:3" x14ac:dyDescent="0.35">
      <c r="A5406" s="231" t="s">
        <v>7280</v>
      </c>
      <c r="B5406" s="231" t="str">
        <f t="shared" si="84"/>
        <v>TR18</v>
      </c>
      <c r="C5406" s="353">
        <v>2.6777906720608802</v>
      </c>
    </row>
    <row r="5407" spans="1:3" x14ac:dyDescent="0.35">
      <c r="A5407" s="231" t="s">
        <v>7281</v>
      </c>
      <c r="B5407" s="231" t="str">
        <f t="shared" si="84"/>
        <v>TR18</v>
      </c>
      <c r="C5407" s="353">
        <v>1.1709344463328399</v>
      </c>
    </row>
    <row r="5408" spans="1:3" x14ac:dyDescent="0.35">
      <c r="A5408" s="231" t="s">
        <v>7282</v>
      </c>
      <c r="B5408" s="231" t="str">
        <f t="shared" si="84"/>
        <v>TR18</v>
      </c>
      <c r="C5408" s="353">
        <v>0.38320305520147901</v>
      </c>
    </row>
    <row r="5409" spans="1:3" x14ac:dyDescent="0.35">
      <c r="A5409" s="231" t="s">
        <v>7283</v>
      </c>
      <c r="B5409" s="231" t="str">
        <f t="shared" si="84"/>
        <v>TR18</v>
      </c>
      <c r="C5409" s="353">
        <v>0.42295462823520802</v>
      </c>
    </row>
    <row r="5410" spans="1:3" x14ac:dyDescent="0.35">
      <c r="A5410" s="231" t="s">
        <v>7284</v>
      </c>
      <c r="B5410" s="231" t="str">
        <f t="shared" si="84"/>
        <v>TR18</v>
      </c>
      <c r="C5410" s="353">
        <v>0.21081176293386999</v>
      </c>
    </row>
    <row r="5411" spans="1:3" x14ac:dyDescent="0.35">
      <c r="A5411" s="231" t="s">
        <v>7285</v>
      </c>
      <c r="B5411" s="231" t="str">
        <f t="shared" si="84"/>
        <v>TR19</v>
      </c>
      <c r="C5411" s="353">
        <v>2.3276236855699399</v>
      </c>
    </row>
    <row r="5412" spans="1:3" x14ac:dyDescent="0.35">
      <c r="A5412" s="231" t="s">
        <v>7286</v>
      </c>
      <c r="B5412" s="231" t="str">
        <f t="shared" si="84"/>
        <v>TR2</v>
      </c>
      <c r="C5412" s="353">
        <v>3.8862105064121901</v>
      </c>
    </row>
    <row r="5413" spans="1:3" x14ac:dyDescent="0.35">
      <c r="A5413" s="231" t="s">
        <v>7287</v>
      </c>
      <c r="B5413" s="231" t="str">
        <f t="shared" si="84"/>
        <v>TR2</v>
      </c>
      <c r="C5413" s="353">
        <v>1.7834741946702299</v>
      </c>
    </row>
    <row r="5414" spans="1:3" x14ac:dyDescent="0.35">
      <c r="A5414" s="231" t="s">
        <v>7288</v>
      </c>
      <c r="B5414" s="231" t="str">
        <f t="shared" si="84"/>
        <v>TR2</v>
      </c>
      <c r="C5414" s="353">
        <v>0.49925909659883599</v>
      </c>
    </row>
    <row r="5415" spans="1:3" x14ac:dyDescent="0.35">
      <c r="A5415" s="231" t="s">
        <v>7289</v>
      </c>
      <c r="B5415" s="231" t="str">
        <f t="shared" si="84"/>
        <v>TR2</v>
      </c>
      <c r="C5415" s="353">
        <v>0.275812041425117</v>
      </c>
    </row>
    <row r="5416" spans="1:3" x14ac:dyDescent="0.35">
      <c r="A5416" s="231" t="s">
        <v>7290</v>
      </c>
      <c r="B5416" s="231" t="str">
        <f t="shared" si="84"/>
        <v>TR2</v>
      </c>
      <c r="C5416" s="353">
        <v>1.9420492136621199</v>
      </c>
    </row>
    <row r="5417" spans="1:3" x14ac:dyDescent="0.35">
      <c r="A5417" s="231" t="s">
        <v>7291</v>
      </c>
      <c r="B5417" s="231" t="str">
        <f t="shared" si="84"/>
        <v>TR2</v>
      </c>
      <c r="C5417" s="353">
        <v>1.27443544988987</v>
      </c>
    </row>
    <row r="5418" spans="1:3" x14ac:dyDescent="0.35">
      <c r="A5418" s="231" t="s">
        <v>7292</v>
      </c>
      <c r="B5418" s="231" t="str">
        <f t="shared" si="84"/>
        <v>TR2</v>
      </c>
      <c r="C5418" s="353">
        <v>0.53743007383883501</v>
      </c>
    </row>
    <row r="5419" spans="1:3" x14ac:dyDescent="0.35">
      <c r="A5419" s="231" t="s">
        <v>7293</v>
      </c>
      <c r="B5419" s="231" t="str">
        <f t="shared" si="84"/>
        <v>TR2</v>
      </c>
      <c r="C5419" s="353">
        <v>1.00524814721536</v>
      </c>
    </row>
    <row r="5420" spans="1:3" x14ac:dyDescent="0.35">
      <c r="A5420" s="231" t="s">
        <v>7294</v>
      </c>
      <c r="B5420" s="231" t="str">
        <f t="shared" si="84"/>
        <v>TR2</v>
      </c>
      <c r="C5420" s="353">
        <v>0.90862355112762905</v>
      </c>
    </row>
    <row r="5421" spans="1:3" x14ac:dyDescent="0.35">
      <c r="A5421" s="231" t="s">
        <v>7295</v>
      </c>
      <c r="B5421" s="231" t="str">
        <f t="shared" si="84"/>
        <v>TR2</v>
      </c>
      <c r="C5421" s="353">
        <v>1.7543391787721501</v>
      </c>
    </row>
    <row r="5422" spans="1:3" x14ac:dyDescent="0.35">
      <c r="A5422" s="231" t="s">
        <v>7296</v>
      </c>
      <c r="B5422" s="231" t="str">
        <f t="shared" si="84"/>
        <v>TR2</v>
      </c>
      <c r="C5422" s="353">
        <v>2.5631906580354999</v>
      </c>
    </row>
    <row r="5423" spans="1:3" x14ac:dyDescent="0.35">
      <c r="A5423" s="231" t="s">
        <v>7297</v>
      </c>
      <c r="B5423" s="231" t="str">
        <f t="shared" si="84"/>
        <v>TR2</v>
      </c>
      <c r="C5423" s="353">
        <v>0.45065629045202399</v>
      </c>
    </row>
    <row r="5424" spans="1:3" x14ac:dyDescent="0.35">
      <c r="A5424" s="231" t="s">
        <v>7298</v>
      </c>
      <c r="B5424" s="231" t="str">
        <f t="shared" si="84"/>
        <v>TR20</v>
      </c>
      <c r="C5424" s="353">
        <v>0.399919403812668</v>
      </c>
    </row>
    <row r="5425" spans="1:3" x14ac:dyDescent="0.35">
      <c r="A5425" s="231" t="s">
        <v>7299</v>
      </c>
      <c r="B5425" s="231" t="str">
        <f t="shared" si="84"/>
        <v>TR20</v>
      </c>
      <c r="C5425" s="353">
        <v>0.34406421605374299</v>
      </c>
    </row>
    <row r="5426" spans="1:3" x14ac:dyDescent="0.35">
      <c r="A5426" s="231" t="s">
        <v>7300</v>
      </c>
      <c r="B5426" s="231" t="str">
        <f t="shared" si="84"/>
        <v>TR21</v>
      </c>
      <c r="C5426" s="353">
        <v>0.45701983283102299</v>
      </c>
    </row>
    <row r="5427" spans="1:3" x14ac:dyDescent="0.35">
      <c r="A5427" s="231" t="s">
        <v>7301</v>
      </c>
      <c r="B5427" s="231" t="str">
        <f t="shared" si="84"/>
        <v>TR21</v>
      </c>
      <c r="C5427" s="353">
        <v>0.293858615779856</v>
      </c>
    </row>
    <row r="5428" spans="1:3" x14ac:dyDescent="0.35">
      <c r="A5428" s="231" t="s">
        <v>7302</v>
      </c>
      <c r="B5428" s="231" t="str">
        <f t="shared" si="84"/>
        <v>TR21</v>
      </c>
      <c r="C5428" s="353">
        <v>0.32622570398057499</v>
      </c>
    </row>
    <row r="5429" spans="1:3" x14ac:dyDescent="0.35">
      <c r="A5429" s="231" t="s">
        <v>7303</v>
      </c>
      <c r="B5429" s="231" t="str">
        <f t="shared" si="84"/>
        <v>TR21</v>
      </c>
      <c r="C5429" s="353">
        <v>0.20079492363509499</v>
      </c>
    </row>
    <row r="5430" spans="1:3" x14ac:dyDescent="0.35">
      <c r="A5430" s="231" t="s">
        <v>7304</v>
      </c>
      <c r="B5430" s="231" t="str">
        <f t="shared" si="84"/>
        <v>TR22</v>
      </c>
      <c r="C5430" s="353">
        <v>0.21646073768194901</v>
      </c>
    </row>
    <row r="5431" spans="1:3" x14ac:dyDescent="0.35">
      <c r="A5431" s="231" t="s">
        <v>7305</v>
      </c>
      <c r="B5431" s="231" t="str">
        <f t="shared" si="84"/>
        <v>TR23</v>
      </c>
      <c r="C5431" s="353">
        <v>0.66684273572643304</v>
      </c>
    </row>
    <row r="5432" spans="1:3" x14ac:dyDescent="0.35">
      <c r="A5432" s="231" t="s">
        <v>7306</v>
      </c>
      <c r="B5432" s="231" t="str">
        <f t="shared" si="84"/>
        <v>TR24</v>
      </c>
      <c r="C5432" s="353">
        <v>0.26494934216782201</v>
      </c>
    </row>
    <row r="5433" spans="1:3" x14ac:dyDescent="0.35">
      <c r="A5433" s="231" t="s">
        <v>7307</v>
      </c>
      <c r="B5433" s="231" t="str">
        <f t="shared" si="84"/>
        <v>TR24</v>
      </c>
      <c r="C5433" s="353">
        <v>1.37851042835177</v>
      </c>
    </row>
    <row r="5434" spans="1:3" x14ac:dyDescent="0.35">
      <c r="A5434" s="231" t="s">
        <v>7308</v>
      </c>
      <c r="B5434" s="231" t="str">
        <f t="shared" si="84"/>
        <v>TR24</v>
      </c>
      <c r="C5434" s="353">
        <v>0.56372699463365195</v>
      </c>
    </row>
    <row r="5435" spans="1:3" x14ac:dyDescent="0.35">
      <c r="A5435" s="231" t="s">
        <v>7309</v>
      </c>
      <c r="B5435" s="231" t="str">
        <f t="shared" si="84"/>
        <v>TR25</v>
      </c>
      <c r="C5435" s="353">
        <v>1.02991821423813</v>
      </c>
    </row>
    <row r="5436" spans="1:3" x14ac:dyDescent="0.35">
      <c r="A5436" s="231" t="s">
        <v>7310</v>
      </c>
      <c r="B5436" s="231" t="str">
        <f t="shared" si="84"/>
        <v>TR26</v>
      </c>
      <c r="C5436" s="353">
        <v>0.20031391417289399</v>
      </c>
    </row>
    <row r="5437" spans="1:3" x14ac:dyDescent="0.35">
      <c r="A5437" s="231" t="s">
        <v>7311</v>
      </c>
      <c r="B5437" s="231" t="str">
        <f t="shared" si="84"/>
        <v>TR26</v>
      </c>
      <c r="C5437" s="353">
        <v>0.48397365241102203</v>
      </c>
    </row>
    <row r="5438" spans="1:3" x14ac:dyDescent="0.35">
      <c r="A5438" s="231" t="s">
        <v>7312</v>
      </c>
      <c r="B5438" s="231" t="str">
        <f t="shared" si="84"/>
        <v>TR26</v>
      </c>
      <c r="C5438" s="353">
        <v>2.57492780052667</v>
      </c>
    </row>
    <row r="5439" spans="1:3" x14ac:dyDescent="0.35">
      <c r="A5439" s="231" t="s">
        <v>7313</v>
      </c>
      <c r="B5439" s="231" t="str">
        <f t="shared" si="84"/>
        <v>TR27</v>
      </c>
      <c r="C5439" s="353">
        <v>0.41430337520167299</v>
      </c>
    </row>
    <row r="5440" spans="1:3" x14ac:dyDescent="0.35">
      <c r="A5440" s="231" t="s">
        <v>7314</v>
      </c>
      <c r="B5440" s="231" t="str">
        <f t="shared" si="84"/>
        <v>TR27</v>
      </c>
      <c r="C5440" s="353">
        <v>1.2969982466582799</v>
      </c>
    </row>
    <row r="5441" spans="1:3" x14ac:dyDescent="0.35">
      <c r="A5441" s="231" t="s">
        <v>7315</v>
      </c>
      <c r="B5441" s="231" t="str">
        <f t="shared" si="84"/>
        <v>TR27</v>
      </c>
      <c r="C5441" s="353">
        <v>0.47242528843022402</v>
      </c>
    </row>
    <row r="5442" spans="1:3" x14ac:dyDescent="0.35">
      <c r="A5442" s="231" t="s">
        <v>7316</v>
      </c>
      <c r="B5442" s="231" t="str">
        <f t="shared" si="84"/>
        <v>TR3</v>
      </c>
      <c r="C5442" s="353">
        <v>0.43562978680686998</v>
      </c>
    </row>
    <row r="5443" spans="1:3" x14ac:dyDescent="0.35">
      <c r="A5443" s="231" t="s">
        <v>7317</v>
      </c>
      <c r="B5443" s="231" t="str">
        <f t="shared" si="84"/>
        <v>TR3</v>
      </c>
      <c r="C5443" s="353">
        <v>0.319128091749385</v>
      </c>
    </row>
    <row r="5444" spans="1:3" x14ac:dyDescent="0.35">
      <c r="A5444" s="231" t="s">
        <v>7318</v>
      </c>
      <c r="B5444" s="231" t="str">
        <f t="shared" si="84"/>
        <v>TR3</v>
      </c>
      <c r="C5444" s="353">
        <v>0.32851104598924902</v>
      </c>
    </row>
    <row r="5445" spans="1:3" x14ac:dyDescent="0.35">
      <c r="A5445" s="231" t="s">
        <v>7319</v>
      </c>
      <c r="B5445" s="231" t="str">
        <f t="shared" si="84"/>
        <v>TR3</v>
      </c>
      <c r="C5445" s="353">
        <v>1.9783254945466699</v>
      </c>
    </row>
    <row r="5446" spans="1:3" x14ac:dyDescent="0.35">
      <c r="A5446" s="231" t="s">
        <v>7320</v>
      </c>
      <c r="B5446" s="231" t="str">
        <f t="shared" si="84"/>
        <v>TR3</v>
      </c>
      <c r="C5446" s="353">
        <v>0.37630325880299198</v>
      </c>
    </row>
    <row r="5447" spans="1:3" x14ac:dyDescent="0.35">
      <c r="A5447" s="231" t="s">
        <v>7321</v>
      </c>
      <c r="B5447" s="231" t="str">
        <f t="shared" si="84"/>
        <v>TR3</v>
      </c>
      <c r="C5447" s="353">
        <v>0.63188959548847801</v>
      </c>
    </row>
    <row r="5448" spans="1:3" x14ac:dyDescent="0.35">
      <c r="A5448" s="231" t="s">
        <v>7322</v>
      </c>
      <c r="B5448" s="231" t="str">
        <f t="shared" si="84"/>
        <v>TR3</v>
      </c>
      <c r="C5448" s="353">
        <v>1.7687749160431301</v>
      </c>
    </row>
    <row r="5449" spans="1:3" x14ac:dyDescent="0.35">
      <c r="A5449" s="231" t="s">
        <v>7323</v>
      </c>
      <c r="B5449" s="231" t="str">
        <f t="shared" si="84"/>
        <v>TR3</v>
      </c>
      <c r="C5449" s="353">
        <v>0.28778036564938397</v>
      </c>
    </row>
    <row r="5450" spans="1:3" x14ac:dyDescent="0.35">
      <c r="A5450" s="231" t="s">
        <v>7324</v>
      </c>
      <c r="B5450" s="231" t="str">
        <f t="shared" si="84"/>
        <v>TR3</v>
      </c>
      <c r="C5450" s="353">
        <v>0.81884816389543802</v>
      </c>
    </row>
    <row r="5451" spans="1:3" x14ac:dyDescent="0.35">
      <c r="A5451" s="231" t="s">
        <v>7325</v>
      </c>
      <c r="B5451" s="231" t="str">
        <f t="shared" si="84"/>
        <v>TR6</v>
      </c>
      <c r="C5451" s="353">
        <v>0.25181292320048398</v>
      </c>
    </row>
    <row r="5452" spans="1:3" x14ac:dyDescent="0.35">
      <c r="A5452" s="231" t="s">
        <v>7326</v>
      </c>
      <c r="B5452" s="231" t="str">
        <f t="shared" ref="B5452:B5515" si="85">IFERROR(LEFT(A5452,(FIND(" ",A5452,1)-1)),"")</f>
        <v>TR7</v>
      </c>
      <c r="C5452" s="353">
        <v>3.4179339365857699</v>
      </c>
    </row>
    <row r="5453" spans="1:3" x14ac:dyDescent="0.35">
      <c r="A5453" s="231" t="s">
        <v>7327</v>
      </c>
      <c r="B5453" s="231" t="str">
        <f t="shared" si="85"/>
        <v>TR7</v>
      </c>
      <c r="C5453" s="353">
        <v>0.39452356176963299</v>
      </c>
    </row>
    <row r="5454" spans="1:3" x14ac:dyDescent="0.35">
      <c r="A5454" s="231" t="s">
        <v>7328</v>
      </c>
      <c r="B5454" s="231" t="str">
        <f t="shared" si="85"/>
        <v>TR8</v>
      </c>
      <c r="C5454" s="353">
        <v>0.49786891903320202</v>
      </c>
    </row>
    <row r="5455" spans="1:3" x14ac:dyDescent="0.35">
      <c r="A5455" s="231" t="s">
        <v>7329</v>
      </c>
      <c r="B5455" s="231" t="str">
        <f t="shared" si="85"/>
        <v>TS10</v>
      </c>
      <c r="C5455" s="353">
        <v>0.209431734696854</v>
      </c>
    </row>
    <row r="5456" spans="1:3" x14ac:dyDescent="0.35">
      <c r="A5456" s="231" t="s">
        <v>7330</v>
      </c>
      <c r="B5456" s="231" t="str">
        <f t="shared" si="85"/>
        <v>TS10</v>
      </c>
      <c r="C5456" s="353">
        <v>0.84278148978491796</v>
      </c>
    </row>
    <row r="5457" spans="1:3" x14ac:dyDescent="0.35">
      <c r="A5457" s="231" t="s">
        <v>7331</v>
      </c>
      <c r="B5457" s="231" t="str">
        <f t="shared" si="85"/>
        <v>TS17</v>
      </c>
      <c r="C5457" s="353">
        <v>1.4062766122105099</v>
      </c>
    </row>
    <row r="5458" spans="1:3" x14ac:dyDescent="0.35">
      <c r="A5458" s="231" t="s">
        <v>7332</v>
      </c>
      <c r="B5458" s="231" t="str">
        <f t="shared" si="85"/>
        <v>TS17</v>
      </c>
      <c r="C5458" s="353">
        <v>0.31015378223137302</v>
      </c>
    </row>
    <row r="5459" spans="1:3" x14ac:dyDescent="0.35">
      <c r="A5459" s="231" t="s">
        <v>7333</v>
      </c>
      <c r="B5459" s="231" t="str">
        <f t="shared" si="85"/>
        <v>TS17</v>
      </c>
      <c r="C5459" s="353">
        <v>0.46843257420086898</v>
      </c>
    </row>
    <row r="5460" spans="1:3" x14ac:dyDescent="0.35">
      <c r="A5460" s="231" t="s">
        <v>7334</v>
      </c>
      <c r="B5460" s="231" t="str">
        <f t="shared" si="85"/>
        <v>TS17</v>
      </c>
      <c r="C5460" s="353">
        <v>0.236179784452478</v>
      </c>
    </row>
    <row r="5461" spans="1:3" x14ac:dyDescent="0.35">
      <c r="A5461" s="231" t="s">
        <v>7335</v>
      </c>
      <c r="B5461" s="231" t="str">
        <f t="shared" si="85"/>
        <v>TS17</v>
      </c>
      <c r="C5461" s="353">
        <v>0.95477664742398705</v>
      </c>
    </row>
    <row r="5462" spans="1:3" x14ac:dyDescent="0.35">
      <c r="A5462" s="231" t="s">
        <v>7336</v>
      </c>
      <c r="B5462" s="231" t="str">
        <f t="shared" si="85"/>
        <v>TS17</v>
      </c>
      <c r="C5462" s="353">
        <v>1.6227523306418601</v>
      </c>
    </row>
    <row r="5463" spans="1:3" x14ac:dyDescent="0.35">
      <c r="A5463" s="231" t="s">
        <v>7337</v>
      </c>
      <c r="B5463" s="231" t="str">
        <f t="shared" si="85"/>
        <v>TS17</v>
      </c>
      <c r="C5463" s="353">
        <v>1.5030370473274699</v>
      </c>
    </row>
    <row r="5464" spans="1:3" x14ac:dyDescent="0.35">
      <c r="A5464" s="231" t="s">
        <v>7338</v>
      </c>
      <c r="B5464" s="231" t="str">
        <f t="shared" si="85"/>
        <v>TS17</v>
      </c>
      <c r="C5464" s="353">
        <v>0.86514869205975498</v>
      </c>
    </row>
    <row r="5465" spans="1:3" x14ac:dyDescent="0.35">
      <c r="A5465" s="231" t="s">
        <v>7339</v>
      </c>
      <c r="B5465" s="231" t="str">
        <f t="shared" si="85"/>
        <v>TS17</v>
      </c>
      <c r="C5465" s="353">
        <v>1.5543510298283401</v>
      </c>
    </row>
    <row r="5466" spans="1:3" x14ac:dyDescent="0.35">
      <c r="A5466" s="231" t="s">
        <v>7340</v>
      </c>
      <c r="B5466" s="231" t="str">
        <f t="shared" si="85"/>
        <v>TS17</v>
      </c>
      <c r="C5466" s="353">
        <v>1.6275091369149901</v>
      </c>
    </row>
    <row r="5467" spans="1:3" x14ac:dyDescent="0.35">
      <c r="A5467" s="231" t="s">
        <v>7341</v>
      </c>
      <c r="B5467" s="231" t="str">
        <f t="shared" si="85"/>
        <v>TS17</v>
      </c>
      <c r="C5467" s="353">
        <v>0.855862407613039</v>
      </c>
    </row>
    <row r="5468" spans="1:3" x14ac:dyDescent="0.35">
      <c r="A5468" s="231" t="s">
        <v>7342</v>
      </c>
      <c r="B5468" s="231" t="str">
        <f t="shared" si="85"/>
        <v>TS18</v>
      </c>
      <c r="C5468" s="353">
        <v>1.0093959060591799</v>
      </c>
    </row>
    <row r="5469" spans="1:3" x14ac:dyDescent="0.35">
      <c r="A5469" s="231" t="s">
        <v>7343</v>
      </c>
      <c r="B5469" s="231" t="str">
        <f t="shared" si="85"/>
        <v>TS18</v>
      </c>
      <c r="C5469" s="353">
        <v>0.28397932522320801</v>
      </c>
    </row>
    <row r="5470" spans="1:3" x14ac:dyDescent="0.35">
      <c r="A5470" s="231" t="s">
        <v>7344</v>
      </c>
      <c r="B5470" s="231" t="str">
        <f t="shared" si="85"/>
        <v>TS18</v>
      </c>
      <c r="C5470" s="353">
        <v>0.311635403561831</v>
      </c>
    </row>
    <row r="5471" spans="1:3" x14ac:dyDescent="0.35">
      <c r="A5471" s="231" t="s">
        <v>7345</v>
      </c>
      <c r="B5471" s="231" t="str">
        <f t="shared" si="85"/>
        <v>TS18</v>
      </c>
      <c r="C5471" s="353">
        <v>0.40710440151715299</v>
      </c>
    </row>
    <row r="5472" spans="1:3" x14ac:dyDescent="0.35">
      <c r="A5472" s="231" t="s">
        <v>7346</v>
      </c>
      <c r="B5472" s="231" t="str">
        <f t="shared" si="85"/>
        <v>TS18</v>
      </c>
      <c r="C5472" s="353">
        <v>0.54231265060925504</v>
      </c>
    </row>
    <row r="5473" spans="1:3" x14ac:dyDescent="0.35">
      <c r="A5473" s="231" t="s">
        <v>7347</v>
      </c>
      <c r="B5473" s="231" t="str">
        <f t="shared" si="85"/>
        <v>TS18</v>
      </c>
      <c r="C5473" s="353">
        <v>0.92412705593133004</v>
      </c>
    </row>
    <row r="5474" spans="1:3" x14ac:dyDescent="0.35">
      <c r="A5474" s="231" t="s">
        <v>7348</v>
      </c>
      <c r="B5474" s="231" t="str">
        <f t="shared" si="85"/>
        <v>TS18</v>
      </c>
      <c r="C5474" s="353">
        <v>0.21877154247810199</v>
      </c>
    </row>
    <row r="5475" spans="1:3" x14ac:dyDescent="0.35">
      <c r="A5475" s="231" t="s">
        <v>7349</v>
      </c>
      <c r="B5475" s="231" t="str">
        <f t="shared" si="85"/>
        <v>TS18</v>
      </c>
      <c r="C5475" s="353">
        <v>0.43073913870531899</v>
      </c>
    </row>
    <row r="5476" spans="1:3" x14ac:dyDescent="0.35">
      <c r="A5476" s="231" t="s">
        <v>7350</v>
      </c>
      <c r="B5476" s="231" t="str">
        <f t="shared" si="85"/>
        <v>TS18</v>
      </c>
      <c r="C5476" s="353">
        <v>0.46757843964123702</v>
      </c>
    </row>
    <row r="5477" spans="1:3" x14ac:dyDescent="0.35">
      <c r="A5477" s="231" t="s">
        <v>7351</v>
      </c>
      <c r="B5477" s="231" t="str">
        <f t="shared" si="85"/>
        <v>TS18</v>
      </c>
      <c r="C5477" s="353">
        <v>1.16904191847115</v>
      </c>
    </row>
    <row r="5478" spans="1:3" x14ac:dyDescent="0.35">
      <c r="A5478" s="231" t="s">
        <v>7352</v>
      </c>
      <c r="B5478" s="231" t="str">
        <f t="shared" si="85"/>
        <v>TS18</v>
      </c>
      <c r="C5478" s="353">
        <v>0.545573418430365</v>
      </c>
    </row>
    <row r="5479" spans="1:3" x14ac:dyDescent="0.35">
      <c r="A5479" s="231" t="s">
        <v>7353</v>
      </c>
      <c r="B5479" s="231" t="str">
        <f t="shared" si="85"/>
        <v>TS18</v>
      </c>
      <c r="C5479" s="353">
        <v>0.49194803707623502</v>
      </c>
    </row>
    <row r="5480" spans="1:3" x14ac:dyDescent="0.35">
      <c r="A5480" s="231" t="s">
        <v>7354</v>
      </c>
      <c r="B5480" s="231" t="str">
        <f t="shared" si="85"/>
        <v>TS18</v>
      </c>
      <c r="C5480" s="353">
        <v>0.40664773474691102</v>
      </c>
    </row>
    <row r="5481" spans="1:3" x14ac:dyDescent="0.35">
      <c r="A5481" s="231" t="s">
        <v>7355</v>
      </c>
      <c r="B5481" s="231" t="str">
        <f t="shared" si="85"/>
        <v>TS18</v>
      </c>
      <c r="C5481" s="353">
        <v>0.26054182522320801</v>
      </c>
    </row>
    <row r="5482" spans="1:3" x14ac:dyDescent="0.35">
      <c r="A5482" s="231" t="s">
        <v>7356</v>
      </c>
      <c r="B5482" s="231" t="str">
        <f t="shared" si="85"/>
        <v>TS18</v>
      </c>
      <c r="C5482" s="353">
        <v>0.98626354778063896</v>
      </c>
    </row>
    <row r="5483" spans="1:3" x14ac:dyDescent="0.35">
      <c r="A5483" s="231" t="s">
        <v>7357</v>
      </c>
      <c r="B5483" s="231" t="str">
        <f t="shared" si="85"/>
        <v>TS18</v>
      </c>
      <c r="C5483" s="353">
        <v>0.88610435001873999</v>
      </c>
    </row>
    <row r="5484" spans="1:3" x14ac:dyDescent="0.35">
      <c r="A5484" s="231" t="s">
        <v>7358</v>
      </c>
      <c r="B5484" s="231" t="str">
        <f t="shared" si="85"/>
        <v>TS18</v>
      </c>
      <c r="C5484" s="353">
        <v>0.42714596264386201</v>
      </c>
    </row>
    <row r="5485" spans="1:3" x14ac:dyDescent="0.35">
      <c r="A5485" s="231" t="s">
        <v>7359</v>
      </c>
      <c r="B5485" s="231" t="str">
        <f t="shared" si="85"/>
        <v>TS18</v>
      </c>
      <c r="C5485" s="353">
        <v>0.27382317059063899</v>
      </c>
    </row>
    <row r="5486" spans="1:3" x14ac:dyDescent="0.35">
      <c r="A5486" s="231" t="s">
        <v>7360</v>
      </c>
      <c r="B5486" s="231" t="str">
        <f t="shared" si="85"/>
        <v>TS18</v>
      </c>
      <c r="C5486" s="353">
        <v>0.62788548939251898</v>
      </c>
    </row>
    <row r="5487" spans="1:3" x14ac:dyDescent="0.35">
      <c r="A5487" s="231" t="s">
        <v>7361</v>
      </c>
      <c r="B5487" s="231" t="str">
        <f t="shared" si="85"/>
        <v>TS18</v>
      </c>
      <c r="C5487" s="353">
        <v>0.56748214237713801</v>
      </c>
    </row>
    <row r="5488" spans="1:3" x14ac:dyDescent="0.35">
      <c r="A5488" s="231" t="s">
        <v>7362</v>
      </c>
      <c r="B5488" s="231" t="str">
        <f t="shared" si="85"/>
        <v>TS18</v>
      </c>
      <c r="C5488" s="353">
        <v>0.62499478333020198</v>
      </c>
    </row>
    <row r="5489" spans="1:3" x14ac:dyDescent="0.35">
      <c r="A5489" s="231" t="s">
        <v>7363</v>
      </c>
      <c r="B5489" s="231" t="str">
        <f t="shared" si="85"/>
        <v>TS2</v>
      </c>
      <c r="C5489" s="353">
        <v>0.31625438680884699</v>
      </c>
    </row>
    <row r="5490" spans="1:3" x14ac:dyDescent="0.35">
      <c r="A5490" s="231" t="s">
        <v>7364</v>
      </c>
      <c r="B5490" s="231" t="str">
        <f t="shared" si="85"/>
        <v>TS2</v>
      </c>
      <c r="C5490" s="353">
        <v>5.2748431253358596</v>
      </c>
    </row>
    <row r="5491" spans="1:3" x14ac:dyDescent="0.35">
      <c r="A5491" s="231" t="s">
        <v>7365</v>
      </c>
      <c r="B5491" s="231" t="str">
        <f t="shared" si="85"/>
        <v>TS2</v>
      </c>
      <c r="C5491" s="353">
        <v>0.34628414593059098</v>
      </c>
    </row>
    <row r="5492" spans="1:3" x14ac:dyDescent="0.35">
      <c r="A5492" s="231" t="s">
        <v>7366</v>
      </c>
      <c r="B5492" s="231" t="str">
        <f t="shared" si="85"/>
        <v>TS2</v>
      </c>
      <c r="C5492" s="353">
        <v>0.26589275578416599</v>
      </c>
    </row>
    <row r="5493" spans="1:3" x14ac:dyDescent="0.35">
      <c r="A5493" s="231" t="s">
        <v>7367</v>
      </c>
      <c r="B5493" s="231" t="str">
        <f t="shared" si="85"/>
        <v>TS2</v>
      </c>
      <c r="C5493" s="353">
        <v>0.28712597363018999</v>
      </c>
    </row>
    <row r="5494" spans="1:3" x14ac:dyDescent="0.35">
      <c r="A5494" s="231" t="s">
        <v>7368</v>
      </c>
      <c r="B5494" s="231" t="str">
        <f t="shared" si="85"/>
        <v>TS2</v>
      </c>
      <c r="C5494" s="353">
        <v>2.5015659660218201</v>
      </c>
    </row>
    <row r="5495" spans="1:3" x14ac:dyDescent="0.35">
      <c r="A5495" s="231" t="s">
        <v>7369</v>
      </c>
      <c r="B5495" s="231" t="str">
        <f t="shared" si="85"/>
        <v>TS2</v>
      </c>
      <c r="C5495" s="353">
        <v>2.1987859342192499</v>
      </c>
    </row>
    <row r="5496" spans="1:3" x14ac:dyDescent="0.35">
      <c r="A5496" s="231" t="s">
        <v>7370</v>
      </c>
      <c r="B5496" s="231" t="str">
        <f t="shared" si="85"/>
        <v>TS2</v>
      </c>
      <c r="C5496" s="353">
        <v>1.49117354307243</v>
      </c>
    </row>
    <row r="5497" spans="1:3" x14ac:dyDescent="0.35">
      <c r="A5497" s="231" t="s">
        <v>7371</v>
      </c>
      <c r="B5497" s="231" t="str">
        <f t="shared" si="85"/>
        <v>TS2</v>
      </c>
      <c r="C5497" s="353">
        <v>1.9975927539557199</v>
      </c>
    </row>
    <row r="5498" spans="1:3" x14ac:dyDescent="0.35">
      <c r="A5498" s="231" t="s">
        <v>7372</v>
      </c>
      <c r="B5498" s="231" t="str">
        <f t="shared" si="85"/>
        <v>TS2</v>
      </c>
      <c r="C5498" s="353">
        <v>1.63153057809035</v>
      </c>
    </row>
    <row r="5499" spans="1:3" x14ac:dyDescent="0.35">
      <c r="A5499" s="231" t="s">
        <v>7373</v>
      </c>
      <c r="B5499" s="231" t="str">
        <f t="shared" si="85"/>
        <v>TS2</v>
      </c>
      <c r="C5499" s="353">
        <v>1.92780819408917</v>
      </c>
    </row>
    <row r="5500" spans="1:3" x14ac:dyDescent="0.35">
      <c r="A5500" s="231" t="s">
        <v>7374</v>
      </c>
      <c r="B5500" s="231" t="str">
        <f t="shared" si="85"/>
        <v>TS2</v>
      </c>
      <c r="C5500" s="353">
        <v>1.92027538533369</v>
      </c>
    </row>
    <row r="5501" spans="1:3" x14ac:dyDescent="0.35">
      <c r="A5501" s="231" t="s">
        <v>7375</v>
      </c>
      <c r="B5501" s="231" t="str">
        <f t="shared" si="85"/>
        <v>TS2</v>
      </c>
      <c r="C5501" s="353">
        <v>2.1919425930415102</v>
      </c>
    </row>
    <row r="5502" spans="1:3" x14ac:dyDescent="0.35">
      <c r="A5502" s="231" t="s">
        <v>7376</v>
      </c>
      <c r="B5502" s="231" t="str">
        <f t="shared" si="85"/>
        <v>TS2</v>
      </c>
      <c r="C5502" s="353">
        <v>2.1856318997623898</v>
      </c>
    </row>
    <row r="5503" spans="1:3" x14ac:dyDescent="0.35">
      <c r="A5503" s="231" t="s">
        <v>7377</v>
      </c>
      <c r="B5503" s="231" t="str">
        <f t="shared" si="85"/>
        <v>TS2</v>
      </c>
      <c r="C5503" s="353">
        <v>1.8307578319739899</v>
      </c>
    </row>
    <row r="5504" spans="1:3" x14ac:dyDescent="0.35">
      <c r="A5504" s="231" t="s">
        <v>7378</v>
      </c>
      <c r="B5504" s="231" t="str">
        <f t="shared" si="85"/>
        <v>TS2</v>
      </c>
      <c r="C5504" s="353">
        <v>2.0668563412907099</v>
      </c>
    </row>
    <row r="5505" spans="1:3" x14ac:dyDescent="0.35">
      <c r="A5505" s="231" t="s">
        <v>7379</v>
      </c>
      <c r="B5505" s="231" t="str">
        <f t="shared" si="85"/>
        <v>TS2</v>
      </c>
      <c r="C5505" s="353">
        <v>1.99445563073317</v>
      </c>
    </row>
    <row r="5506" spans="1:3" x14ac:dyDescent="0.35">
      <c r="A5506" s="231" t="s">
        <v>7380</v>
      </c>
      <c r="B5506" s="231" t="str">
        <f t="shared" si="85"/>
        <v>TS2</v>
      </c>
      <c r="C5506" s="353">
        <v>1.19813640998697</v>
      </c>
    </row>
    <row r="5507" spans="1:3" x14ac:dyDescent="0.35">
      <c r="A5507" s="231" t="s">
        <v>7381</v>
      </c>
      <c r="B5507" s="231" t="str">
        <f t="shared" si="85"/>
        <v>TS2</v>
      </c>
      <c r="C5507" s="353">
        <v>2.1538121691184999</v>
      </c>
    </row>
    <row r="5508" spans="1:3" x14ac:dyDescent="0.35">
      <c r="A5508" s="231" t="s">
        <v>7382</v>
      </c>
      <c r="B5508" s="231" t="str">
        <f t="shared" si="85"/>
        <v>TS2</v>
      </c>
      <c r="C5508" s="353">
        <v>2.3184927987339501</v>
      </c>
    </row>
    <row r="5509" spans="1:3" x14ac:dyDescent="0.35">
      <c r="A5509" s="231" t="s">
        <v>7383</v>
      </c>
      <c r="B5509" s="231" t="str">
        <f t="shared" si="85"/>
        <v>TS2</v>
      </c>
      <c r="C5509" s="353">
        <v>2.2320622014286502</v>
      </c>
    </row>
    <row r="5510" spans="1:3" x14ac:dyDescent="0.35">
      <c r="A5510" s="231" t="s">
        <v>7384</v>
      </c>
      <c r="B5510" s="231" t="str">
        <f t="shared" si="85"/>
        <v>TS2</v>
      </c>
      <c r="C5510" s="353">
        <v>2.17710563110907</v>
      </c>
    </row>
    <row r="5511" spans="1:3" x14ac:dyDescent="0.35">
      <c r="A5511" s="231" t="s">
        <v>7385</v>
      </c>
      <c r="B5511" s="231" t="str">
        <f t="shared" si="85"/>
        <v>TS2</v>
      </c>
      <c r="C5511" s="353">
        <v>2.3126441591328102</v>
      </c>
    </row>
    <row r="5512" spans="1:3" x14ac:dyDescent="0.35">
      <c r="A5512" s="231" t="s">
        <v>7386</v>
      </c>
      <c r="B5512" s="231" t="str">
        <f t="shared" si="85"/>
        <v>TS2</v>
      </c>
      <c r="C5512" s="353">
        <v>2.1398919001586099</v>
      </c>
    </row>
    <row r="5513" spans="1:3" x14ac:dyDescent="0.35">
      <c r="A5513" s="231" t="s">
        <v>7387</v>
      </c>
      <c r="B5513" s="231" t="str">
        <f t="shared" si="85"/>
        <v>TS2</v>
      </c>
      <c r="C5513" s="353">
        <v>1.0279427212510099</v>
      </c>
    </row>
    <row r="5514" spans="1:3" x14ac:dyDescent="0.35">
      <c r="A5514" s="231" t="s">
        <v>7388</v>
      </c>
      <c r="B5514" s="231" t="str">
        <f t="shared" si="85"/>
        <v>TS2</v>
      </c>
      <c r="C5514" s="353">
        <v>2.1779712909888902</v>
      </c>
    </row>
    <row r="5515" spans="1:3" x14ac:dyDescent="0.35">
      <c r="A5515" s="231" t="s">
        <v>7389</v>
      </c>
      <c r="B5515" s="231" t="str">
        <f t="shared" si="85"/>
        <v>TS2</v>
      </c>
      <c r="C5515" s="353">
        <v>0.98383521618276104</v>
      </c>
    </row>
    <row r="5516" spans="1:3" x14ac:dyDescent="0.35">
      <c r="A5516" s="231" t="s">
        <v>7390</v>
      </c>
      <c r="B5516" s="231" t="str">
        <f t="shared" ref="B5516:B5579" si="86">IFERROR(LEFT(A5516,(FIND(" ",A5516,1)-1)),"")</f>
        <v>TS2</v>
      </c>
      <c r="C5516" s="353">
        <v>0.76522085165029996</v>
      </c>
    </row>
    <row r="5517" spans="1:3" x14ac:dyDescent="0.35">
      <c r="A5517" s="231" t="s">
        <v>7391</v>
      </c>
      <c r="B5517" s="231" t="str">
        <f t="shared" si="86"/>
        <v>TS23</v>
      </c>
      <c r="C5517" s="353">
        <v>0.52553283307727205</v>
      </c>
    </row>
    <row r="5518" spans="1:3" x14ac:dyDescent="0.35">
      <c r="A5518" s="231" t="s">
        <v>7392</v>
      </c>
      <c r="B5518" s="231" t="str">
        <f t="shared" si="86"/>
        <v>TS23</v>
      </c>
      <c r="C5518" s="353">
        <v>0.76996889584088302</v>
      </c>
    </row>
    <row r="5519" spans="1:3" x14ac:dyDescent="0.35">
      <c r="A5519" s="231" t="s">
        <v>7393</v>
      </c>
      <c r="B5519" s="231" t="str">
        <f t="shared" si="86"/>
        <v>TS23</v>
      </c>
      <c r="C5519" s="353">
        <v>1.67891362183117</v>
      </c>
    </row>
    <row r="5520" spans="1:3" x14ac:dyDescent="0.35">
      <c r="A5520" s="231" t="s">
        <v>7394</v>
      </c>
      <c r="B5520" s="231" t="str">
        <f t="shared" si="86"/>
        <v>TS24</v>
      </c>
      <c r="C5520" s="353">
        <v>4.4102524091491997</v>
      </c>
    </row>
    <row r="5521" spans="1:3" x14ac:dyDescent="0.35">
      <c r="A5521" s="231" t="s">
        <v>7395</v>
      </c>
      <c r="B5521" s="231" t="str">
        <f t="shared" si="86"/>
        <v>TS24</v>
      </c>
      <c r="C5521" s="353">
        <v>4.7045088255866903</v>
      </c>
    </row>
    <row r="5522" spans="1:3" x14ac:dyDescent="0.35">
      <c r="A5522" s="231" t="s">
        <v>7396</v>
      </c>
      <c r="B5522" s="231" t="str">
        <f t="shared" si="86"/>
        <v>TS24</v>
      </c>
      <c r="C5522" s="353">
        <v>0.41074322438495098</v>
      </c>
    </row>
    <row r="5523" spans="1:3" x14ac:dyDescent="0.35">
      <c r="A5523" s="231" t="s">
        <v>7397</v>
      </c>
      <c r="B5523" s="231" t="str">
        <f t="shared" si="86"/>
        <v>TS24</v>
      </c>
      <c r="C5523" s="353">
        <v>0.405330581066079</v>
      </c>
    </row>
    <row r="5524" spans="1:3" x14ac:dyDescent="0.35">
      <c r="A5524" s="231" t="s">
        <v>7398</v>
      </c>
      <c r="B5524" s="231" t="str">
        <f t="shared" si="86"/>
        <v>TS24</v>
      </c>
      <c r="C5524" s="353">
        <v>1.19575531898089</v>
      </c>
    </row>
    <row r="5525" spans="1:3" x14ac:dyDescent="0.35">
      <c r="A5525" s="231" t="s">
        <v>7399</v>
      </c>
      <c r="B5525" s="231" t="str">
        <f t="shared" si="86"/>
        <v>TS24</v>
      </c>
      <c r="C5525" s="353">
        <v>0.95280897291937605</v>
      </c>
    </row>
    <row r="5526" spans="1:3" x14ac:dyDescent="0.35">
      <c r="A5526" s="231" t="s">
        <v>7400</v>
      </c>
      <c r="B5526" s="231" t="str">
        <f t="shared" si="86"/>
        <v>TS24</v>
      </c>
      <c r="C5526" s="353">
        <v>1.74481222037086</v>
      </c>
    </row>
    <row r="5527" spans="1:3" x14ac:dyDescent="0.35">
      <c r="A5527" s="231" t="s">
        <v>7401</v>
      </c>
      <c r="B5527" s="231" t="str">
        <f t="shared" si="86"/>
        <v>TS24</v>
      </c>
      <c r="C5527" s="353">
        <v>0.481100150343375</v>
      </c>
    </row>
    <row r="5528" spans="1:3" x14ac:dyDescent="0.35">
      <c r="A5528" s="231" t="s">
        <v>7402</v>
      </c>
      <c r="B5528" s="231" t="str">
        <f t="shared" si="86"/>
        <v>TS25</v>
      </c>
      <c r="C5528" s="353">
        <v>0.31523187510739298</v>
      </c>
    </row>
    <row r="5529" spans="1:3" x14ac:dyDescent="0.35">
      <c r="A5529" s="231" t="s">
        <v>7403</v>
      </c>
      <c r="B5529" s="231" t="str">
        <f t="shared" si="86"/>
        <v>TS25</v>
      </c>
      <c r="C5529" s="353">
        <v>0.22234777881967799</v>
      </c>
    </row>
    <row r="5530" spans="1:3" x14ac:dyDescent="0.35">
      <c r="A5530" s="231" t="s">
        <v>7404</v>
      </c>
      <c r="B5530" s="231" t="str">
        <f t="shared" si="86"/>
        <v>TS25</v>
      </c>
      <c r="C5530" s="353">
        <v>0.352078213613081</v>
      </c>
    </row>
    <row r="5531" spans="1:3" x14ac:dyDescent="0.35">
      <c r="A5531" s="231" t="s">
        <v>7405</v>
      </c>
      <c r="B5531" s="231" t="str">
        <f t="shared" si="86"/>
        <v>TS25</v>
      </c>
      <c r="C5531" s="353">
        <v>0.55215084308057405</v>
      </c>
    </row>
    <row r="5532" spans="1:3" x14ac:dyDescent="0.35">
      <c r="A5532" s="231" t="s">
        <v>7406</v>
      </c>
      <c r="B5532" s="231" t="str">
        <f t="shared" si="86"/>
        <v>TS25</v>
      </c>
      <c r="C5532" s="353">
        <v>0.55175779957484195</v>
      </c>
    </row>
    <row r="5533" spans="1:3" x14ac:dyDescent="0.35">
      <c r="A5533" s="231" t="s">
        <v>7407</v>
      </c>
      <c r="B5533" s="231" t="str">
        <f t="shared" si="86"/>
        <v>TS25</v>
      </c>
      <c r="C5533" s="353">
        <v>0.39929179933776199</v>
      </c>
    </row>
    <row r="5534" spans="1:3" x14ac:dyDescent="0.35">
      <c r="A5534" s="231" t="s">
        <v>7408</v>
      </c>
      <c r="B5534" s="231" t="str">
        <f t="shared" si="86"/>
        <v>TS25</v>
      </c>
      <c r="C5534" s="353">
        <v>0.87104527785891905</v>
      </c>
    </row>
    <row r="5535" spans="1:3" x14ac:dyDescent="0.35">
      <c r="A5535" s="231" t="s">
        <v>7409</v>
      </c>
      <c r="B5535" s="231" t="str">
        <f t="shared" si="86"/>
        <v>TS25</v>
      </c>
      <c r="C5535" s="353">
        <v>1.38394215576672</v>
      </c>
    </row>
    <row r="5536" spans="1:3" x14ac:dyDescent="0.35">
      <c r="A5536" s="231" t="s">
        <v>7410</v>
      </c>
      <c r="B5536" s="231" t="str">
        <f t="shared" si="86"/>
        <v>TS3</v>
      </c>
      <c r="C5536" s="353">
        <v>0.38109158590793601</v>
      </c>
    </row>
    <row r="5537" spans="1:3" x14ac:dyDescent="0.35">
      <c r="A5537" s="231" t="s">
        <v>7411</v>
      </c>
      <c r="B5537" s="231" t="str">
        <f t="shared" si="86"/>
        <v>TS3</v>
      </c>
      <c r="C5537" s="353">
        <v>0.66454556434048595</v>
      </c>
    </row>
    <row r="5538" spans="1:3" x14ac:dyDescent="0.35">
      <c r="A5538" s="231" t="s">
        <v>7412</v>
      </c>
      <c r="B5538" s="231" t="str">
        <f t="shared" si="86"/>
        <v>TS3</v>
      </c>
      <c r="C5538" s="353">
        <v>0.66871719117323503</v>
      </c>
    </row>
    <row r="5539" spans="1:3" x14ac:dyDescent="0.35">
      <c r="A5539" s="231" t="s">
        <v>7413</v>
      </c>
      <c r="B5539" s="231" t="str">
        <f t="shared" si="86"/>
        <v>TS4</v>
      </c>
      <c r="C5539" s="353">
        <v>0.28101068253676098</v>
      </c>
    </row>
    <row r="5540" spans="1:3" x14ac:dyDescent="0.35">
      <c r="A5540" s="231" t="s">
        <v>7414</v>
      </c>
      <c r="B5540" s="231" t="str">
        <f t="shared" si="86"/>
        <v>TS4</v>
      </c>
      <c r="C5540" s="353">
        <v>0.27767735238234198</v>
      </c>
    </row>
    <row r="5541" spans="1:3" x14ac:dyDescent="0.35">
      <c r="A5541" s="231" t="s">
        <v>7415</v>
      </c>
      <c r="B5541" s="231" t="str">
        <f t="shared" si="86"/>
        <v>TS4</v>
      </c>
      <c r="C5541" s="353">
        <v>0.33101063485304499</v>
      </c>
    </row>
    <row r="5542" spans="1:3" x14ac:dyDescent="0.35">
      <c r="A5542" s="231" t="s">
        <v>7416</v>
      </c>
      <c r="B5542" s="231" t="str">
        <f t="shared" si="86"/>
        <v>TS4</v>
      </c>
      <c r="C5542" s="353">
        <v>0.51101070161024698</v>
      </c>
    </row>
    <row r="5543" spans="1:3" x14ac:dyDescent="0.35">
      <c r="A5543" s="231" t="s">
        <v>7417</v>
      </c>
      <c r="B5543" s="231" t="str">
        <f t="shared" si="86"/>
        <v>TS6</v>
      </c>
      <c r="C5543" s="353">
        <v>1.0742091209767499</v>
      </c>
    </row>
    <row r="5544" spans="1:3" x14ac:dyDescent="0.35">
      <c r="A5544" s="231" t="s">
        <v>7418</v>
      </c>
      <c r="B5544" s="231" t="str">
        <f t="shared" si="86"/>
        <v>TS6</v>
      </c>
      <c r="C5544" s="353">
        <v>0.58660278022636103</v>
      </c>
    </row>
    <row r="5545" spans="1:3" x14ac:dyDescent="0.35">
      <c r="A5545" s="231" t="s">
        <v>7419</v>
      </c>
      <c r="B5545" s="231" t="str">
        <f t="shared" si="86"/>
        <v>WA8</v>
      </c>
      <c r="C5545" s="353">
        <v>0.81133270263671797</v>
      </c>
    </row>
    <row r="5546" spans="1:3" x14ac:dyDescent="0.35">
      <c r="A5546" s="231" t="s">
        <v>7420</v>
      </c>
      <c r="B5546" s="231" t="str">
        <f t="shared" si="86"/>
        <v>YO11</v>
      </c>
      <c r="C5546" s="353">
        <v>4.9131404694668799</v>
      </c>
    </row>
    <row r="5547" spans="1:3" x14ac:dyDescent="0.35">
      <c r="A5547" s="231" t="s">
        <v>7421</v>
      </c>
      <c r="B5547" s="231" t="str">
        <f t="shared" si="86"/>
        <v>YO12</v>
      </c>
      <c r="C5547" s="353">
        <v>0.28169699897330602</v>
      </c>
    </row>
    <row r="5548" spans="1:3" x14ac:dyDescent="0.35">
      <c r="A5548" s="231" t="s">
        <v>7422</v>
      </c>
      <c r="B5548" s="231" t="str">
        <f t="shared" si="86"/>
        <v>YO21</v>
      </c>
      <c r="C5548" s="353">
        <v>0.38044360326458698</v>
      </c>
    </row>
    <row r="5549" spans="1:3" x14ac:dyDescent="0.35">
      <c r="A5549" s="231" t="s">
        <v>7423</v>
      </c>
      <c r="B5549" s="231" t="str">
        <f t="shared" si="86"/>
        <v>YO21</v>
      </c>
      <c r="C5549" s="353">
        <v>0.49824172089476998</v>
      </c>
    </row>
    <row r="5550" spans="1:3" x14ac:dyDescent="0.35">
      <c r="A5550" s="231" t="s">
        <v>7424</v>
      </c>
      <c r="B5550" s="231" t="str">
        <f t="shared" si="86"/>
        <v>YO21</v>
      </c>
      <c r="C5550" s="353">
        <v>0.408818668907238</v>
      </c>
    </row>
    <row r="5551" spans="1:3" x14ac:dyDescent="0.35">
      <c r="A5551" s="231" t="s">
        <v>7425</v>
      </c>
      <c r="B5551" s="231" t="str">
        <f t="shared" si="86"/>
        <v>YO21</v>
      </c>
      <c r="C5551" s="353">
        <v>0.42808110456820803</v>
      </c>
    </row>
    <row r="5552" spans="1:3" x14ac:dyDescent="0.35">
      <c r="A5552" s="231" t="s">
        <v>7426</v>
      </c>
      <c r="B5552" s="231" t="str">
        <f t="shared" si="86"/>
        <v>YO21</v>
      </c>
      <c r="C5552" s="353">
        <v>3.13384213046385</v>
      </c>
    </row>
    <row r="5553" spans="1:3" x14ac:dyDescent="0.35">
      <c r="A5553" s="231" t="s">
        <v>7427</v>
      </c>
      <c r="B5553" s="231" t="str">
        <f t="shared" si="86"/>
        <v>YO21</v>
      </c>
      <c r="C5553" s="353">
        <v>0.69851299961060198</v>
      </c>
    </row>
    <row r="5554" spans="1:3" x14ac:dyDescent="0.35">
      <c r="A5554" s="231" t="s">
        <v>7428</v>
      </c>
      <c r="B5554" s="231" t="str">
        <f t="shared" si="86"/>
        <v>YO21</v>
      </c>
      <c r="C5554" s="353">
        <v>2.9844660082141701</v>
      </c>
    </row>
    <row r="5555" spans="1:3" x14ac:dyDescent="0.35">
      <c r="A5555" s="231" t="s">
        <v>7429</v>
      </c>
      <c r="B5555" s="231" t="str">
        <f t="shared" si="86"/>
        <v>YO22</v>
      </c>
      <c r="C5555" s="353">
        <v>0.31028248810100501</v>
      </c>
    </row>
    <row r="5556" spans="1:3" x14ac:dyDescent="0.35">
      <c r="A5556" s="231" t="s">
        <v>7430</v>
      </c>
      <c r="B5556" s="231" t="str">
        <f t="shared" si="86"/>
        <v>YO22</v>
      </c>
      <c r="C5556" s="353">
        <v>0.21326124414879</v>
      </c>
    </row>
    <row r="5557" spans="1:3" x14ac:dyDescent="0.35">
      <c r="A5557" s="231" t="s">
        <v>7431</v>
      </c>
      <c r="B5557" s="231" t="str">
        <f t="shared" si="86"/>
        <v>YO22</v>
      </c>
      <c r="C5557" s="353">
        <v>0.245734972993263</v>
      </c>
    </row>
    <row r="5558" spans="1:3" x14ac:dyDescent="0.35">
      <c r="A5558" s="231" t="s">
        <v>7432</v>
      </c>
      <c r="B5558" s="231" t="str">
        <f t="shared" si="86"/>
        <v>YO22</v>
      </c>
      <c r="C5558" s="353">
        <v>1.72184896292421</v>
      </c>
    </row>
    <row r="5559" spans="1:3" x14ac:dyDescent="0.35">
      <c r="A5559" s="231" t="s">
        <v>7433</v>
      </c>
      <c r="B5559" s="231" t="str">
        <f t="shared" si="86"/>
        <v>YO22</v>
      </c>
      <c r="C5559" s="353">
        <v>2.1497138216440201</v>
      </c>
    </row>
    <row r="5560" spans="1:3" x14ac:dyDescent="0.35">
      <c r="A5560" s="231" t="s">
        <v>7434</v>
      </c>
      <c r="B5560" s="231" t="str">
        <f t="shared" si="86"/>
        <v>ZE1</v>
      </c>
      <c r="C5560" s="353">
        <v>1.1517850160598699</v>
      </c>
    </row>
    <row r="5561" spans="1:3" x14ac:dyDescent="0.35">
      <c r="A5561" s="231" t="s">
        <v>7435</v>
      </c>
      <c r="B5561" s="231" t="str">
        <f t="shared" si="86"/>
        <v>ZE1</v>
      </c>
      <c r="C5561" s="353">
        <v>1.4411580085754301</v>
      </c>
    </row>
    <row r="5562" spans="1:3" x14ac:dyDescent="0.35">
      <c r="A5562" s="231" t="s">
        <v>7436</v>
      </c>
      <c r="B5562" s="231" t="str">
        <f t="shared" si="86"/>
        <v>ZE1</v>
      </c>
      <c r="C5562" s="353">
        <v>1.9000800053278599</v>
      </c>
    </row>
    <row r="5563" spans="1:3" x14ac:dyDescent="0.35">
      <c r="A5563" s="231" t="s">
        <v>7437</v>
      </c>
      <c r="B5563" s="231" t="str">
        <f t="shared" si="86"/>
        <v>ZE1</v>
      </c>
      <c r="C5563" s="353">
        <v>1.9015799760818399</v>
      </c>
    </row>
    <row r="5564" spans="1:3" x14ac:dyDescent="0.35">
      <c r="A5564" s="231" t="s">
        <v>7438</v>
      </c>
      <c r="B5564" s="231" t="str">
        <f t="shared" si="86"/>
        <v>ZE1</v>
      </c>
      <c r="C5564" s="353">
        <v>0.83561399616301002</v>
      </c>
    </row>
    <row r="5565" spans="1:3" x14ac:dyDescent="0.35">
      <c r="A5565" s="231" t="s">
        <v>7439</v>
      </c>
      <c r="B5565" s="231" t="str">
        <f t="shared" si="86"/>
        <v>ZE1</v>
      </c>
      <c r="C5565" s="353">
        <v>0.93743997812271096</v>
      </c>
    </row>
    <row r="5566" spans="1:3" x14ac:dyDescent="0.35">
      <c r="A5566" s="231" t="s">
        <v>7440</v>
      </c>
      <c r="B5566" s="231" t="str">
        <f t="shared" si="86"/>
        <v>ZE1</v>
      </c>
      <c r="C5566" s="353">
        <v>1.1184624880552201</v>
      </c>
    </row>
    <row r="5567" spans="1:3" x14ac:dyDescent="0.35">
      <c r="A5567" s="231" t="s">
        <v>7441</v>
      </c>
      <c r="B5567" s="231" t="str">
        <f t="shared" si="86"/>
        <v>ZE1</v>
      </c>
      <c r="C5567" s="353">
        <v>0.73817249559439102</v>
      </c>
    </row>
    <row r="5568" spans="1:3" x14ac:dyDescent="0.35">
      <c r="A5568" s="231" t="s">
        <v>7442</v>
      </c>
      <c r="B5568" s="231" t="str">
        <f t="shared" si="86"/>
        <v>ZE1</v>
      </c>
      <c r="C5568" s="353">
        <v>0.42389000654220499</v>
      </c>
    </row>
    <row r="5569" spans="1:3" x14ac:dyDescent="0.35">
      <c r="A5569" s="231" t="s">
        <v>7443</v>
      </c>
      <c r="B5569" s="231" t="str">
        <f t="shared" si="86"/>
        <v>ZE1</v>
      </c>
      <c r="C5569" s="353">
        <v>0.70887444582250303</v>
      </c>
    </row>
    <row r="5570" spans="1:3" x14ac:dyDescent="0.35">
      <c r="A5570" s="231" t="s">
        <v>7444</v>
      </c>
      <c r="B5570" s="231" t="str">
        <f t="shared" si="86"/>
        <v>ZE1</v>
      </c>
      <c r="C5570" s="353">
        <v>0.33971250057220398</v>
      </c>
    </row>
    <row r="5571" spans="1:3" x14ac:dyDescent="0.35">
      <c r="A5571" s="231" t="s">
        <v>7445</v>
      </c>
      <c r="B5571" s="231" t="str">
        <f t="shared" si="86"/>
        <v>ZE1</v>
      </c>
      <c r="C5571" s="353">
        <v>0.32279500365257202</v>
      </c>
    </row>
    <row r="5572" spans="1:3" x14ac:dyDescent="0.35">
      <c r="A5572" s="231" t="s">
        <v>7446</v>
      </c>
      <c r="B5572" s="231" t="str">
        <f t="shared" si="86"/>
        <v>ZE1</v>
      </c>
      <c r="C5572" s="353">
        <v>0.35238666584094303</v>
      </c>
    </row>
    <row r="5573" spans="1:3" x14ac:dyDescent="0.35">
      <c r="A5573" s="231" t="s">
        <v>7447</v>
      </c>
      <c r="B5573" s="231" t="str">
        <f t="shared" si="86"/>
        <v>ZE1</v>
      </c>
      <c r="C5573" s="353">
        <v>0.81476680458419803</v>
      </c>
    </row>
    <row r="5574" spans="1:3" x14ac:dyDescent="0.35">
      <c r="A5574" s="231" t="s">
        <v>7448</v>
      </c>
      <c r="B5574" s="231" t="str">
        <f t="shared" si="86"/>
        <v>ZE1</v>
      </c>
      <c r="C5574" s="353">
        <v>0.44048166275024397</v>
      </c>
    </row>
    <row r="5575" spans="1:3" x14ac:dyDescent="0.35">
      <c r="A5575" s="231" t="s">
        <v>7449</v>
      </c>
      <c r="B5575" s="231" t="str">
        <f t="shared" si="86"/>
        <v>ZE1</v>
      </c>
      <c r="C5575" s="353">
        <v>0.28552000224590302</v>
      </c>
    </row>
    <row r="5576" spans="1:3" x14ac:dyDescent="0.35">
      <c r="A5576" s="231" t="s">
        <v>7450</v>
      </c>
      <c r="B5576" s="231" t="str">
        <f t="shared" si="86"/>
        <v>ZE1</v>
      </c>
      <c r="C5576" s="353">
        <v>0.48752999305725098</v>
      </c>
    </row>
    <row r="5577" spans="1:3" x14ac:dyDescent="0.35">
      <c r="A5577" s="231" t="s">
        <v>7451</v>
      </c>
      <c r="B5577" s="231" t="str">
        <f t="shared" si="86"/>
        <v>ZE1</v>
      </c>
      <c r="C5577" s="353">
        <v>0.36523762132440202</v>
      </c>
    </row>
    <row r="5578" spans="1:3" x14ac:dyDescent="0.35">
      <c r="A5578" s="231" t="s">
        <v>7452</v>
      </c>
      <c r="B5578" s="231" t="str">
        <f t="shared" si="86"/>
        <v>ZE1</v>
      </c>
      <c r="C5578" s="353">
        <v>0.46393670022487599</v>
      </c>
    </row>
    <row r="5579" spans="1:3" x14ac:dyDescent="0.35">
      <c r="A5579" s="231" t="s">
        <v>7453</v>
      </c>
      <c r="B5579" s="231" t="str">
        <f t="shared" si="86"/>
        <v>ZE1</v>
      </c>
      <c r="C5579" s="353">
        <v>0.94637052113549702</v>
      </c>
    </row>
    <row r="5580" spans="1:3" x14ac:dyDescent="0.35">
      <c r="A5580" s="231" t="s">
        <v>7454</v>
      </c>
      <c r="B5580" s="231" t="str">
        <f t="shared" ref="B5580:B5643" si="87">IFERROR(LEFT(A5580,(FIND(" ",A5580,1)-1)),"")</f>
        <v>ZE1</v>
      </c>
      <c r="C5580" s="353">
        <v>0.81046798974275502</v>
      </c>
    </row>
    <row r="5581" spans="1:3" x14ac:dyDescent="0.35">
      <c r="A5581" s="231" t="s">
        <v>7455</v>
      </c>
      <c r="B5581" s="231" t="str">
        <f t="shared" si="87"/>
        <v>ZE1</v>
      </c>
      <c r="C5581" s="353">
        <v>0.97542497515678395</v>
      </c>
    </row>
    <row r="5582" spans="1:3" x14ac:dyDescent="0.35">
      <c r="A5582" s="231" t="s">
        <v>7456</v>
      </c>
      <c r="B5582" s="231" t="str">
        <f t="shared" si="87"/>
        <v>ZE1</v>
      </c>
      <c r="C5582" s="353">
        <v>0.46387857198715199</v>
      </c>
    </row>
    <row r="5583" spans="1:3" x14ac:dyDescent="0.35">
      <c r="A5583" s="231" t="s">
        <v>7457</v>
      </c>
      <c r="B5583" s="231" t="str">
        <f t="shared" si="87"/>
        <v>ZE1</v>
      </c>
      <c r="C5583" s="353">
        <v>0.36243000626563998</v>
      </c>
    </row>
    <row r="5584" spans="1:3" x14ac:dyDescent="0.35">
      <c r="A5584" s="231" t="s">
        <v>7458</v>
      </c>
      <c r="B5584" s="231" t="str">
        <f t="shared" si="87"/>
        <v>ZE1</v>
      </c>
      <c r="C5584" s="353">
        <v>0.42438999563455498</v>
      </c>
    </row>
    <row r="5585" spans="1:3" x14ac:dyDescent="0.35">
      <c r="A5585" s="231" t="s">
        <v>7459</v>
      </c>
      <c r="B5585" s="231" t="str">
        <f t="shared" si="87"/>
        <v>ZE1</v>
      </c>
      <c r="C5585" s="353">
        <v>1.87843000888824</v>
      </c>
    </row>
    <row r="5586" spans="1:3" x14ac:dyDescent="0.35">
      <c r="A5586" s="231" t="s">
        <v>7460</v>
      </c>
      <c r="B5586" s="231" t="str">
        <f t="shared" si="87"/>
        <v>ZE1</v>
      </c>
      <c r="C5586" s="353">
        <v>1.8991224765777499</v>
      </c>
    </row>
    <row r="5587" spans="1:3" x14ac:dyDescent="0.35">
      <c r="A5587" s="231" t="s">
        <v>7461</v>
      </c>
      <c r="B5587" s="231" t="str">
        <f t="shared" si="87"/>
        <v>ZE2</v>
      </c>
      <c r="C5587" s="353">
        <v>1.2601849958300499</v>
      </c>
    </row>
    <row r="5588" spans="1:3" x14ac:dyDescent="0.35">
      <c r="A5588" s="231" t="s">
        <v>7462</v>
      </c>
      <c r="B5588" s="231" t="str">
        <f t="shared" si="87"/>
        <v>ZE2</v>
      </c>
      <c r="C5588" s="353">
        <v>0.98052800297737097</v>
      </c>
    </row>
    <row r="5589" spans="1:3" x14ac:dyDescent="0.35">
      <c r="A5589" s="231" t="s">
        <v>7463</v>
      </c>
      <c r="B5589" s="231" t="str">
        <f t="shared" si="87"/>
        <v>ZE2</v>
      </c>
      <c r="C5589" s="353">
        <v>0.26477000117301902</v>
      </c>
    </row>
    <row r="5590" spans="1:3" x14ac:dyDescent="0.35">
      <c r="A5590" s="231" t="s">
        <v>7464</v>
      </c>
      <c r="B5590" s="231" t="str">
        <f t="shared" si="87"/>
        <v>ZE2</v>
      </c>
      <c r="C5590" s="353">
        <v>0.814117491245269</v>
      </c>
    </row>
    <row r="5591" spans="1:3" x14ac:dyDescent="0.35">
      <c r="A5591" s="231" t="s">
        <v>7465</v>
      </c>
      <c r="B5591" s="231" t="str">
        <f t="shared" si="87"/>
        <v>ZE2</v>
      </c>
      <c r="C5591" s="353">
        <v>0.39312250167131402</v>
      </c>
    </row>
    <row r="5592" spans="1:3" x14ac:dyDescent="0.35">
      <c r="A5592" s="231" t="s">
        <v>7466</v>
      </c>
      <c r="B5592" s="231" t="str">
        <f t="shared" si="87"/>
        <v>ZE2</v>
      </c>
      <c r="C5592" s="353">
        <v>0.49996833006540897</v>
      </c>
    </row>
    <row r="5593" spans="1:3" x14ac:dyDescent="0.35">
      <c r="A5593" s="231" t="s">
        <v>7467</v>
      </c>
      <c r="B5593" s="231" t="str">
        <f t="shared" si="87"/>
        <v>ZE2</v>
      </c>
      <c r="C5593" s="353">
        <v>1.0334466828240201</v>
      </c>
    </row>
    <row r="5594" spans="1:3" x14ac:dyDescent="0.35">
      <c r="A5594" s="231" t="s">
        <v>7468</v>
      </c>
      <c r="B5594" s="231" t="str">
        <f t="shared" si="87"/>
        <v>ZE2</v>
      </c>
      <c r="C5594" s="353">
        <v>0.53686665495236696</v>
      </c>
    </row>
    <row r="5595" spans="1:3" x14ac:dyDescent="0.35">
      <c r="A5595" s="231" t="s">
        <v>7469</v>
      </c>
      <c r="B5595" s="231" t="str">
        <f t="shared" si="87"/>
        <v>ZE2</v>
      </c>
      <c r="C5595" s="353">
        <v>0.20478999614715501</v>
      </c>
    </row>
    <row r="5596" spans="1:3" x14ac:dyDescent="0.35">
      <c r="A5596" s="231" t="s">
        <v>7470</v>
      </c>
      <c r="B5596" s="231" t="str">
        <f t="shared" si="87"/>
        <v>ZE2</v>
      </c>
      <c r="C5596" s="353">
        <v>1.2707850113510999</v>
      </c>
    </row>
    <row r="5597" spans="1:3" x14ac:dyDescent="0.35">
      <c r="A5597" s="231" t="s">
        <v>7471</v>
      </c>
      <c r="B5597" s="231" t="str">
        <f t="shared" si="87"/>
        <v>ZE2</v>
      </c>
      <c r="C5597" s="353">
        <v>0.97860486124242996</v>
      </c>
    </row>
    <row r="5598" spans="1:3" x14ac:dyDescent="0.35">
      <c r="A5598" s="231" t="s">
        <v>7472</v>
      </c>
      <c r="B5598" s="231" t="str">
        <f t="shared" si="87"/>
        <v>ZE2</v>
      </c>
      <c r="C5598" s="353">
        <v>0.67397666970888703</v>
      </c>
    </row>
    <row r="5599" spans="1:3" x14ac:dyDescent="0.35">
      <c r="A5599" s="231" t="s">
        <v>7473</v>
      </c>
      <c r="B5599" s="231" t="str">
        <f t="shared" si="87"/>
        <v>ZE2</v>
      </c>
      <c r="C5599" s="353">
        <v>0.72393249720334996</v>
      </c>
    </row>
    <row r="5600" spans="1:3" x14ac:dyDescent="0.35">
      <c r="A5600" s="231" t="s">
        <v>7474</v>
      </c>
      <c r="B5600" s="231" t="str">
        <f t="shared" si="87"/>
        <v>ZE2</v>
      </c>
      <c r="C5600" s="353">
        <v>0.544710000356038</v>
      </c>
    </row>
    <row r="5601" spans="1:3" x14ac:dyDescent="0.35">
      <c r="A5601" s="231" t="s">
        <v>7475</v>
      </c>
      <c r="B5601" s="231" t="str">
        <f t="shared" si="87"/>
        <v>ZE2</v>
      </c>
      <c r="C5601" s="353">
        <v>0.810261932592238</v>
      </c>
    </row>
    <row r="5602" spans="1:3" x14ac:dyDescent="0.35">
      <c r="A5602" s="231" t="s">
        <v>7476</v>
      </c>
      <c r="B5602" s="231" t="str">
        <f t="shared" si="87"/>
        <v>ZE2</v>
      </c>
      <c r="C5602" s="353">
        <v>0.402900010347366</v>
      </c>
    </row>
    <row r="5603" spans="1:3" x14ac:dyDescent="0.35">
      <c r="A5603" s="231" t="s">
        <v>7477</v>
      </c>
      <c r="B5603" s="231" t="str">
        <f t="shared" si="87"/>
        <v>ZE2</v>
      </c>
      <c r="C5603" s="353">
        <v>0.64727684071189395</v>
      </c>
    </row>
    <row r="5604" spans="1:3" x14ac:dyDescent="0.35">
      <c r="A5604" s="231" t="s">
        <v>7478</v>
      </c>
      <c r="B5604" s="231" t="str">
        <f t="shared" si="87"/>
        <v>ZE2</v>
      </c>
      <c r="C5604" s="353">
        <v>1.1179221060715201</v>
      </c>
    </row>
    <row r="5605" spans="1:3" x14ac:dyDescent="0.35">
      <c r="A5605" s="231" t="s">
        <v>7479</v>
      </c>
      <c r="B5605" s="231" t="str">
        <f t="shared" si="87"/>
        <v>ZE2</v>
      </c>
      <c r="C5605" s="353">
        <v>0.60608466565608898</v>
      </c>
    </row>
    <row r="5606" spans="1:3" x14ac:dyDescent="0.35">
      <c r="A5606" s="231" t="s">
        <v>7480</v>
      </c>
      <c r="B5606" s="231" t="str">
        <f t="shared" si="87"/>
        <v>ZE2</v>
      </c>
      <c r="C5606" s="353">
        <v>1.0077799998578501</v>
      </c>
    </row>
    <row r="5607" spans="1:3" x14ac:dyDescent="0.35">
      <c r="A5607" s="231" t="s">
        <v>7481</v>
      </c>
      <c r="B5607" s="231" t="str">
        <f t="shared" si="87"/>
        <v>ZE2</v>
      </c>
      <c r="C5607" s="353">
        <v>1.2053160071372899</v>
      </c>
    </row>
    <row r="5608" spans="1:3" x14ac:dyDescent="0.35">
      <c r="A5608" s="231" t="s">
        <v>7482</v>
      </c>
      <c r="B5608" s="231" t="str">
        <f t="shared" si="87"/>
        <v>ZE2</v>
      </c>
      <c r="C5608" s="353">
        <v>1.9022966623306199</v>
      </c>
    </row>
    <row r="5609" spans="1:3" x14ac:dyDescent="0.35">
      <c r="A5609" s="231" t="s">
        <v>7483</v>
      </c>
      <c r="B5609" s="231" t="str">
        <f t="shared" si="87"/>
        <v>ZE2</v>
      </c>
      <c r="C5609" s="353">
        <v>1.77022004127502</v>
      </c>
    </row>
    <row r="5610" spans="1:3" x14ac:dyDescent="0.35">
      <c r="A5610" s="231" t="s">
        <v>7484</v>
      </c>
      <c r="B5610" s="231" t="str">
        <f t="shared" si="87"/>
        <v>ZE2</v>
      </c>
      <c r="C5610" s="353">
        <v>1.15759834150473</v>
      </c>
    </row>
    <row r="5611" spans="1:3" x14ac:dyDescent="0.35">
      <c r="A5611" s="231" t="s">
        <v>7485</v>
      </c>
      <c r="B5611" s="231" t="str">
        <f t="shared" si="87"/>
        <v>ZE2</v>
      </c>
      <c r="C5611" s="353">
        <v>0.83183330297470004</v>
      </c>
    </row>
    <row r="5612" spans="1:3" x14ac:dyDescent="0.35">
      <c r="A5612" s="231" t="s">
        <v>7486</v>
      </c>
      <c r="B5612" s="231" t="str">
        <f t="shared" si="87"/>
        <v>ZE2</v>
      </c>
      <c r="C5612" s="353">
        <v>0.242320001125335</v>
      </c>
    </row>
    <row r="5613" spans="1:3" x14ac:dyDescent="0.35">
      <c r="A5613" s="231" t="s">
        <v>7487</v>
      </c>
      <c r="B5613" s="231" t="str">
        <f t="shared" si="87"/>
        <v>ZE2</v>
      </c>
      <c r="C5613" s="353">
        <v>0.42256001234054502</v>
      </c>
    </row>
    <row r="5614" spans="1:3" x14ac:dyDescent="0.35">
      <c r="A5614" s="231" t="s">
        <v>7488</v>
      </c>
      <c r="B5614" s="231" t="str">
        <f t="shared" si="87"/>
        <v>ZE2</v>
      </c>
      <c r="C5614" s="353">
        <v>0.302639991044998</v>
      </c>
    </row>
    <row r="5615" spans="1:3" x14ac:dyDescent="0.35">
      <c r="A5615" s="231" t="s">
        <v>7489</v>
      </c>
      <c r="B5615" s="231" t="str">
        <f t="shared" si="87"/>
        <v>ZE2</v>
      </c>
      <c r="C5615" s="353">
        <v>1.8930400013923601</v>
      </c>
    </row>
    <row r="5616" spans="1:3" x14ac:dyDescent="0.35">
      <c r="A5616" s="231" t="s">
        <v>7490</v>
      </c>
      <c r="B5616" s="231" t="str">
        <f t="shared" si="87"/>
        <v>ZE2</v>
      </c>
      <c r="C5616" s="353">
        <v>0.89014500876267699</v>
      </c>
    </row>
    <row r="5617" spans="1:3" x14ac:dyDescent="0.35">
      <c r="A5617" s="231" t="s">
        <v>7491</v>
      </c>
      <c r="B5617" s="231" t="str">
        <f t="shared" si="87"/>
        <v>ZE2</v>
      </c>
      <c r="C5617" s="353">
        <v>1.2003191659847801</v>
      </c>
    </row>
    <row r="5618" spans="1:3" x14ac:dyDescent="0.35">
      <c r="A5618" s="231" t="s">
        <v>7492</v>
      </c>
      <c r="B5618" s="231" t="str">
        <f t="shared" si="87"/>
        <v>ZE2</v>
      </c>
      <c r="C5618" s="353">
        <v>1.1702120304107599</v>
      </c>
    </row>
    <row r="5619" spans="1:3" x14ac:dyDescent="0.35">
      <c r="A5619" s="231" t="s">
        <v>7493</v>
      </c>
      <c r="B5619" s="231" t="str">
        <f t="shared" si="87"/>
        <v>ZE2</v>
      </c>
      <c r="C5619" s="353">
        <v>0.76408250133196498</v>
      </c>
    </row>
    <row r="5620" spans="1:3" x14ac:dyDescent="0.35">
      <c r="A5620" s="231" t="s">
        <v>7494</v>
      </c>
      <c r="B5620" s="231" t="str">
        <f t="shared" si="87"/>
        <v>ZE2</v>
      </c>
      <c r="C5620" s="353">
        <v>1.0246766728383501</v>
      </c>
    </row>
    <row r="5621" spans="1:3" x14ac:dyDescent="0.35">
      <c r="A5621" s="231" t="s">
        <v>7495</v>
      </c>
      <c r="B5621" s="231" t="str">
        <f t="shared" si="87"/>
        <v>ZE2</v>
      </c>
      <c r="C5621" s="353">
        <v>1.57908499240875</v>
      </c>
    </row>
    <row r="5622" spans="1:3" x14ac:dyDescent="0.35">
      <c r="A5622" s="231" t="s">
        <v>7496</v>
      </c>
      <c r="B5622" s="231" t="str">
        <f t="shared" si="87"/>
        <v>ZE2</v>
      </c>
      <c r="C5622" s="353">
        <v>0.39710000157356201</v>
      </c>
    </row>
    <row r="5623" spans="1:3" x14ac:dyDescent="0.35">
      <c r="A5623" s="231" t="s">
        <v>7497</v>
      </c>
      <c r="B5623" s="231" t="str">
        <f t="shared" si="87"/>
        <v>ZE2</v>
      </c>
      <c r="C5623" s="353">
        <v>1.0798074975609699</v>
      </c>
    </row>
    <row r="5624" spans="1:3" x14ac:dyDescent="0.35">
      <c r="A5624" s="231" t="s">
        <v>7498</v>
      </c>
      <c r="B5624" s="231" t="str">
        <f t="shared" si="87"/>
        <v>ZE2</v>
      </c>
      <c r="C5624" s="353">
        <v>0.50546002388000399</v>
      </c>
    </row>
    <row r="5625" spans="1:3" x14ac:dyDescent="0.35">
      <c r="A5625" s="231" t="s">
        <v>7499</v>
      </c>
      <c r="B5625" s="231" t="str">
        <f t="shared" si="87"/>
        <v>ZE2</v>
      </c>
      <c r="C5625" s="353">
        <v>1.2513833244641599</v>
      </c>
    </row>
    <row r="5626" spans="1:3" x14ac:dyDescent="0.35">
      <c r="A5626" s="231" t="s">
        <v>7500</v>
      </c>
      <c r="B5626" s="231" t="str">
        <f t="shared" si="87"/>
        <v>ZE2</v>
      </c>
      <c r="C5626" s="353">
        <v>1.2568166454633001</v>
      </c>
    </row>
    <row r="5627" spans="1:3" x14ac:dyDescent="0.35">
      <c r="A5627" s="231" t="s">
        <v>7501</v>
      </c>
      <c r="B5627" s="231" t="str">
        <f t="shared" si="87"/>
        <v>ZE2</v>
      </c>
      <c r="C5627" s="353">
        <v>0.79102571947234002</v>
      </c>
    </row>
    <row r="5628" spans="1:3" x14ac:dyDescent="0.35">
      <c r="A5628" s="231" t="s">
        <v>7502</v>
      </c>
      <c r="B5628" s="231" t="str">
        <f t="shared" si="87"/>
        <v>ZE2</v>
      </c>
      <c r="C5628" s="353">
        <v>1.44579005241394</v>
      </c>
    </row>
    <row r="5629" spans="1:3" x14ac:dyDescent="0.35">
      <c r="A5629" s="231" t="s">
        <v>7503</v>
      </c>
      <c r="B5629" s="231" t="str">
        <f t="shared" si="87"/>
        <v>ZE2</v>
      </c>
      <c r="C5629" s="353">
        <v>1.6273249983787501</v>
      </c>
    </row>
    <row r="5630" spans="1:3" x14ac:dyDescent="0.35">
      <c r="A5630" s="231" t="s">
        <v>7504</v>
      </c>
      <c r="B5630" s="231" t="str">
        <f t="shared" si="87"/>
        <v>ZE2</v>
      </c>
      <c r="C5630" s="353">
        <v>0.69583399295806803</v>
      </c>
    </row>
    <row r="5631" spans="1:3" x14ac:dyDescent="0.35">
      <c r="A5631" s="231" t="s">
        <v>7505</v>
      </c>
      <c r="B5631" s="231" t="str">
        <f t="shared" si="87"/>
        <v>ZE2</v>
      </c>
      <c r="C5631" s="353">
        <v>0.59089833829138005</v>
      </c>
    </row>
    <row r="5632" spans="1:3" x14ac:dyDescent="0.35">
      <c r="A5632" s="231" t="s">
        <v>7506</v>
      </c>
      <c r="B5632" s="231" t="str">
        <f t="shared" si="87"/>
        <v>ZE2</v>
      </c>
      <c r="C5632" s="353">
        <v>1.60663998126983</v>
      </c>
    </row>
    <row r="5633" spans="1:3" x14ac:dyDescent="0.35">
      <c r="A5633" s="231" t="s">
        <v>7507</v>
      </c>
      <c r="B5633" s="231" t="str">
        <f t="shared" si="87"/>
        <v>ZE2</v>
      </c>
      <c r="C5633" s="353">
        <v>1.61746001243591</v>
      </c>
    </row>
    <row r="5634" spans="1:3" x14ac:dyDescent="0.35">
      <c r="A5634" s="231" t="s">
        <v>7508</v>
      </c>
      <c r="B5634" s="231" t="str">
        <f t="shared" si="87"/>
        <v>ZE2</v>
      </c>
      <c r="C5634" s="353">
        <v>1.0572864264249799</v>
      </c>
    </row>
    <row r="5635" spans="1:3" x14ac:dyDescent="0.35">
      <c r="A5635" s="231" t="s">
        <v>7509</v>
      </c>
      <c r="B5635" s="231" t="str">
        <f t="shared" si="87"/>
        <v>ZE2</v>
      </c>
      <c r="C5635" s="353">
        <v>0.66431250609457404</v>
      </c>
    </row>
    <row r="5636" spans="1:3" x14ac:dyDescent="0.35">
      <c r="A5636" s="231" t="s">
        <v>7510</v>
      </c>
      <c r="B5636" s="231" t="str">
        <f t="shared" si="87"/>
        <v>ZE2</v>
      </c>
      <c r="C5636" s="353">
        <v>1.18942999839782</v>
      </c>
    </row>
    <row r="5637" spans="1:3" x14ac:dyDescent="0.35">
      <c r="A5637" s="231" t="s">
        <v>7511</v>
      </c>
      <c r="B5637" s="231" t="str">
        <f t="shared" si="87"/>
        <v>ZE2</v>
      </c>
      <c r="C5637" s="353">
        <v>0.30401998758316001</v>
      </c>
    </row>
    <row r="5638" spans="1:3" x14ac:dyDescent="0.35">
      <c r="A5638" s="231" t="s">
        <v>7512</v>
      </c>
      <c r="B5638" s="231" t="str">
        <f t="shared" si="87"/>
        <v>ZE2</v>
      </c>
      <c r="C5638" s="353">
        <v>0.70555894782668604</v>
      </c>
    </row>
    <row r="5639" spans="1:3" x14ac:dyDescent="0.35">
      <c r="A5639" s="231" t="s">
        <v>7513</v>
      </c>
      <c r="B5639" s="231" t="str">
        <f t="shared" si="87"/>
        <v>ZE2</v>
      </c>
      <c r="C5639" s="353">
        <v>0.43229000270366602</v>
      </c>
    </row>
    <row r="5640" spans="1:3" x14ac:dyDescent="0.35">
      <c r="A5640" s="231" t="s">
        <v>7514</v>
      </c>
      <c r="B5640" s="231" t="str">
        <f t="shared" si="87"/>
        <v>ZE2</v>
      </c>
      <c r="C5640" s="353">
        <v>0.87282334764798397</v>
      </c>
    </row>
    <row r="5641" spans="1:3" x14ac:dyDescent="0.35">
      <c r="A5641" s="231" t="s">
        <v>7515</v>
      </c>
      <c r="B5641" s="231" t="str">
        <f t="shared" si="87"/>
        <v>ZE2</v>
      </c>
      <c r="C5641" s="353">
        <v>0.24207000434398601</v>
      </c>
    </row>
    <row r="5642" spans="1:3" x14ac:dyDescent="0.35">
      <c r="A5642" s="231" t="s">
        <v>7516</v>
      </c>
      <c r="B5642" s="231" t="str">
        <f t="shared" si="87"/>
        <v>ZE2</v>
      </c>
      <c r="C5642" s="353">
        <v>1.3364155930280599</v>
      </c>
    </row>
    <row r="5643" spans="1:3" x14ac:dyDescent="0.35">
      <c r="A5643" s="231" t="s">
        <v>7517</v>
      </c>
      <c r="B5643" s="231" t="str">
        <f t="shared" si="87"/>
        <v>ZE2</v>
      </c>
      <c r="C5643" s="353">
        <v>1.06759199798107</v>
      </c>
    </row>
    <row r="5644" spans="1:3" x14ac:dyDescent="0.35">
      <c r="A5644" s="231" t="s">
        <v>7518</v>
      </c>
      <c r="B5644" s="231" t="str">
        <f t="shared" ref="B5644:B5666" si="88">IFERROR(LEFT(A5644,(FIND(" ",A5644,1)-1)),"")</f>
        <v>ZE2</v>
      </c>
      <c r="C5644" s="353">
        <v>0.44885333379109699</v>
      </c>
    </row>
    <row r="5645" spans="1:3" x14ac:dyDescent="0.35">
      <c r="A5645" s="231" t="s">
        <v>7519</v>
      </c>
      <c r="B5645" s="231" t="str">
        <f t="shared" si="88"/>
        <v>ZE2</v>
      </c>
      <c r="C5645" s="353">
        <v>0.26993000507354697</v>
      </c>
    </row>
    <row r="5646" spans="1:3" x14ac:dyDescent="0.35">
      <c r="A5646" s="231" t="s">
        <v>7520</v>
      </c>
      <c r="B5646" s="231" t="str">
        <f t="shared" si="88"/>
        <v>ZE2</v>
      </c>
      <c r="C5646" s="353">
        <v>1.04567497968673</v>
      </c>
    </row>
    <row r="5647" spans="1:3" x14ac:dyDescent="0.35">
      <c r="A5647" s="231" t="s">
        <v>7521</v>
      </c>
      <c r="B5647" s="231" t="str">
        <f t="shared" si="88"/>
        <v>ZE2</v>
      </c>
      <c r="C5647" s="353">
        <v>0.70977999766667599</v>
      </c>
    </row>
    <row r="5648" spans="1:3" x14ac:dyDescent="0.35">
      <c r="A5648" s="231" t="s">
        <v>7522</v>
      </c>
      <c r="B5648" s="231" t="str">
        <f t="shared" si="88"/>
        <v>ZE2</v>
      </c>
      <c r="C5648" s="353">
        <v>1.5698450207710199</v>
      </c>
    </row>
    <row r="5649" spans="1:3" x14ac:dyDescent="0.35">
      <c r="A5649" s="231" t="s">
        <v>7523</v>
      </c>
      <c r="B5649" s="231" t="str">
        <f t="shared" si="88"/>
        <v>ZE2</v>
      </c>
      <c r="C5649" s="353">
        <v>0.79905998706817605</v>
      </c>
    </row>
    <row r="5650" spans="1:3" x14ac:dyDescent="0.35">
      <c r="A5650" s="231" t="s">
        <v>7524</v>
      </c>
      <c r="B5650" s="231" t="str">
        <f t="shared" si="88"/>
        <v>ZE2</v>
      </c>
      <c r="C5650" s="353">
        <v>1.0884449928998901</v>
      </c>
    </row>
    <row r="5651" spans="1:3" x14ac:dyDescent="0.35">
      <c r="A5651" s="231" t="s">
        <v>7525</v>
      </c>
      <c r="B5651" s="231" t="str">
        <f t="shared" si="88"/>
        <v>ZE2</v>
      </c>
      <c r="C5651" s="353">
        <v>0.80313998460769598</v>
      </c>
    </row>
    <row r="5652" spans="1:3" x14ac:dyDescent="0.35">
      <c r="A5652" s="231" t="s">
        <v>7526</v>
      </c>
      <c r="B5652" s="231" t="str">
        <f t="shared" si="88"/>
        <v>ZE2</v>
      </c>
      <c r="C5652" s="353">
        <v>1.9056499799092601</v>
      </c>
    </row>
    <row r="5653" spans="1:3" x14ac:dyDescent="0.35">
      <c r="A5653" s="231" t="s">
        <v>7527</v>
      </c>
      <c r="B5653" s="231" t="str">
        <f t="shared" si="88"/>
        <v>ZE2</v>
      </c>
      <c r="C5653" s="353">
        <v>1.91670334339141</v>
      </c>
    </row>
    <row r="5654" spans="1:3" x14ac:dyDescent="0.35">
      <c r="A5654" s="231" t="s">
        <v>7528</v>
      </c>
      <c r="B5654" s="231" t="str">
        <f t="shared" si="88"/>
        <v>ZE2</v>
      </c>
      <c r="C5654" s="353">
        <v>0.75848498940467801</v>
      </c>
    </row>
    <row r="5655" spans="1:3" x14ac:dyDescent="0.35">
      <c r="A5655" s="231" t="s">
        <v>7529</v>
      </c>
      <c r="B5655" s="231" t="str">
        <f t="shared" si="88"/>
        <v>ZE2</v>
      </c>
      <c r="C5655" s="353">
        <v>0.50364000598589498</v>
      </c>
    </row>
    <row r="5656" spans="1:3" x14ac:dyDescent="0.35">
      <c r="A5656" s="231" t="s">
        <v>7530</v>
      </c>
      <c r="B5656" s="231" t="str">
        <f t="shared" si="88"/>
        <v>ZE2</v>
      </c>
      <c r="C5656" s="353">
        <v>1.0209833085536899</v>
      </c>
    </row>
    <row r="5657" spans="1:3" x14ac:dyDescent="0.35">
      <c r="A5657" s="231" t="s">
        <v>7531</v>
      </c>
      <c r="B5657" s="231" t="str">
        <f t="shared" si="88"/>
        <v>ZE2</v>
      </c>
      <c r="C5657" s="353">
        <v>0.46416666855414701</v>
      </c>
    </row>
    <row r="5658" spans="1:3" x14ac:dyDescent="0.35">
      <c r="A5658" s="231" t="s">
        <v>7532</v>
      </c>
      <c r="B5658" s="231" t="str">
        <f t="shared" si="88"/>
        <v>ZE2</v>
      </c>
      <c r="C5658" s="353">
        <v>0.38324001431465099</v>
      </c>
    </row>
    <row r="5659" spans="1:3" x14ac:dyDescent="0.35">
      <c r="A5659" s="231" t="s">
        <v>7533</v>
      </c>
      <c r="B5659" s="231" t="str">
        <f t="shared" si="88"/>
        <v>ZE2</v>
      </c>
      <c r="C5659" s="353">
        <v>0.57679750770330396</v>
      </c>
    </row>
    <row r="5660" spans="1:3" x14ac:dyDescent="0.35">
      <c r="A5660" s="231" t="s">
        <v>7534</v>
      </c>
      <c r="B5660" s="231" t="str">
        <f t="shared" si="88"/>
        <v>ZE2</v>
      </c>
      <c r="C5660" s="353">
        <v>0.71108753905921596</v>
      </c>
    </row>
    <row r="5661" spans="1:3" x14ac:dyDescent="0.35">
      <c r="A5661" s="231" t="s">
        <v>7535</v>
      </c>
      <c r="B5661" s="231" t="str">
        <f t="shared" si="88"/>
        <v>ZE2</v>
      </c>
      <c r="C5661" s="353">
        <v>0.65414667129516602</v>
      </c>
    </row>
    <row r="5662" spans="1:3" x14ac:dyDescent="0.35">
      <c r="A5662" s="231" t="s">
        <v>7536</v>
      </c>
      <c r="B5662" s="231" t="str">
        <f t="shared" si="88"/>
        <v>ZE2</v>
      </c>
      <c r="C5662" s="353">
        <v>1.1999960094690301</v>
      </c>
    </row>
    <row r="5663" spans="1:3" x14ac:dyDescent="0.35">
      <c r="A5663" s="231" t="s">
        <v>7537</v>
      </c>
      <c r="B5663" s="231" t="str">
        <f t="shared" si="88"/>
        <v>ZE2</v>
      </c>
      <c r="C5663" s="353">
        <v>0.58401000499725297</v>
      </c>
    </row>
    <row r="5664" spans="1:3" x14ac:dyDescent="0.35">
      <c r="A5664" s="231" t="s">
        <v>7538</v>
      </c>
      <c r="B5664" s="231" t="str">
        <f t="shared" si="88"/>
        <v>ZE2</v>
      </c>
      <c r="C5664" s="353">
        <v>0.66815000772476196</v>
      </c>
    </row>
    <row r="5665" spans="1:3" x14ac:dyDescent="0.35">
      <c r="A5665" s="231" t="s">
        <v>7539</v>
      </c>
      <c r="B5665" s="231" t="str">
        <f t="shared" si="88"/>
        <v>ZE3</v>
      </c>
      <c r="C5665" s="353">
        <v>0.56414681542050704</v>
      </c>
    </row>
    <row r="5666" spans="1:3" x14ac:dyDescent="0.35">
      <c r="A5666" s="231" t="s">
        <v>7540</v>
      </c>
      <c r="B5666" s="231" t="str">
        <f t="shared" si="88"/>
        <v>ZE3</v>
      </c>
      <c r="C5666" s="353">
        <v>0.62082331379254596</v>
      </c>
    </row>
  </sheetData>
  <sheetProtection algorithmName="SHA-512" hashValue="xYFVsLgpUpRTy8elQDeGEFD7wAjSkTbP4mhqpc1xjZAgKnYLDuN9Ud/YvsVBupLbnzxfc6O5nJkspHstAVrq4w==" saltValue="kc2hTECUovVACc/VjNnxJw==" spinCount="100000" sheet="1" objects="1" scenarios="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
  <sheetViews>
    <sheetView showGridLines="0" workbookViewId="0">
      <selection activeCell="A4" sqref="A4"/>
    </sheetView>
  </sheetViews>
  <sheetFormatPr defaultRowHeight="14.5" x14ac:dyDescent="0.3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P91"/>
  <sheetViews>
    <sheetView showGridLines="0" zoomScale="70" zoomScaleNormal="70" workbookViewId="0">
      <selection activeCell="M31" sqref="M31"/>
    </sheetView>
  </sheetViews>
  <sheetFormatPr defaultColWidth="9.1796875" defaultRowHeight="15" customHeight="1" x14ac:dyDescent="0.35"/>
  <cols>
    <col min="1" max="1" width="3.1796875" style="57" customWidth="1"/>
    <col min="2" max="2" width="21.54296875" style="14" customWidth="1"/>
    <col min="3" max="3" width="19.453125" style="14" customWidth="1"/>
    <col min="4" max="4" width="13.1796875" style="96" customWidth="1"/>
    <col min="5" max="8" width="20.54296875" style="14" customWidth="1"/>
    <col min="9" max="9" width="23.1796875" style="14" customWidth="1"/>
    <col min="10" max="16" width="20.54296875" style="14" customWidth="1"/>
    <col min="17" max="16384" width="9.1796875" style="14"/>
  </cols>
  <sheetData>
    <row r="1" spans="1:9" ht="31.5" customHeight="1" x14ac:dyDescent="0.55000000000000004">
      <c r="B1" s="104"/>
      <c r="E1" s="329"/>
    </row>
    <row r="2" spans="1:9" ht="8.65" customHeight="1" x14ac:dyDescent="0.35">
      <c r="B2" s="30"/>
    </row>
    <row r="4" spans="1:9" ht="14.5" x14ac:dyDescent="0.35">
      <c r="B4" s="32"/>
    </row>
    <row r="5" spans="1:9" ht="18.5" x14ac:dyDescent="0.45">
      <c r="B5" s="330" t="s">
        <v>1715</v>
      </c>
      <c r="I5" s="168" t="s">
        <v>1023</v>
      </c>
    </row>
    <row r="6" spans="1:9" ht="15" customHeight="1" x14ac:dyDescent="0.35">
      <c r="A6" s="254"/>
    </row>
    <row r="7" spans="1:9" ht="15" customHeight="1" x14ac:dyDescent="0.35">
      <c r="A7" s="254"/>
      <c r="B7" s="255" t="s">
        <v>989</v>
      </c>
      <c r="C7" s="256"/>
      <c r="D7" s="257"/>
      <c r="E7" s="257" t="s">
        <v>1024</v>
      </c>
      <c r="F7" s="257" t="s">
        <v>1025</v>
      </c>
      <c r="G7" s="257" t="s">
        <v>7667</v>
      </c>
      <c r="I7" s="394" t="s">
        <v>7672</v>
      </c>
    </row>
    <row r="8" spans="1:9" ht="15" customHeight="1" x14ac:dyDescent="0.35">
      <c r="A8" s="254"/>
      <c r="B8" s="255"/>
      <c r="C8" s="258"/>
      <c r="D8" s="259"/>
      <c r="E8" s="393" t="s">
        <v>14</v>
      </c>
      <c r="F8" s="393" t="s">
        <v>61</v>
      </c>
      <c r="G8" s="393" t="s">
        <v>62</v>
      </c>
      <c r="I8" s="393" t="s">
        <v>1100</v>
      </c>
    </row>
    <row r="9" spans="1:9" ht="15" customHeight="1" x14ac:dyDescent="0.35">
      <c r="A9" s="254"/>
      <c r="B9" s="260" t="s">
        <v>1027</v>
      </c>
      <c r="C9" s="261" t="s">
        <v>1028</v>
      </c>
      <c r="D9" s="262" t="s">
        <v>19</v>
      </c>
      <c r="E9" s="89"/>
      <c r="F9" s="89"/>
      <c r="G9" s="89"/>
      <c r="I9" s="89"/>
    </row>
    <row r="10" spans="1:9" ht="15" customHeight="1" x14ac:dyDescent="0.35">
      <c r="A10" s="254"/>
      <c r="B10" s="260" t="s">
        <v>1027</v>
      </c>
      <c r="C10" s="261" t="s">
        <v>1029</v>
      </c>
      <c r="D10" s="263" t="s">
        <v>23</v>
      </c>
      <c r="E10" s="89"/>
      <c r="F10" s="89"/>
      <c r="G10" s="89"/>
      <c r="I10" s="89"/>
    </row>
    <row r="11" spans="1:9" ht="15" customHeight="1" x14ac:dyDescent="0.35">
      <c r="A11" s="254"/>
      <c r="B11" s="260" t="s">
        <v>480</v>
      </c>
      <c r="C11" s="261" t="s">
        <v>1028</v>
      </c>
      <c r="D11" s="263" t="s">
        <v>26</v>
      </c>
      <c r="E11" s="89"/>
      <c r="F11" s="89"/>
      <c r="G11" s="89"/>
      <c r="I11" s="89"/>
    </row>
    <row r="12" spans="1:9" ht="15" customHeight="1" x14ac:dyDescent="0.35">
      <c r="A12" s="254"/>
      <c r="B12" s="260" t="s">
        <v>480</v>
      </c>
      <c r="C12" s="261" t="s">
        <v>1029</v>
      </c>
      <c r="D12" s="263" t="s">
        <v>30</v>
      </c>
      <c r="E12" s="89"/>
      <c r="F12" s="89"/>
      <c r="G12" s="89"/>
      <c r="I12" s="89"/>
    </row>
    <row r="13" spans="1:9" ht="15" customHeight="1" x14ac:dyDescent="0.35">
      <c r="A13" s="254"/>
      <c r="B13" s="260" t="s">
        <v>1030</v>
      </c>
      <c r="C13" s="261" t="s">
        <v>1028</v>
      </c>
      <c r="D13" s="263" t="s">
        <v>34</v>
      </c>
      <c r="E13" s="89"/>
      <c r="F13" s="89"/>
      <c r="G13" s="89"/>
      <c r="I13" s="89"/>
    </row>
    <row r="14" spans="1:9" ht="15" customHeight="1" x14ac:dyDescent="0.35">
      <c r="A14" s="254"/>
      <c r="B14" s="260" t="s">
        <v>1030</v>
      </c>
      <c r="C14" s="261" t="s">
        <v>1029</v>
      </c>
      <c r="D14" s="263" t="s">
        <v>38</v>
      </c>
      <c r="E14" s="89"/>
      <c r="F14" s="89"/>
      <c r="G14" s="89"/>
      <c r="I14" s="89"/>
    </row>
    <row r="15" spans="1:9" ht="15" customHeight="1" x14ac:dyDescent="0.35">
      <c r="A15" s="254"/>
      <c r="B15" s="260" t="s">
        <v>1031</v>
      </c>
      <c r="C15" s="261" t="s">
        <v>1028</v>
      </c>
      <c r="D15" s="263" t="s">
        <v>41</v>
      </c>
      <c r="E15" s="89"/>
      <c r="F15" s="89"/>
      <c r="G15" s="89"/>
      <c r="I15" s="89"/>
    </row>
    <row r="16" spans="1:9" ht="15" customHeight="1" x14ac:dyDescent="0.35">
      <c r="A16" s="254"/>
      <c r="B16" s="260" t="s">
        <v>1031</v>
      </c>
      <c r="C16" s="261" t="s">
        <v>1029</v>
      </c>
      <c r="D16" s="263" t="s">
        <v>45</v>
      </c>
      <c r="E16" s="89"/>
      <c r="F16" s="89"/>
      <c r="G16" s="89"/>
      <c r="I16" s="89"/>
    </row>
    <row r="17" spans="1:16" ht="15" customHeight="1" x14ac:dyDescent="0.35">
      <c r="A17" s="254"/>
      <c r="B17" s="260" t="s">
        <v>1032</v>
      </c>
      <c r="C17" s="261" t="s">
        <v>1028</v>
      </c>
      <c r="D17" s="263" t="s">
        <v>49</v>
      </c>
      <c r="E17" s="89"/>
      <c r="F17" s="89"/>
      <c r="G17" s="89"/>
      <c r="I17" s="89"/>
    </row>
    <row r="18" spans="1:16" ht="15" customHeight="1" x14ac:dyDescent="0.35">
      <c r="A18" s="254"/>
      <c r="B18" s="260" t="s">
        <v>1032</v>
      </c>
      <c r="C18" s="261" t="s">
        <v>1029</v>
      </c>
      <c r="D18" s="263" t="s">
        <v>51</v>
      </c>
      <c r="E18" s="89"/>
      <c r="F18" s="89"/>
      <c r="G18" s="89"/>
      <c r="I18" s="89"/>
    </row>
    <row r="19" spans="1:16" ht="15" customHeight="1" x14ac:dyDescent="0.35">
      <c r="A19" s="254"/>
      <c r="B19" s="260" t="s">
        <v>513</v>
      </c>
      <c r="C19" s="261" t="s">
        <v>1028</v>
      </c>
      <c r="D19" s="263" t="s">
        <v>53</v>
      </c>
      <c r="E19" s="89"/>
      <c r="F19" s="89"/>
      <c r="G19" s="89"/>
      <c r="I19" s="89"/>
    </row>
    <row r="20" spans="1:16" ht="15" customHeight="1" x14ac:dyDescent="0.35">
      <c r="A20" s="254"/>
      <c r="B20" s="260" t="s">
        <v>513</v>
      </c>
      <c r="C20" s="261" t="s">
        <v>1029</v>
      </c>
      <c r="D20" s="263" t="s">
        <v>60</v>
      </c>
      <c r="E20" s="89"/>
      <c r="F20" s="89"/>
      <c r="G20" s="89"/>
      <c r="I20" s="89"/>
    </row>
    <row r="21" spans="1:16" ht="15" customHeight="1" x14ac:dyDescent="0.35">
      <c r="A21" s="254"/>
      <c r="B21" s="264" t="s">
        <v>1033</v>
      </c>
      <c r="C21" s="265" t="s">
        <v>1034</v>
      </c>
      <c r="D21" s="263" t="s">
        <v>66</v>
      </c>
      <c r="E21" s="126">
        <f>SUM(E9:E20)</f>
        <v>0</v>
      </c>
      <c r="F21" s="126" t="str">
        <f>IF(ISERROR(SUMPRODUCT(F9:F20,E9:E20)/SUM(E9:E20)), "", SUMPRODUCT(F9:F20,E9:E20)/SUM(E9:E20))</f>
        <v/>
      </c>
      <c r="G21" s="126">
        <f>SUM(G9:G20)</f>
        <v>0</v>
      </c>
      <c r="I21" s="126">
        <f>SUM(I9:I20)</f>
        <v>0</v>
      </c>
      <c r="J21" s="266"/>
    </row>
    <row r="22" spans="1:16" ht="15" customHeight="1" x14ac:dyDescent="0.35">
      <c r="A22" s="254"/>
      <c r="B22" s="267"/>
      <c r="C22" s="268"/>
      <c r="D22" s="269"/>
      <c r="E22" s="479"/>
      <c r="F22" s="479"/>
      <c r="G22" s="479"/>
      <c r="H22" s="479"/>
      <c r="I22" s="266"/>
      <c r="J22" s="266"/>
    </row>
    <row r="23" spans="1:16" ht="15" customHeight="1" x14ac:dyDescent="0.35">
      <c r="A23" s="14"/>
      <c r="J23" s="266"/>
    </row>
    <row r="24" spans="1:16" ht="15" customHeight="1" x14ac:dyDescent="0.45">
      <c r="A24" s="14"/>
      <c r="B24" s="327" t="s">
        <v>1035</v>
      </c>
      <c r="C24"/>
      <c r="D24" s="270"/>
      <c r="E24" s="271"/>
      <c r="F24" s="271"/>
      <c r="G24" s="271"/>
      <c r="H24"/>
      <c r="I24"/>
      <c r="J24" s="266"/>
    </row>
    <row r="25" spans="1:16" ht="15" customHeight="1" x14ac:dyDescent="0.35">
      <c r="A25" s="14"/>
      <c r="B25"/>
      <c r="J25" s="266"/>
    </row>
    <row r="26" spans="1:16" ht="15" customHeight="1" x14ac:dyDescent="0.35">
      <c r="A26" s="14"/>
      <c r="B26" s="272"/>
      <c r="C26"/>
      <c r="D26" s="270"/>
      <c r="E26" s="480" t="s">
        <v>1036</v>
      </c>
      <c r="F26" s="481"/>
      <c r="G26" s="481"/>
      <c r="H26" s="481"/>
      <c r="I26" s="481"/>
      <c r="J26" s="482"/>
      <c r="K26" s="482"/>
      <c r="L26" s="482"/>
      <c r="M26" s="482"/>
      <c r="N26" s="482"/>
      <c r="O26" s="482"/>
      <c r="P26" s="483"/>
    </row>
    <row r="27" spans="1:16" ht="15" customHeight="1" x14ac:dyDescent="0.35">
      <c r="A27" s="14"/>
      <c r="B27" s="272"/>
      <c r="C27"/>
      <c r="D27" s="270"/>
      <c r="E27" s="480" t="s">
        <v>7673</v>
      </c>
      <c r="F27" s="484"/>
      <c r="G27" s="485"/>
      <c r="H27" s="480" t="s">
        <v>7662</v>
      </c>
      <c r="I27" s="484"/>
      <c r="J27" s="485"/>
      <c r="K27" s="480" t="s">
        <v>7663</v>
      </c>
      <c r="L27" s="484"/>
      <c r="M27" s="485"/>
      <c r="N27" s="480" t="s">
        <v>7664</v>
      </c>
      <c r="O27" s="484"/>
      <c r="P27" s="485"/>
    </row>
    <row r="28" spans="1:16" ht="15" customHeight="1" x14ac:dyDescent="0.35">
      <c r="A28" s="14"/>
      <c r="B28" s="273" t="s">
        <v>1041</v>
      </c>
      <c r="C28" s="274"/>
      <c r="D28" s="275"/>
      <c r="E28" s="257" t="s">
        <v>1024</v>
      </c>
      <c r="F28" s="257" t="s">
        <v>1025</v>
      </c>
      <c r="G28" s="257" t="s">
        <v>7667</v>
      </c>
      <c r="H28" s="257" t="s">
        <v>1024</v>
      </c>
      <c r="I28" s="257" t="s">
        <v>1025</v>
      </c>
      <c r="J28" s="257" t="s">
        <v>7667</v>
      </c>
      <c r="K28" s="257" t="s">
        <v>1024</v>
      </c>
      <c r="L28" s="257" t="s">
        <v>1025</v>
      </c>
      <c r="M28" s="257" t="s">
        <v>7667</v>
      </c>
      <c r="N28" s="257" t="s">
        <v>1024</v>
      </c>
      <c r="O28" s="257" t="s">
        <v>1025</v>
      </c>
      <c r="P28" s="257" t="s">
        <v>7667</v>
      </c>
    </row>
    <row r="29" spans="1:16" ht="15" customHeight="1" x14ac:dyDescent="0.35">
      <c r="A29" s="14"/>
      <c r="B29" s="273"/>
      <c r="C29" s="276"/>
      <c r="D29" s="277"/>
      <c r="E29" s="393" t="s">
        <v>14</v>
      </c>
      <c r="F29" s="393" t="s">
        <v>61</v>
      </c>
      <c r="G29" s="393" t="s">
        <v>62</v>
      </c>
      <c r="H29" s="393" t="s">
        <v>63</v>
      </c>
      <c r="I29" s="393" t="s">
        <v>64</v>
      </c>
      <c r="J29" s="393" t="s">
        <v>240</v>
      </c>
      <c r="K29" s="393" t="s">
        <v>448</v>
      </c>
      <c r="L29" s="393" t="s">
        <v>449</v>
      </c>
      <c r="M29" s="393" t="s">
        <v>450</v>
      </c>
      <c r="N29" s="393" t="s">
        <v>263</v>
      </c>
      <c r="O29" s="393" t="s">
        <v>264</v>
      </c>
      <c r="P29" s="393" t="s">
        <v>265</v>
      </c>
    </row>
    <row r="30" spans="1:16" ht="15" customHeight="1" x14ac:dyDescent="0.35">
      <c r="A30" s="14"/>
      <c r="B30" s="278" t="s">
        <v>1042</v>
      </c>
      <c r="C30" s="279"/>
      <c r="D30" s="263" t="s">
        <v>69</v>
      </c>
      <c r="E30" s="89"/>
      <c r="F30" s="89"/>
      <c r="G30" s="89"/>
      <c r="H30" s="89"/>
      <c r="I30" s="89"/>
      <c r="J30" s="89"/>
      <c r="K30" s="89"/>
      <c r="L30" s="89"/>
      <c r="M30" s="89"/>
      <c r="N30" s="126">
        <f>E30+H30+K30</f>
        <v>0</v>
      </c>
      <c r="O30" s="126">
        <f>IF(N30=0,0,(E30*F30+H30*I30+K30*L30)/N30)</f>
        <v>0</v>
      </c>
      <c r="P30" s="126">
        <f>G30+J30+M30</f>
        <v>0</v>
      </c>
    </row>
    <row r="31" spans="1:16" ht="15" customHeight="1" x14ac:dyDescent="0.35">
      <c r="A31" s="14"/>
      <c r="B31" s="280" t="s">
        <v>1043</v>
      </c>
      <c r="C31" s="281"/>
      <c r="D31" s="263" t="s">
        <v>73</v>
      </c>
      <c r="E31" s="89"/>
      <c r="F31" s="89"/>
      <c r="G31" s="89"/>
      <c r="H31" s="89"/>
      <c r="I31" s="89"/>
      <c r="J31" s="89"/>
      <c r="K31" s="89"/>
      <c r="L31" s="89"/>
      <c r="M31" s="89"/>
      <c r="N31" s="126">
        <f t="shared" ref="N31:P48" si="0">E31+H31+K31</f>
        <v>0</v>
      </c>
      <c r="O31" s="126">
        <f t="shared" ref="O31:O49" si="1">IF(N31=0,0,(E31*F31+H31*I31+K31*L31)/N31)</f>
        <v>0</v>
      </c>
      <c r="P31" s="126">
        <f t="shared" si="0"/>
        <v>0</v>
      </c>
    </row>
    <row r="32" spans="1:16" ht="15" customHeight="1" x14ac:dyDescent="0.35">
      <c r="A32" s="14"/>
      <c r="B32" s="280" t="s">
        <v>1044</v>
      </c>
      <c r="C32" s="281"/>
      <c r="D32" s="263" t="s">
        <v>76</v>
      </c>
      <c r="E32" s="89"/>
      <c r="F32" s="89"/>
      <c r="G32" s="89"/>
      <c r="H32" s="89"/>
      <c r="I32" s="89"/>
      <c r="J32" s="89"/>
      <c r="K32" s="89"/>
      <c r="L32" s="89"/>
      <c r="M32" s="89"/>
      <c r="N32" s="126">
        <f t="shared" si="0"/>
        <v>0</v>
      </c>
      <c r="O32" s="126">
        <f t="shared" si="1"/>
        <v>0</v>
      </c>
      <c r="P32" s="126">
        <f t="shared" si="0"/>
        <v>0</v>
      </c>
    </row>
    <row r="33" spans="1:16" ht="15" customHeight="1" x14ac:dyDescent="0.35">
      <c r="A33" s="14"/>
      <c r="B33" s="280" t="s">
        <v>1045</v>
      </c>
      <c r="C33" s="281"/>
      <c r="D33" s="263" t="s">
        <v>80</v>
      </c>
      <c r="E33" s="89"/>
      <c r="F33" s="89"/>
      <c r="G33" s="89"/>
      <c r="H33" s="89"/>
      <c r="I33" s="89"/>
      <c r="J33" s="89"/>
      <c r="K33" s="89"/>
      <c r="L33" s="89"/>
      <c r="M33" s="89"/>
      <c r="N33" s="126">
        <f t="shared" si="0"/>
        <v>0</v>
      </c>
      <c r="O33" s="126">
        <f t="shared" si="1"/>
        <v>0</v>
      </c>
      <c r="P33" s="126">
        <f t="shared" si="0"/>
        <v>0</v>
      </c>
    </row>
    <row r="34" spans="1:16" ht="15" customHeight="1" x14ac:dyDescent="0.35">
      <c r="A34" s="14"/>
      <c r="B34" s="280" t="s">
        <v>1046</v>
      </c>
      <c r="C34" s="281"/>
      <c r="D34" s="263" t="s">
        <v>82</v>
      </c>
      <c r="E34" s="89"/>
      <c r="F34" s="89"/>
      <c r="G34" s="89"/>
      <c r="H34" s="89"/>
      <c r="I34" s="89"/>
      <c r="J34" s="89"/>
      <c r="K34" s="89"/>
      <c r="L34" s="89"/>
      <c r="M34" s="89"/>
      <c r="N34" s="126">
        <f t="shared" si="0"/>
        <v>0</v>
      </c>
      <c r="O34" s="126">
        <f t="shared" si="1"/>
        <v>0</v>
      </c>
      <c r="P34" s="126">
        <f t="shared" si="0"/>
        <v>0</v>
      </c>
    </row>
    <row r="35" spans="1:16" ht="15" customHeight="1" x14ac:dyDescent="0.35">
      <c r="A35" s="14"/>
      <c r="B35" s="280" t="s">
        <v>1047</v>
      </c>
      <c r="C35" s="281"/>
      <c r="D35" s="263" t="s">
        <v>84</v>
      </c>
      <c r="E35" s="89"/>
      <c r="F35" s="89"/>
      <c r="G35" s="89"/>
      <c r="H35" s="89"/>
      <c r="I35" s="89"/>
      <c r="J35" s="89"/>
      <c r="K35" s="89"/>
      <c r="L35" s="89"/>
      <c r="M35" s="89"/>
      <c r="N35" s="126">
        <f t="shared" si="0"/>
        <v>0</v>
      </c>
      <c r="O35" s="126">
        <f t="shared" si="1"/>
        <v>0</v>
      </c>
      <c r="P35" s="126">
        <f t="shared" si="0"/>
        <v>0</v>
      </c>
    </row>
    <row r="36" spans="1:16" ht="15" customHeight="1" x14ac:dyDescent="0.35">
      <c r="A36" s="14"/>
      <c r="B36" s="280" t="s">
        <v>1048</v>
      </c>
      <c r="C36" s="281"/>
      <c r="D36" s="263" t="s">
        <v>86</v>
      </c>
      <c r="E36" s="89"/>
      <c r="F36" s="89"/>
      <c r="G36" s="89"/>
      <c r="H36" s="89"/>
      <c r="I36" s="89"/>
      <c r="J36" s="89"/>
      <c r="K36" s="89"/>
      <c r="L36" s="89"/>
      <c r="M36" s="89"/>
      <c r="N36" s="126">
        <f t="shared" si="0"/>
        <v>0</v>
      </c>
      <c r="O36" s="126">
        <f t="shared" si="1"/>
        <v>0</v>
      </c>
      <c r="P36" s="126">
        <f t="shared" si="0"/>
        <v>0</v>
      </c>
    </row>
    <row r="37" spans="1:16" ht="15" customHeight="1" x14ac:dyDescent="0.35">
      <c r="A37" s="14"/>
      <c r="B37" s="280" t="s">
        <v>480</v>
      </c>
      <c r="C37" s="281"/>
      <c r="D37" s="263" t="s">
        <v>88</v>
      </c>
      <c r="E37" s="89"/>
      <c r="F37" s="89"/>
      <c r="G37" s="89"/>
      <c r="H37" s="89"/>
      <c r="I37" s="89"/>
      <c r="J37" s="89"/>
      <c r="K37" s="89"/>
      <c r="L37" s="89"/>
      <c r="M37" s="89"/>
      <c r="N37" s="126">
        <f t="shared" si="0"/>
        <v>0</v>
      </c>
      <c r="O37" s="126">
        <f t="shared" si="1"/>
        <v>0</v>
      </c>
      <c r="P37" s="126">
        <f t="shared" si="0"/>
        <v>0</v>
      </c>
    </row>
    <row r="38" spans="1:16" ht="15" customHeight="1" x14ac:dyDescent="0.35">
      <c r="A38" s="14"/>
      <c r="B38" s="280" t="s">
        <v>1049</v>
      </c>
      <c r="C38" s="281"/>
      <c r="D38" s="263" t="s">
        <v>90</v>
      </c>
      <c r="E38" s="89"/>
      <c r="F38" s="89"/>
      <c r="G38" s="89"/>
      <c r="H38" s="89"/>
      <c r="I38" s="89"/>
      <c r="J38" s="89"/>
      <c r="K38" s="89"/>
      <c r="L38" s="89"/>
      <c r="M38" s="89"/>
      <c r="N38" s="126">
        <f t="shared" si="0"/>
        <v>0</v>
      </c>
      <c r="O38" s="126">
        <f t="shared" si="1"/>
        <v>0</v>
      </c>
      <c r="P38" s="126">
        <f t="shared" si="0"/>
        <v>0</v>
      </c>
    </row>
    <row r="39" spans="1:16" ht="15" customHeight="1" x14ac:dyDescent="0.35">
      <c r="A39" s="14"/>
      <c r="B39" s="280" t="s">
        <v>1050</v>
      </c>
      <c r="C39" s="281"/>
      <c r="D39" s="263" t="s">
        <v>92</v>
      </c>
      <c r="E39" s="89"/>
      <c r="F39" s="89"/>
      <c r="G39" s="89"/>
      <c r="H39" s="89"/>
      <c r="I39" s="89"/>
      <c r="J39" s="89"/>
      <c r="K39" s="89"/>
      <c r="L39" s="89"/>
      <c r="M39" s="89"/>
      <c r="N39" s="126">
        <f t="shared" si="0"/>
        <v>0</v>
      </c>
      <c r="O39" s="126">
        <f t="shared" si="1"/>
        <v>0</v>
      </c>
      <c r="P39" s="126">
        <f t="shared" si="0"/>
        <v>0</v>
      </c>
    </row>
    <row r="40" spans="1:16" ht="15" customHeight="1" x14ac:dyDescent="0.35">
      <c r="A40" s="14"/>
      <c r="B40" s="280" t="s">
        <v>1051</v>
      </c>
      <c r="C40" s="281"/>
      <c r="D40" s="263" t="s">
        <v>94</v>
      </c>
      <c r="E40" s="89"/>
      <c r="F40" s="89"/>
      <c r="G40" s="89"/>
      <c r="H40" s="89"/>
      <c r="I40" s="89"/>
      <c r="J40" s="89"/>
      <c r="K40" s="89"/>
      <c r="L40" s="89"/>
      <c r="M40" s="89"/>
      <c r="N40" s="126">
        <f t="shared" si="0"/>
        <v>0</v>
      </c>
      <c r="O40" s="126">
        <f t="shared" si="1"/>
        <v>0</v>
      </c>
      <c r="P40" s="126">
        <f t="shared" si="0"/>
        <v>0</v>
      </c>
    </row>
    <row r="41" spans="1:16" ht="15" customHeight="1" x14ac:dyDescent="0.35">
      <c r="A41" s="14"/>
      <c r="B41" s="280" t="s">
        <v>1052</v>
      </c>
      <c r="C41" s="281"/>
      <c r="D41" s="263" t="s">
        <v>96</v>
      </c>
      <c r="E41" s="89"/>
      <c r="F41" s="89"/>
      <c r="G41" s="89"/>
      <c r="H41" s="89"/>
      <c r="I41" s="89"/>
      <c r="J41" s="89"/>
      <c r="K41" s="89"/>
      <c r="L41" s="89"/>
      <c r="M41" s="89"/>
      <c r="N41" s="126">
        <f t="shared" si="0"/>
        <v>0</v>
      </c>
      <c r="O41" s="126">
        <f t="shared" si="1"/>
        <v>0</v>
      </c>
      <c r="P41" s="126">
        <f t="shared" si="0"/>
        <v>0</v>
      </c>
    </row>
    <row r="42" spans="1:16" ht="15" customHeight="1" x14ac:dyDescent="0.35">
      <c r="A42" s="14"/>
      <c r="B42" s="280" t="s">
        <v>1053</v>
      </c>
      <c r="C42" s="281"/>
      <c r="D42" s="263" t="s">
        <v>98</v>
      </c>
      <c r="E42" s="89"/>
      <c r="F42" s="89"/>
      <c r="G42" s="89"/>
      <c r="H42" s="89"/>
      <c r="I42" s="89"/>
      <c r="J42" s="89"/>
      <c r="K42" s="89"/>
      <c r="L42" s="89"/>
      <c r="M42" s="89"/>
      <c r="N42" s="126">
        <f t="shared" si="0"/>
        <v>0</v>
      </c>
      <c r="O42" s="126">
        <f t="shared" si="1"/>
        <v>0</v>
      </c>
      <c r="P42" s="126">
        <f t="shared" si="0"/>
        <v>0</v>
      </c>
    </row>
    <row r="43" spans="1:16" ht="15" customHeight="1" x14ac:dyDescent="0.35">
      <c r="A43" s="14"/>
      <c r="B43" s="280" t="s">
        <v>1054</v>
      </c>
      <c r="C43" s="281"/>
      <c r="D43" s="263" t="s">
        <v>100</v>
      </c>
      <c r="E43" s="89"/>
      <c r="F43" s="89"/>
      <c r="G43" s="89"/>
      <c r="H43" s="89"/>
      <c r="I43" s="89"/>
      <c r="J43" s="89"/>
      <c r="K43" s="89"/>
      <c r="L43" s="89"/>
      <c r="M43" s="89"/>
      <c r="N43" s="126">
        <f t="shared" si="0"/>
        <v>0</v>
      </c>
      <c r="O43" s="126">
        <f t="shared" si="1"/>
        <v>0</v>
      </c>
      <c r="P43" s="126">
        <f t="shared" si="0"/>
        <v>0</v>
      </c>
    </row>
    <row r="44" spans="1:16" ht="15" customHeight="1" x14ac:dyDescent="0.35">
      <c r="A44" s="14"/>
      <c r="B44" s="280" t="s">
        <v>1055</v>
      </c>
      <c r="C44" s="281"/>
      <c r="D44" s="263" t="s">
        <v>102</v>
      </c>
      <c r="E44" s="89"/>
      <c r="F44" s="89"/>
      <c r="G44" s="89"/>
      <c r="H44" s="89"/>
      <c r="I44" s="89"/>
      <c r="J44" s="89"/>
      <c r="K44" s="89"/>
      <c r="L44" s="89"/>
      <c r="M44" s="89"/>
      <c r="N44" s="126">
        <f t="shared" si="0"/>
        <v>0</v>
      </c>
      <c r="O44" s="126">
        <f t="shared" si="1"/>
        <v>0</v>
      </c>
      <c r="P44" s="126">
        <f t="shared" si="0"/>
        <v>0</v>
      </c>
    </row>
    <row r="45" spans="1:16" ht="15" customHeight="1" x14ac:dyDescent="0.35">
      <c r="A45" s="14"/>
      <c r="B45" s="280" t="s">
        <v>1056</v>
      </c>
      <c r="C45" s="281"/>
      <c r="D45" s="263" t="s">
        <v>67</v>
      </c>
      <c r="E45" s="89"/>
      <c r="F45" s="89"/>
      <c r="G45" s="89"/>
      <c r="H45" s="89"/>
      <c r="I45" s="89"/>
      <c r="J45" s="89"/>
      <c r="K45" s="89"/>
      <c r="L45" s="89"/>
      <c r="M45" s="89"/>
      <c r="N45" s="126">
        <f t="shared" si="0"/>
        <v>0</v>
      </c>
      <c r="O45" s="126">
        <f t="shared" si="1"/>
        <v>0</v>
      </c>
      <c r="P45" s="126">
        <f t="shared" si="0"/>
        <v>0</v>
      </c>
    </row>
    <row r="46" spans="1:16" ht="15" customHeight="1" x14ac:dyDescent="0.35">
      <c r="A46" s="14"/>
      <c r="B46" s="280" t="s">
        <v>1057</v>
      </c>
      <c r="C46" s="281"/>
      <c r="D46" s="263" t="s">
        <v>105</v>
      </c>
      <c r="E46" s="89"/>
      <c r="F46" s="89"/>
      <c r="G46" s="89"/>
      <c r="H46" s="89"/>
      <c r="I46" s="89"/>
      <c r="J46" s="89"/>
      <c r="K46" s="89"/>
      <c r="L46" s="89"/>
      <c r="M46" s="89"/>
      <c r="N46" s="126">
        <f t="shared" si="0"/>
        <v>0</v>
      </c>
      <c r="O46" s="126">
        <f t="shared" si="1"/>
        <v>0</v>
      </c>
      <c r="P46" s="126">
        <f t="shared" si="0"/>
        <v>0</v>
      </c>
    </row>
    <row r="47" spans="1:16" ht="15" customHeight="1" x14ac:dyDescent="0.35">
      <c r="A47" s="14"/>
      <c r="B47" s="280" t="s">
        <v>1058</v>
      </c>
      <c r="C47" s="281"/>
      <c r="D47" s="263" t="s">
        <v>107</v>
      </c>
      <c r="E47" s="89"/>
      <c r="F47" s="89"/>
      <c r="G47" s="89"/>
      <c r="H47" s="89"/>
      <c r="I47" s="89"/>
      <c r="J47" s="89"/>
      <c r="K47" s="89"/>
      <c r="L47" s="89"/>
      <c r="M47" s="89"/>
      <c r="N47" s="126">
        <f t="shared" si="0"/>
        <v>0</v>
      </c>
      <c r="O47" s="126">
        <f t="shared" si="1"/>
        <v>0</v>
      </c>
      <c r="P47" s="126">
        <f t="shared" si="0"/>
        <v>0</v>
      </c>
    </row>
    <row r="48" spans="1:16" ht="15" customHeight="1" x14ac:dyDescent="0.35">
      <c r="A48" s="14"/>
      <c r="B48" s="280" t="s">
        <v>1059</v>
      </c>
      <c r="C48" s="281"/>
      <c r="D48" s="263" t="s">
        <v>109</v>
      </c>
      <c r="E48" s="89"/>
      <c r="F48" s="89"/>
      <c r="G48" s="89"/>
      <c r="H48" s="89"/>
      <c r="I48" s="89"/>
      <c r="J48" s="89"/>
      <c r="K48" s="89"/>
      <c r="L48" s="89"/>
      <c r="M48" s="89"/>
      <c r="N48" s="126">
        <f t="shared" si="0"/>
        <v>0</v>
      </c>
      <c r="O48" s="126">
        <f t="shared" si="1"/>
        <v>0</v>
      </c>
      <c r="P48" s="126">
        <f t="shared" si="0"/>
        <v>0</v>
      </c>
    </row>
    <row r="49" spans="1:16" ht="15" customHeight="1" x14ac:dyDescent="0.35">
      <c r="A49" s="14"/>
      <c r="B49" s="282" t="s">
        <v>1060</v>
      </c>
      <c r="C49" s="281"/>
      <c r="D49" s="263" t="s">
        <v>111</v>
      </c>
      <c r="E49" s="126">
        <f t="shared" ref="E49:P49" si="2">SUM(E30:E48)</f>
        <v>0</v>
      </c>
      <c r="F49" s="126">
        <f>IF(ISERROR(SUMPRODUCT(F30:F48,E30:E48)/SUM(E30:E48)), 0, SUMPRODUCT(F30:F48,E30:E48)/SUM(E30:E48))</f>
        <v>0</v>
      </c>
      <c r="G49" s="126">
        <f t="shared" si="2"/>
        <v>0</v>
      </c>
      <c r="H49" s="126">
        <f t="shared" si="2"/>
        <v>0</v>
      </c>
      <c r="I49" s="126">
        <f>IF(ISERROR(SUMPRODUCT(I30:I48,H30:H48)/SUM(H30:H48)), 0, SUMPRODUCT(I30:I48,H30:H48)/SUM(H30:H48))</f>
        <v>0</v>
      </c>
      <c r="J49" s="126">
        <f t="shared" si="2"/>
        <v>0</v>
      </c>
      <c r="K49" s="126">
        <f t="shared" si="2"/>
        <v>0</v>
      </c>
      <c r="L49" s="126">
        <f>IF(ISERROR(SUMPRODUCT(L30:L48,K30:K48)/SUM(K30:K48)), 0, SUMPRODUCT(L30:L48,K30:K48)/SUM(K30:K48))</f>
        <v>0</v>
      </c>
      <c r="M49" s="126">
        <f t="shared" si="2"/>
        <v>0</v>
      </c>
      <c r="N49" s="126">
        <f t="shared" si="2"/>
        <v>0</v>
      </c>
      <c r="O49" s="126">
        <f t="shared" si="1"/>
        <v>0</v>
      </c>
      <c r="P49" s="126">
        <f t="shared" si="2"/>
        <v>0</v>
      </c>
    </row>
    <row r="50" spans="1:16" ht="14.5" x14ac:dyDescent="0.35">
      <c r="A50" s="14"/>
      <c r="J50" s="266"/>
    </row>
    <row r="51" spans="1:16" ht="15" customHeight="1" x14ac:dyDescent="0.35">
      <c r="A51" s="14"/>
      <c r="J51" s="266"/>
    </row>
    <row r="52" spans="1:16" ht="15" customHeight="1" x14ac:dyDescent="0.45">
      <c r="A52" s="14"/>
      <c r="B52" s="328" t="s">
        <v>1061</v>
      </c>
      <c r="J52" s="266"/>
    </row>
    <row r="53" spans="1:16" ht="15" customHeight="1" x14ac:dyDescent="0.35">
      <c r="A53" s="14"/>
      <c r="J53" s="266"/>
    </row>
    <row r="54" spans="1:16" ht="15" customHeight="1" x14ac:dyDescent="0.35">
      <c r="A54" s="14"/>
      <c r="B54" s="283" t="s">
        <v>1062</v>
      </c>
      <c r="C54" s="284"/>
      <c r="D54" s="285"/>
      <c r="E54" s="395" t="s">
        <v>1024</v>
      </c>
      <c r="F54" s="395" t="s">
        <v>1063</v>
      </c>
      <c r="J54" s="266"/>
    </row>
    <row r="55" spans="1:16" ht="15" customHeight="1" x14ac:dyDescent="0.35">
      <c r="A55" s="14"/>
      <c r="B55" s="286"/>
      <c r="C55" s="284"/>
      <c r="D55" s="277"/>
      <c r="E55" s="393" t="s">
        <v>14</v>
      </c>
      <c r="F55" s="393" t="s">
        <v>266</v>
      </c>
      <c r="J55" s="266"/>
    </row>
    <row r="56" spans="1:16" ht="15" customHeight="1" x14ac:dyDescent="0.35">
      <c r="A56" s="14"/>
      <c r="B56" s="476" t="s">
        <v>1064</v>
      </c>
      <c r="C56" s="280" t="s">
        <v>1065</v>
      </c>
      <c r="D56" s="263" t="s">
        <v>114</v>
      </c>
      <c r="E56" s="89"/>
      <c r="F56" s="89"/>
      <c r="J56" s="266"/>
    </row>
    <row r="57" spans="1:16" ht="15" customHeight="1" x14ac:dyDescent="0.35">
      <c r="A57" s="14"/>
      <c r="B57" s="477"/>
      <c r="C57" s="280" t="s">
        <v>1066</v>
      </c>
      <c r="D57" s="263" t="s">
        <v>116</v>
      </c>
      <c r="E57" s="89"/>
      <c r="F57" s="89"/>
      <c r="J57" s="266"/>
    </row>
    <row r="58" spans="1:16" ht="15" customHeight="1" x14ac:dyDescent="0.35">
      <c r="A58" s="14"/>
      <c r="B58" s="477"/>
      <c r="C58" s="280" t="s">
        <v>1067</v>
      </c>
      <c r="D58" s="263" t="s">
        <v>118</v>
      </c>
      <c r="E58" s="89"/>
      <c r="F58" s="89"/>
      <c r="J58" s="266"/>
    </row>
    <row r="59" spans="1:16" ht="15" customHeight="1" x14ac:dyDescent="0.35">
      <c r="A59" s="14"/>
      <c r="B59" s="477"/>
      <c r="C59" s="280" t="s">
        <v>1068</v>
      </c>
      <c r="D59" s="263" t="s">
        <v>120</v>
      </c>
      <c r="E59" s="89"/>
      <c r="F59" s="89"/>
    </row>
    <row r="60" spans="1:16" ht="15" customHeight="1" x14ac:dyDescent="0.35">
      <c r="A60" s="14"/>
      <c r="B60" s="478"/>
      <c r="C60" s="282" t="s">
        <v>7665</v>
      </c>
      <c r="D60" s="263" t="s">
        <v>122</v>
      </c>
      <c r="E60" s="126">
        <f>SUM(E56:E59)</f>
        <v>0</v>
      </c>
      <c r="F60" s="126">
        <f>SUM(F56:F59)</f>
        <v>0</v>
      </c>
    </row>
    <row r="61" spans="1:16" ht="15" customHeight="1" x14ac:dyDescent="0.35">
      <c r="A61" s="14"/>
      <c r="B61" s="287" t="s">
        <v>1070</v>
      </c>
      <c r="C61" s="288"/>
      <c r="D61" s="263" t="s">
        <v>124</v>
      </c>
      <c r="E61" s="89"/>
      <c r="F61" s="89"/>
    </row>
    <row r="62" spans="1:16" ht="15" customHeight="1" x14ac:dyDescent="0.35">
      <c r="B62" s="289" t="s">
        <v>1071</v>
      </c>
      <c r="C62" s="290"/>
      <c r="D62" s="263" t="s">
        <v>71</v>
      </c>
      <c r="E62" s="376">
        <f>E60+E61</f>
        <v>0</v>
      </c>
      <c r="F62" s="376">
        <f>F60+F61</f>
        <v>0</v>
      </c>
    </row>
    <row r="68" spans="2:10" s="57" customFormat="1" ht="15" customHeight="1" x14ac:dyDescent="0.35">
      <c r="B68" s="14"/>
      <c r="C68" s="14"/>
      <c r="D68" s="96"/>
      <c r="E68" s="14"/>
      <c r="F68" s="14"/>
      <c r="G68" s="14"/>
      <c r="H68" s="14"/>
      <c r="I68" s="14"/>
      <c r="J68" s="14"/>
    </row>
    <row r="69" spans="2:10" s="57" customFormat="1" ht="15" customHeight="1" x14ac:dyDescent="0.35">
      <c r="B69" s="14"/>
      <c r="C69" s="14"/>
      <c r="D69" s="96"/>
      <c r="E69" s="14"/>
      <c r="F69" s="14"/>
      <c r="G69" s="14"/>
      <c r="H69" s="14"/>
      <c r="I69" s="14"/>
      <c r="J69" s="14"/>
    </row>
    <row r="70" spans="2:10" s="57" customFormat="1" ht="15" customHeight="1" x14ac:dyDescent="0.35">
      <c r="B70" s="14"/>
      <c r="C70" s="14"/>
      <c r="D70" s="96"/>
      <c r="E70" s="14"/>
      <c r="F70" s="14"/>
      <c r="G70" s="14"/>
      <c r="H70" s="14"/>
      <c r="I70" s="14"/>
      <c r="J70" s="14"/>
    </row>
    <row r="71" spans="2:10" s="57" customFormat="1" ht="28.9" customHeight="1" x14ac:dyDescent="0.35">
      <c r="B71" s="14"/>
      <c r="C71" s="14"/>
      <c r="D71" s="96"/>
      <c r="E71" s="14"/>
      <c r="F71" s="14"/>
      <c r="G71" s="14"/>
      <c r="H71" s="14"/>
      <c r="I71" s="14"/>
      <c r="J71" s="14"/>
    </row>
    <row r="72" spans="2:10" s="57" customFormat="1" ht="15" customHeight="1" x14ac:dyDescent="0.35">
      <c r="B72" s="14"/>
      <c r="C72" s="14"/>
      <c r="D72" s="96"/>
      <c r="E72" s="14"/>
      <c r="F72" s="14"/>
      <c r="G72" s="14"/>
      <c r="H72" s="14"/>
      <c r="I72" s="14"/>
      <c r="J72" s="14"/>
    </row>
    <row r="73" spans="2:10" s="57" customFormat="1" ht="15" customHeight="1" x14ac:dyDescent="0.35">
      <c r="B73" s="14"/>
      <c r="C73" s="14"/>
      <c r="D73" s="96"/>
      <c r="E73" s="14"/>
      <c r="F73" s="14"/>
      <c r="G73" s="14"/>
      <c r="H73" s="14"/>
      <c r="I73" s="14"/>
      <c r="J73" s="14"/>
    </row>
    <row r="74" spans="2:10" s="57" customFormat="1" ht="15" customHeight="1" x14ac:dyDescent="0.35">
      <c r="B74" s="14"/>
      <c r="C74" s="14"/>
      <c r="D74" s="96"/>
      <c r="E74" s="14"/>
      <c r="F74" s="14"/>
      <c r="G74" s="14"/>
      <c r="H74" s="14"/>
      <c r="I74" s="14"/>
      <c r="J74" s="14"/>
    </row>
    <row r="75" spans="2:10" s="57" customFormat="1" ht="15" customHeight="1" x14ac:dyDescent="0.35">
      <c r="B75" s="14"/>
      <c r="C75" s="14"/>
      <c r="D75" s="96"/>
      <c r="E75" s="14"/>
      <c r="F75" s="14"/>
      <c r="G75" s="14"/>
      <c r="H75" s="14"/>
      <c r="I75" s="14"/>
      <c r="J75" s="14"/>
    </row>
    <row r="76" spans="2:10" s="57" customFormat="1" ht="15" customHeight="1" x14ac:dyDescent="0.35">
      <c r="B76" s="14"/>
      <c r="C76" s="14"/>
      <c r="D76" s="96"/>
      <c r="E76" s="14"/>
      <c r="F76" s="14"/>
      <c r="G76" s="14"/>
      <c r="H76" s="14"/>
      <c r="I76" s="14"/>
      <c r="J76" s="14"/>
    </row>
    <row r="77" spans="2:10" s="57" customFormat="1" ht="15" customHeight="1" x14ac:dyDescent="0.35">
      <c r="B77" s="14"/>
      <c r="C77" s="14"/>
      <c r="D77" s="96"/>
      <c r="E77" s="14"/>
      <c r="F77" s="14"/>
      <c r="G77" s="14"/>
      <c r="H77" s="14"/>
      <c r="I77" s="14"/>
      <c r="J77" s="14"/>
    </row>
    <row r="78" spans="2:10" s="57" customFormat="1" ht="15" customHeight="1" x14ac:dyDescent="0.35">
      <c r="B78" s="14"/>
      <c r="C78" s="14"/>
      <c r="D78" s="96"/>
      <c r="E78" s="14"/>
      <c r="F78" s="14"/>
      <c r="G78" s="14"/>
      <c r="H78" s="14"/>
      <c r="I78" s="14"/>
      <c r="J78" s="14"/>
    </row>
    <row r="79" spans="2:10" s="57" customFormat="1" ht="15" customHeight="1" x14ac:dyDescent="0.35">
      <c r="B79" s="14"/>
      <c r="C79" s="14"/>
      <c r="D79" s="96"/>
      <c r="E79" s="14"/>
      <c r="F79" s="14"/>
      <c r="G79" s="14"/>
      <c r="H79" s="14"/>
      <c r="I79" s="14"/>
      <c r="J79" s="14"/>
    </row>
    <row r="80" spans="2:10" s="57" customFormat="1" ht="15" customHeight="1" x14ac:dyDescent="0.35">
      <c r="B80" s="14"/>
      <c r="C80" s="14"/>
      <c r="D80" s="96"/>
      <c r="E80" s="14"/>
      <c r="F80" s="14"/>
      <c r="G80" s="14"/>
      <c r="H80" s="14"/>
      <c r="I80" s="14"/>
      <c r="J80" s="14"/>
    </row>
    <row r="81" spans="2:10" s="57" customFormat="1" ht="15" customHeight="1" x14ac:dyDescent="0.35">
      <c r="B81" s="14"/>
      <c r="C81" s="14"/>
      <c r="D81" s="96"/>
      <c r="E81" s="14"/>
      <c r="F81" s="14"/>
      <c r="G81" s="14"/>
      <c r="H81" s="14"/>
      <c r="I81" s="14"/>
      <c r="J81" s="14"/>
    </row>
    <row r="82" spans="2:10" s="57" customFormat="1" ht="30.75" customHeight="1" x14ac:dyDescent="0.35">
      <c r="B82" s="14"/>
      <c r="C82" s="14"/>
      <c r="D82" s="96"/>
      <c r="E82" s="14"/>
      <c r="F82" s="14"/>
      <c r="G82" s="14"/>
      <c r="H82" s="14"/>
      <c r="I82" s="14"/>
      <c r="J82" s="14"/>
    </row>
    <row r="84" spans="2:10" s="57" customFormat="1" ht="15" customHeight="1" x14ac:dyDescent="0.35">
      <c r="B84" s="14"/>
      <c r="C84" s="14"/>
      <c r="D84" s="96"/>
      <c r="E84" s="14"/>
      <c r="F84" s="14"/>
      <c r="G84" s="14"/>
      <c r="H84" s="14"/>
      <c r="I84" s="14"/>
      <c r="J84" s="14"/>
    </row>
    <row r="85" spans="2:10" s="57" customFormat="1" ht="15" customHeight="1" x14ac:dyDescent="0.35">
      <c r="B85" s="14"/>
      <c r="C85" s="14"/>
      <c r="D85" s="96"/>
      <c r="E85" s="14"/>
      <c r="F85" s="14"/>
      <c r="G85" s="14"/>
      <c r="H85" s="14"/>
      <c r="I85" s="14"/>
      <c r="J85" s="14"/>
    </row>
    <row r="86" spans="2:10" s="57" customFormat="1" ht="15" customHeight="1" x14ac:dyDescent="0.35">
      <c r="B86" s="14"/>
      <c r="C86" s="14"/>
      <c r="D86" s="96"/>
      <c r="E86" s="14"/>
      <c r="F86" s="14"/>
      <c r="G86" s="14"/>
      <c r="H86" s="14"/>
      <c r="I86" s="14"/>
      <c r="J86" s="14"/>
    </row>
    <row r="88" spans="2:10" s="57" customFormat="1" ht="15" customHeight="1" x14ac:dyDescent="0.35">
      <c r="B88" s="14"/>
      <c r="C88" s="14"/>
      <c r="D88" s="96"/>
      <c r="E88" s="14"/>
      <c r="F88" s="14"/>
      <c r="G88" s="14"/>
      <c r="H88" s="14"/>
      <c r="I88" s="14"/>
      <c r="J88" s="14"/>
    </row>
    <row r="89" spans="2:10" s="57" customFormat="1" ht="15" customHeight="1" x14ac:dyDescent="0.35">
      <c r="B89" s="14"/>
      <c r="C89" s="14"/>
      <c r="D89" s="96"/>
      <c r="E89" s="14"/>
      <c r="F89" s="14"/>
      <c r="G89" s="14"/>
      <c r="H89" s="14"/>
      <c r="I89" s="14"/>
      <c r="J89" s="14"/>
    </row>
    <row r="90" spans="2:10" s="57" customFormat="1" ht="15" customHeight="1" x14ac:dyDescent="0.35">
      <c r="B90" s="14"/>
      <c r="C90" s="14"/>
      <c r="D90" s="96"/>
      <c r="E90" s="14"/>
      <c r="F90" s="14"/>
      <c r="G90" s="14"/>
      <c r="H90" s="14"/>
      <c r="I90" s="14"/>
      <c r="J90" s="14"/>
    </row>
    <row r="91" spans="2:10" s="57" customFormat="1" ht="15" customHeight="1" x14ac:dyDescent="0.35">
      <c r="B91" s="14"/>
      <c r="C91" s="14"/>
      <c r="D91" s="96"/>
      <c r="E91" s="14"/>
      <c r="F91" s="14"/>
      <c r="G91" s="14"/>
      <c r="H91" s="14"/>
      <c r="I91" s="14"/>
      <c r="J91" s="14"/>
    </row>
  </sheetData>
  <sheetProtection algorithmName="SHA-512" hashValue="4lA9c4K5TgPZZaqRA4boZ161c8Hqek5OdVdY47h7q28RgcOAefFHI+ZdG+/kGbC2B/ZM9KxQR3ITIXelQpDyaQ==" saltValue="3/JVip3GqX6V/t1w6vnJng==" spinCount="100000" sheet="1" objects="1" scenarios="1"/>
  <mergeCells count="7">
    <mergeCell ref="B56:B60"/>
    <mergeCell ref="E22:H22"/>
    <mergeCell ref="E26:P26"/>
    <mergeCell ref="E27:G27"/>
    <mergeCell ref="H27:J27"/>
    <mergeCell ref="K27:M27"/>
    <mergeCell ref="N27:P27"/>
  </mergeCells>
  <pageMargins left="0.70866141732283472" right="0.70866141732283472" top="0.74803149606299213" bottom="0.74803149606299213" header="0.31496062992125984" footer="0.31496062992125984"/>
  <pageSetup paperSize="8" scale="76" orientation="landscape" r:id="rId1"/>
  <headerFooter>
    <oddFooter>&amp;R&amp;"-,Italic"Sheet "&amp;A"</oddFooter>
  </headerFooter>
  <colBreaks count="1" manualBreakCount="1">
    <brk id="1"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U100"/>
  <sheetViews>
    <sheetView showGridLines="0" topLeftCell="A25" zoomScale="85" zoomScaleNormal="85" workbookViewId="0">
      <selection activeCell="D67" sqref="D67"/>
    </sheetView>
  </sheetViews>
  <sheetFormatPr defaultColWidth="9" defaultRowHeight="14.5" x14ac:dyDescent="0.35"/>
  <cols>
    <col min="1" max="1" width="94.1796875" style="14" bestFit="1" customWidth="1"/>
    <col min="2" max="2" width="13.81640625" style="14" customWidth="1"/>
    <col min="3" max="3" width="24.7265625" style="14" customWidth="1"/>
    <col min="4" max="4" width="19.26953125" style="14" customWidth="1"/>
    <col min="5" max="5" width="17.54296875" style="14" customWidth="1"/>
    <col min="6" max="6" width="18.1796875" style="14" customWidth="1"/>
    <col min="7" max="7" width="19.54296875" style="14" customWidth="1"/>
    <col min="8" max="8" width="9" style="14"/>
    <col min="9" max="9" width="12.453125" style="14" customWidth="1"/>
    <col min="10" max="10" width="31.1796875" style="14" customWidth="1"/>
    <col min="11" max="11" width="17.54296875" style="14" bestFit="1" customWidth="1"/>
    <col min="12" max="12" width="14.1796875" style="14" bestFit="1" customWidth="1"/>
    <col min="13" max="13" width="15.453125" style="14" bestFit="1" customWidth="1"/>
    <col min="14" max="14" width="9" style="14"/>
    <col min="15" max="15" width="10.81640625" style="14" customWidth="1"/>
    <col min="16" max="16384" width="9" style="14"/>
  </cols>
  <sheetData>
    <row r="1" spans="1:21" ht="32.25" customHeight="1" x14ac:dyDescent="0.55000000000000004">
      <c r="A1" s="103"/>
      <c r="B1" s="103"/>
      <c r="C1" s="12"/>
      <c r="D1" s="12"/>
    </row>
    <row r="2" spans="1:21" ht="23.5" x14ac:dyDescent="0.55000000000000004">
      <c r="A2" s="1" t="s">
        <v>0</v>
      </c>
      <c r="B2" s="162" t="s">
        <v>465</v>
      </c>
      <c r="G2" s="4" t="s">
        <v>2</v>
      </c>
    </row>
    <row r="3" spans="1:21" ht="21" x14ac:dyDescent="0.35">
      <c r="A3" s="28"/>
      <c r="B3" s="28"/>
      <c r="G3" s="6" t="s">
        <v>3</v>
      </c>
    </row>
    <row r="4" spans="1:21" x14ac:dyDescent="0.35">
      <c r="A4" s="32"/>
      <c r="B4" s="32"/>
      <c r="G4" s="21" t="s">
        <v>4</v>
      </c>
    </row>
    <row r="5" spans="1:21" x14ac:dyDescent="0.35">
      <c r="A5" s="12"/>
      <c r="B5" s="12"/>
      <c r="C5" s="12"/>
      <c r="D5" s="12"/>
    </row>
    <row r="6" spans="1:21" x14ac:dyDescent="0.35">
      <c r="A6" s="7" t="s">
        <v>5</v>
      </c>
      <c r="B6" s="440" t="str">
        <f>IF(Submission_header!B3="","",Submission_header!B3)</f>
        <v/>
      </c>
      <c r="C6" s="440"/>
    </row>
    <row r="7" spans="1:21" x14ac:dyDescent="0.35">
      <c r="A7" s="83" t="s">
        <v>323</v>
      </c>
      <c r="B7" s="441" t="str">
        <f>IF(Submission_header!B3="","", TEXT(Submission_header!E3,"dd/mm/yyyy"))</f>
        <v/>
      </c>
      <c r="C7" s="441"/>
    </row>
    <row r="8" spans="1:21" x14ac:dyDescent="0.35">
      <c r="A8" s="163" t="s">
        <v>438</v>
      </c>
      <c r="B8" s="441" t="s">
        <v>7676</v>
      </c>
      <c r="C8" s="441"/>
      <c r="D8" s="12"/>
    </row>
    <row r="9" spans="1:21" ht="14.65" customHeight="1" x14ac:dyDescent="0.35">
      <c r="A9" s="486" t="s">
        <v>466</v>
      </c>
      <c r="B9" s="486"/>
      <c r="C9" s="487"/>
      <c r="D9" s="189" t="s">
        <v>467</v>
      </c>
    </row>
    <row r="10" spans="1:21" x14ac:dyDescent="0.35">
      <c r="A10" s="488"/>
      <c r="B10" s="488"/>
      <c r="C10" s="489"/>
      <c r="D10" s="32" t="s">
        <v>7562</v>
      </c>
    </row>
    <row r="11" spans="1:21" x14ac:dyDescent="0.35">
      <c r="A11" s="488"/>
      <c r="B11" s="488"/>
      <c r="C11" s="489"/>
      <c r="D11" s="32" t="s">
        <v>7563</v>
      </c>
    </row>
    <row r="12" spans="1:21" x14ac:dyDescent="0.35">
      <c r="A12" s="490"/>
      <c r="B12" s="490"/>
      <c r="C12" s="491"/>
      <c r="D12" s="32"/>
      <c r="E12" s="13"/>
      <c r="F12" s="13"/>
      <c r="G12" s="13"/>
    </row>
    <row r="13" spans="1:21" x14ac:dyDescent="0.35">
      <c r="A13" s="7" t="s">
        <v>442</v>
      </c>
      <c r="B13" s="89"/>
      <c r="E13" s="165"/>
      <c r="F13" s="165"/>
      <c r="G13" s="13"/>
    </row>
    <row r="14" spans="1:21" ht="29" x14ac:dyDescent="0.35">
      <c r="A14" s="119" t="s">
        <v>328</v>
      </c>
      <c r="B14" s="119"/>
      <c r="C14" s="190" t="s">
        <v>468</v>
      </c>
      <c r="D14" s="167" t="s">
        <v>443</v>
      </c>
      <c r="E14" s="167" t="s">
        <v>444</v>
      </c>
      <c r="F14" s="167" t="s">
        <v>445</v>
      </c>
      <c r="G14" s="191" t="s">
        <v>469</v>
      </c>
      <c r="J14" s="168" t="s">
        <v>447</v>
      </c>
    </row>
    <row r="15" spans="1:21" x14ac:dyDescent="0.35">
      <c r="A15" s="19"/>
      <c r="B15" s="19"/>
      <c r="C15" s="169" t="s">
        <v>14</v>
      </c>
      <c r="D15" s="109" t="s">
        <v>61</v>
      </c>
      <c r="E15" s="109" t="s">
        <v>62</v>
      </c>
      <c r="F15" s="109" t="s">
        <v>63</v>
      </c>
      <c r="G15" s="109" t="s">
        <v>64</v>
      </c>
      <c r="J15" s="109" t="s">
        <v>240</v>
      </c>
      <c r="K15" s="96" t="s">
        <v>448</v>
      </c>
      <c r="L15" s="96" t="s">
        <v>449</v>
      </c>
      <c r="M15" s="96" t="s">
        <v>450</v>
      </c>
    </row>
    <row r="16" spans="1:21" x14ac:dyDescent="0.35">
      <c r="A16" s="121" t="s">
        <v>330</v>
      </c>
      <c r="B16" s="110" t="s">
        <v>19</v>
      </c>
      <c r="C16" s="177"/>
      <c r="D16" s="89"/>
      <c r="E16" s="89"/>
      <c r="F16" s="89"/>
      <c r="G16" s="172">
        <f>SUM(C16:F16)</f>
        <v>0</v>
      </c>
      <c r="J16" s="81" t="s">
        <v>268</v>
      </c>
      <c r="K16" s="85" t="s">
        <v>451</v>
      </c>
      <c r="L16" s="85" t="s">
        <v>452</v>
      </c>
      <c r="M16" s="85" t="s">
        <v>453</v>
      </c>
      <c r="O16" s="359" t="s">
        <v>7604</v>
      </c>
      <c r="P16" s="359"/>
      <c r="Q16" s="359"/>
      <c r="R16" s="359"/>
      <c r="S16" s="359"/>
      <c r="T16" s="359"/>
      <c r="U16" s="359"/>
    </row>
    <row r="17" spans="1:16" x14ac:dyDescent="0.35">
      <c r="A17" s="121" t="s">
        <v>332</v>
      </c>
      <c r="B17" s="110" t="s">
        <v>23</v>
      </c>
      <c r="C17" s="177"/>
      <c r="D17" s="89"/>
      <c r="E17" s="89"/>
      <c r="F17" s="89"/>
      <c r="G17" s="172">
        <f t="shared" ref="G17:G21" si="0">SUM(C17:F17)</f>
        <v>0</v>
      </c>
      <c r="I17" s="110" t="s">
        <v>19</v>
      </c>
      <c r="J17" s="170">
        <f>Reinsurers!B12</f>
        <v>0</v>
      </c>
      <c r="K17" s="89"/>
      <c r="L17" s="89"/>
      <c r="M17" s="89"/>
      <c r="O17" s="14" t="s">
        <v>7605</v>
      </c>
      <c r="P17" s="14" t="s">
        <v>7607</v>
      </c>
    </row>
    <row r="18" spans="1:16" x14ac:dyDescent="0.35">
      <c r="A18" s="121" t="s">
        <v>334</v>
      </c>
      <c r="B18" s="110" t="s">
        <v>26</v>
      </c>
      <c r="C18" s="177"/>
      <c r="D18" s="89"/>
      <c r="E18" s="89"/>
      <c r="F18" s="89"/>
      <c r="G18" s="172">
        <f t="shared" si="0"/>
        <v>0</v>
      </c>
      <c r="I18" s="110" t="s">
        <v>23</v>
      </c>
      <c r="J18" s="170">
        <f>Reinsurers!B13</f>
        <v>0</v>
      </c>
      <c r="K18" s="89"/>
      <c r="L18" s="89"/>
      <c r="M18" s="89"/>
      <c r="O18" s="14" t="s">
        <v>7606</v>
      </c>
      <c r="P18" s="14" t="s">
        <v>7608</v>
      </c>
    </row>
    <row r="19" spans="1:16" x14ac:dyDescent="0.35">
      <c r="A19" s="125" t="s">
        <v>336</v>
      </c>
      <c r="B19" s="110" t="s">
        <v>30</v>
      </c>
      <c r="C19" s="177"/>
      <c r="D19" s="172">
        <f t="shared" ref="D19:G19" si="1">SUM(D16:D18)</f>
        <v>0</v>
      </c>
      <c r="E19" s="172">
        <f t="shared" si="1"/>
        <v>0</v>
      </c>
      <c r="F19" s="172">
        <f t="shared" si="1"/>
        <v>0</v>
      </c>
      <c r="G19" s="172">
        <f t="shared" si="1"/>
        <v>0</v>
      </c>
      <c r="I19" s="110" t="s">
        <v>26</v>
      </c>
      <c r="J19" s="170">
        <f>Reinsurers!B14</f>
        <v>0</v>
      </c>
      <c r="K19" s="89"/>
      <c r="L19" s="89"/>
      <c r="M19" s="89"/>
      <c r="O19" s="16" t="s">
        <v>513</v>
      </c>
      <c r="P19" s="14" t="s">
        <v>7609</v>
      </c>
    </row>
    <row r="20" spans="1:16" x14ac:dyDescent="0.35">
      <c r="A20" s="121" t="s">
        <v>337</v>
      </c>
      <c r="B20" s="110" t="s">
        <v>34</v>
      </c>
      <c r="C20" s="177"/>
      <c r="D20" s="89"/>
      <c r="E20" s="89"/>
      <c r="F20" s="89"/>
      <c r="G20" s="172">
        <f t="shared" si="0"/>
        <v>0</v>
      </c>
      <c r="I20" s="110" t="s">
        <v>30</v>
      </c>
      <c r="J20" s="170">
        <f>Reinsurers!B15</f>
        <v>0</v>
      </c>
      <c r="K20" s="89"/>
      <c r="L20" s="89"/>
      <c r="M20" s="89"/>
    </row>
    <row r="21" spans="1:16" x14ac:dyDescent="0.35">
      <c r="A21" s="121" t="s">
        <v>339</v>
      </c>
      <c r="B21" s="110" t="s">
        <v>38</v>
      </c>
      <c r="C21" s="177"/>
      <c r="D21" s="89"/>
      <c r="E21" s="89"/>
      <c r="F21" s="89"/>
      <c r="G21" s="172">
        <f t="shared" si="0"/>
        <v>0</v>
      </c>
      <c r="I21" s="110" t="s">
        <v>34</v>
      </c>
      <c r="J21" s="170">
        <f>Reinsurers!B16</f>
        <v>0</v>
      </c>
      <c r="K21" s="89"/>
      <c r="L21" s="89"/>
      <c r="M21" s="89"/>
    </row>
    <row r="22" spans="1:16" x14ac:dyDescent="0.35">
      <c r="A22" s="125" t="s">
        <v>340</v>
      </c>
      <c r="B22" s="110" t="s">
        <v>41</v>
      </c>
      <c r="C22" s="177"/>
      <c r="D22" s="172">
        <f t="shared" ref="D22:G22" si="2">SUM(D20:D21)</f>
        <v>0</v>
      </c>
      <c r="E22" s="172">
        <f t="shared" si="2"/>
        <v>0</v>
      </c>
      <c r="F22" s="172">
        <f t="shared" si="2"/>
        <v>0</v>
      </c>
      <c r="G22" s="172">
        <f t="shared" si="2"/>
        <v>0</v>
      </c>
      <c r="I22" s="110" t="s">
        <v>38</v>
      </c>
      <c r="J22" s="170">
        <f>Reinsurers!B17</f>
        <v>0</v>
      </c>
      <c r="K22" s="89"/>
      <c r="L22" s="89"/>
      <c r="M22" s="89"/>
    </row>
    <row r="23" spans="1:16" x14ac:dyDescent="0.35">
      <c r="A23" s="127" t="s">
        <v>341</v>
      </c>
      <c r="B23" s="110"/>
      <c r="C23" s="128"/>
      <c r="D23" s="128"/>
      <c r="E23" s="128"/>
      <c r="F23" s="128"/>
      <c r="G23" s="128"/>
      <c r="I23" s="110" t="s">
        <v>41</v>
      </c>
      <c r="J23" s="170">
        <f>Reinsurers!B18</f>
        <v>0</v>
      </c>
      <c r="K23" s="89"/>
      <c r="L23" s="89"/>
      <c r="M23" s="89"/>
    </row>
    <row r="24" spans="1:16" x14ac:dyDescent="0.35">
      <c r="A24" s="129" t="s">
        <v>342</v>
      </c>
      <c r="B24" s="110" t="s">
        <v>45</v>
      </c>
      <c r="C24" s="177"/>
      <c r="D24" s="89"/>
      <c r="E24" s="89"/>
      <c r="F24" s="89"/>
      <c r="G24" s="172">
        <f t="shared" ref="G24:G28" si="3">SUM(C24:F24)</f>
        <v>0</v>
      </c>
      <c r="I24" s="110" t="s">
        <v>45</v>
      </c>
      <c r="J24" s="170">
        <f>Reinsurers!B19</f>
        <v>0</v>
      </c>
      <c r="K24" s="89"/>
      <c r="L24" s="89"/>
      <c r="M24" s="89"/>
    </row>
    <row r="25" spans="1:16" x14ac:dyDescent="0.35">
      <c r="A25" s="129" t="s">
        <v>344</v>
      </c>
      <c r="B25" s="110" t="s">
        <v>49</v>
      </c>
      <c r="C25" s="177"/>
      <c r="D25" s="89"/>
      <c r="E25" s="89"/>
      <c r="F25" s="89"/>
      <c r="G25" s="172">
        <f t="shared" si="3"/>
        <v>0</v>
      </c>
      <c r="I25" s="110" t="s">
        <v>49</v>
      </c>
      <c r="J25" s="170">
        <f>Reinsurers!B20</f>
        <v>0</v>
      </c>
      <c r="K25" s="89"/>
      <c r="L25" s="89"/>
      <c r="M25" s="89"/>
    </row>
    <row r="26" spans="1:16" x14ac:dyDescent="0.35">
      <c r="A26" s="129" t="s">
        <v>346</v>
      </c>
      <c r="B26" s="110" t="s">
        <v>51</v>
      </c>
      <c r="C26" s="177"/>
      <c r="D26" s="89"/>
      <c r="E26" s="89"/>
      <c r="F26" s="89"/>
      <c r="G26" s="172">
        <f t="shared" si="3"/>
        <v>0</v>
      </c>
      <c r="I26" s="110" t="s">
        <v>51</v>
      </c>
      <c r="J26" s="170">
        <f>Reinsurers!B21</f>
        <v>0</v>
      </c>
      <c r="K26" s="89"/>
      <c r="L26" s="89"/>
      <c r="M26" s="89"/>
    </row>
    <row r="27" spans="1:16" x14ac:dyDescent="0.35">
      <c r="A27" s="129" t="s">
        <v>348</v>
      </c>
      <c r="B27" s="110" t="s">
        <v>53</v>
      </c>
      <c r="C27" s="177"/>
      <c r="D27" s="89"/>
      <c r="E27" s="89"/>
      <c r="F27" s="89"/>
      <c r="G27" s="172">
        <f t="shared" si="3"/>
        <v>0</v>
      </c>
      <c r="I27" s="110" t="s">
        <v>53</v>
      </c>
      <c r="J27" s="170">
        <f>Reinsurers!B22</f>
        <v>0</v>
      </c>
      <c r="K27" s="89"/>
      <c r="L27" s="89"/>
      <c r="M27" s="89"/>
    </row>
    <row r="28" spans="1:16" ht="29" x14ac:dyDescent="0.35">
      <c r="A28" s="130" t="s">
        <v>350</v>
      </c>
      <c r="B28" s="110" t="s">
        <v>60</v>
      </c>
      <c r="C28" s="177"/>
      <c r="D28" s="89"/>
      <c r="E28" s="89"/>
      <c r="F28" s="89"/>
      <c r="G28" s="172">
        <f t="shared" si="3"/>
        <v>0</v>
      </c>
      <c r="I28" s="110" t="s">
        <v>60</v>
      </c>
      <c r="J28" s="170">
        <f>Reinsurers!B23</f>
        <v>0</v>
      </c>
      <c r="K28" s="89"/>
      <c r="L28" s="89"/>
      <c r="M28" s="89"/>
    </row>
    <row r="29" spans="1:16" x14ac:dyDescent="0.35">
      <c r="A29" s="125" t="s">
        <v>352</v>
      </c>
      <c r="B29" s="110" t="s">
        <v>66</v>
      </c>
      <c r="C29" s="177"/>
      <c r="D29" s="172">
        <f t="shared" ref="D29:G29" si="4">SUM(D24:D28)</f>
        <v>0</v>
      </c>
      <c r="E29" s="172">
        <f t="shared" si="4"/>
        <v>0</v>
      </c>
      <c r="F29" s="172">
        <f t="shared" si="4"/>
        <v>0</v>
      </c>
      <c r="G29" s="172">
        <f t="shared" si="4"/>
        <v>0</v>
      </c>
      <c r="I29" s="110" t="s">
        <v>66</v>
      </c>
      <c r="J29" s="170">
        <f>Reinsurers!B24</f>
        <v>0</v>
      </c>
      <c r="K29" s="89"/>
      <c r="L29" s="89"/>
      <c r="M29" s="89"/>
    </row>
    <row r="30" spans="1:16" x14ac:dyDescent="0.35">
      <c r="A30" s="121" t="s">
        <v>353</v>
      </c>
      <c r="B30" s="110" t="s">
        <v>69</v>
      </c>
      <c r="C30" s="177"/>
      <c r="D30" s="89"/>
      <c r="E30" s="89"/>
      <c r="F30" s="89"/>
      <c r="G30" s="172">
        <f t="shared" ref="G30:G31" si="5">SUM(C30:F30)</f>
        <v>0</v>
      </c>
      <c r="I30" s="110" t="s">
        <v>69</v>
      </c>
      <c r="J30" s="170">
        <f>Reinsurers!B25</f>
        <v>0</v>
      </c>
      <c r="K30" s="89"/>
      <c r="L30" s="89"/>
      <c r="M30" s="89"/>
    </row>
    <row r="31" spans="1:16" x14ac:dyDescent="0.35">
      <c r="A31" s="121" t="s">
        <v>355</v>
      </c>
      <c r="B31" s="110" t="s">
        <v>73</v>
      </c>
      <c r="C31" s="177"/>
      <c r="D31" s="89"/>
      <c r="E31" s="89"/>
      <c r="F31" s="89"/>
      <c r="G31" s="172">
        <f t="shared" si="5"/>
        <v>0</v>
      </c>
      <c r="I31" s="110" t="s">
        <v>73</v>
      </c>
      <c r="J31" s="170">
        <f>Reinsurers!B26</f>
        <v>0</v>
      </c>
      <c r="K31" s="89"/>
      <c r="L31" s="89"/>
      <c r="M31" s="89"/>
    </row>
    <row r="32" spans="1:16" x14ac:dyDescent="0.35">
      <c r="A32" s="125" t="s">
        <v>357</v>
      </c>
      <c r="B32" s="110" t="s">
        <v>76</v>
      </c>
      <c r="C32" s="177"/>
      <c r="D32" s="172">
        <f t="shared" ref="D32:G32" si="6">SUM(D30:D31)</f>
        <v>0</v>
      </c>
      <c r="E32" s="172">
        <f t="shared" si="6"/>
        <v>0</v>
      </c>
      <c r="F32" s="172">
        <f t="shared" si="6"/>
        <v>0</v>
      </c>
      <c r="G32" s="172">
        <f t="shared" si="6"/>
        <v>0</v>
      </c>
      <c r="I32" s="110" t="s">
        <v>76</v>
      </c>
      <c r="J32" s="170">
        <f>Reinsurers!B27</f>
        <v>0</v>
      </c>
      <c r="K32" s="89"/>
      <c r="L32" s="89"/>
      <c r="M32" s="89"/>
    </row>
    <row r="33" spans="1:13" x14ac:dyDescent="0.35">
      <c r="A33" s="127" t="s">
        <v>358</v>
      </c>
      <c r="B33" s="110" t="s">
        <v>80</v>
      </c>
      <c r="C33" s="177"/>
      <c r="D33" s="172">
        <f t="shared" ref="D33:G33" si="7">+D32+D29+D22+D19</f>
        <v>0</v>
      </c>
      <c r="E33" s="172">
        <f t="shared" si="7"/>
        <v>0</v>
      </c>
      <c r="F33" s="172">
        <f t="shared" si="7"/>
        <v>0</v>
      </c>
      <c r="G33" s="172">
        <f t="shared" si="7"/>
        <v>0</v>
      </c>
      <c r="I33" s="110" t="s">
        <v>80</v>
      </c>
      <c r="J33" s="170">
        <f>Reinsurers!B28</f>
        <v>0</v>
      </c>
      <c r="K33" s="89"/>
      <c r="L33" s="89"/>
      <c r="M33" s="89"/>
    </row>
    <row r="34" spans="1:13" x14ac:dyDescent="0.35">
      <c r="A34" s="131"/>
      <c r="B34" s="173"/>
      <c r="C34" s="133"/>
      <c r="D34" s="133"/>
      <c r="E34" s="133"/>
      <c r="F34" s="133"/>
      <c r="G34" s="133"/>
      <c r="I34" s="110" t="s">
        <v>82</v>
      </c>
      <c r="J34" s="170">
        <f>Reinsurers!B29</f>
        <v>0</v>
      </c>
      <c r="K34" s="89"/>
      <c r="L34" s="89"/>
      <c r="M34" s="89"/>
    </row>
    <row r="35" spans="1:13" x14ac:dyDescent="0.35">
      <c r="A35" s="134" t="s">
        <v>359</v>
      </c>
      <c r="B35" s="174"/>
      <c r="C35" s="133"/>
      <c r="D35" s="133"/>
      <c r="E35" s="133"/>
      <c r="F35" s="133"/>
      <c r="G35" s="133"/>
      <c r="I35" s="110" t="s">
        <v>84</v>
      </c>
      <c r="J35" s="170">
        <f>Reinsurers!B30</f>
        <v>0</v>
      </c>
      <c r="K35" s="89"/>
      <c r="L35" s="89"/>
      <c r="M35" s="89"/>
    </row>
    <row r="36" spans="1:13" x14ac:dyDescent="0.35">
      <c r="A36" s="131"/>
      <c r="B36" s="173"/>
      <c r="C36" s="133"/>
      <c r="D36" s="133"/>
      <c r="E36" s="133"/>
      <c r="F36" s="133"/>
      <c r="G36" s="133"/>
      <c r="I36" s="110" t="s">
        <v>86</v>
      </c>
      <c r="J36" s="170">
        <f>Reinsurers!B31</f>
        <v>0</v>
      </c>
      <c r="K36" s="89"/>
      <c r="L36" s="89"/>
      <c r="M36" s="89"/>
    </row>
    <row r="37" spans="1:13" x14ac:dyDescent="0.35">
      <c r="A37" s="137" t="s">
        <v>360</v>
      </c>
      <c r="B37" s="110" t="s">
        <v>82</v>
      </c>
      <c r="C37" s="177"/>
      <c r="D37" s="89"/>
      <c r="E37" s="89"/>
      <c r="F37" s="89"/>
      <c r="G37" s="172">
        <f t="shared" ref="G37:G39" si="8">SUM(C37:F37)</f>
        <v>0</v>
      </c>
      <c r="I37" s="110" t="s">
        <v>88</v>
      </c>
      <c r="J37" s="170">
        <f>Reinsurers!B32</f>
        <v>0</v>
      </c>
      <c r="K37" s="89"/>
      <c r="L37" s="89"/>
      <c r="M37" s="89"/>
    </row>
    <row r="38" spans="1:13" x14ac:dyDescent="0.35">
      <c r="A38" s="137" t="s">
        <v>362</v>
      </c>
      <c r="B38" s="110" t="s">
        <v>84</v>
      </c>
      <c r="C38" s="177"/>
      <c r="D38" s="89"/>
      <c r="E38" s="89"/>
      <c r="F38" s="89"/>
      <c r="G38" s="172">
        <f t="shared" si="8"/>
        <v>0</v>
      </c>
      <c r="I38" s="110" t="s">
        <v>90</v>
      </c>
      <c r="J38" s="170">
        <f>Reinsurers!B33</f>
        <v>0</v>
      </c>
      <c r="K38" s="89"/>
      <c r="L38" s="89"/>
      <c r="M38" s="89"/>
    </row>
    <row r="39" spans="1:13" x14ac:dyDescent="0.35">
      <c r="A39" s="137" t="s">
        <v>364</v>
      </c>
      <c r="B39" s="110" t="s">
        <v>86</v>
      </c>
      <c r="C39" s="177"/>
      <c r="D39" s="89"/>
      <c r="E39" s="89"/>
      <c r="F39" s="89"/>
      <c r="G39" s="172">
        <f t="shared" si="8"/>
        <v>0</v>
      </c>
      <c r="I39" s="110" t="s">
        <v>92</v>
      </c>
      <c r="J39" s="170">
        <f>Reinsurers!B34</f>
        <v>0</v>
      </c>
      <c r="K39" s="89"/>
      <c r="L39" s="89"/>
      <c r="M39" s="89"/>
    </row>
    <row r="40" spans="1:13" x14ac:dyDescent="0.35">
      <c r="A40" s="138" t="s">
        <v>366</v>
      </c>
      <c r="B40" s="110" t="s">
        <v>88</v>
      </c>
      <c r="C40" s="177"/>
      <c r="D40" s="172">
        <f t="shared" ref="D40:G40" si="9">SUM(D37:D39)</f>
        <v>0</v>
      </c>
      <c r="E40" s="172">
        <f t="shared" si="9"/>
        <v>0</v>
      </c>
      <c r="F40" s="172">
        <f t="shared" si="9"/>
        <v>0</v>
      </c>
      <c r="G40" s="172">
        <f t="shared" si="9"/>
        <v>0</v>
      </c>
      <c r="I40" s="110" t="s">
        <v>94</v>
      </c>
      <c r="J40" s="170">
        <f>Reinsurers!B35</f>
        <v>0</v>
      </c>
      <c r="K40" s="89"/>
      <c r="L40" s="89"/>
      <c r="M40" s="89"/>
    </row>
    <row r="41" spans="1:13" x14ac:dyDescent="0.35">
      <c r="A41" s="139" t="s">
        <v>367</v>
      </c>
      <c r="B41" s="110" t="s">
        <v>90</v>
      </c>
      <c r="C41" s="177"/>
      <c r="D41" s="89"/>
      <c r="E41" s="89"/>
      <c r="F41" s="89"/>
      <c r="G41" s="172">
        <f t="shared" ref="G41:G43" si="10">SUM(C41:F41)</f>
        <v>0</v>
      </c>
      <c r="I41" s="110" t="s">
        <v>96</v>
      </c>
      <c r="J41" s="170">
        <f>Reinsurers!B36</f>
        <v>0</v>
      </c>
      <c r="K41" s="89"/>
      <c r="L41" s="89"/>
      <c r="M41" s="89"/>
    </row>
    <row r="42" spans="1:13" x14ac:dyDescent="0.35">
      <c r="A42" s="139" t="s">
        <v>369</v>
      </c>
      <c r="B42" s="110" t="s">
        <v>92</v>
      </c>
      <c r="C42" s="177"/>
      <c r="D42" s="89"/>
      <c r="E42" s="89"/>
      <c r="F42" s="89"/>
      <c r="G42" s="172">
        <f t="shared" si="10"/>
        <v>0</v>
      </c>
      <c r="I42" s="110" t="s">
        <v>98</v>
      </c>
      <c r="J42" s="170">
        <f>Reinsurers!B37</f>
        <v>0</v>
      </c>
      <c r="K42" s="89"/>
      <c r="L42" s="89"/>
      <c r="M42" s="89"/>
    </row>
    <row r="43" spans="1:13" x14ac:dyDescent="0.35">
      <c r="A43" s="139" t="s">
        <v>371</v>
      </c>
      <c r="B43" s="110" t="s">
        <v>94</v>
      </c>
      <c r="C43" s="177"/>
      <c r="D43" s="89"/>
      <c r="E43" s="89"/>
      <c r="F43" s="89"/>
      <c r="G43" s="172">
        <f t="shared" si="10"/>
        <v>0</v>
      </c>
      <c r="I43" s="110" t="s">
        <v>100</v>
      </c>
      <c r="J43" s="170">
        <f>Reinsurers!B38</f>
        <v>0</v>
      </c>
      <c r="K43" s="89"/>
      <c r="L43" s="89"/>
      <c r="M43" s="89"/>
    </row>
    <row r="44" spans="1:13" x14ac:dyDescent="0.35">
      <c r="A44" s="138" t="s">
        <v>373</v>
      </c>
      <c r="B44" s="110" t="s">
        <v>96</v>
      </c>
      <c r="C44" s="177"/>
      <c r="D44" s="172">
        <f t="shared" ref="D44:G44" si="11">SUM(D41:D43)</f>
        <v>0</v>
      </c>
      <c r="E44" s="172">
        <f t="shared" si="11"/>
        <v>0</v>
      </c>
      <c r="F44" s="172">
        <f t="shared" si="11"/>
        <v>0</v>
      </c>
      <c r="G44" s="172">
        <f t="shared" si="11"/>
        <v>0</v>
      </c>
      <c r="I44" s="110" t="s">
        <v>102</v>
      </c>
      <c r="J44" s="170">
        <f>Reinsurers!B39</f>
        <v>0</v>
      </c>
      <c r="K44" s="89"/>
      <c r="L44" s="89"/>
      <c r="M44" s="89"/>
    </row>
    <row r="45" spans="1:13" x14ac:dyDescent="0.35">
      <c r="A45" s="141" t="s">
        <v>374</v>
      </c>
      <c r="B45" s="110" t="s">
        <v>98</v>
      </c>
      <c r="C45" s="177"/>
      <c r="D45" s="89"/>
      <c r="E45" s="89"/>
      <c r="F45" s="89"/>
      <c r="G45" s="172">
        <f t="shared" ref="G45:G49" si="12">SUM(C45:F45)</f>
        <v>0</v>
      </c>
      <c r="I45" s="110" t="s">
        <v>67</v>
      </c>
      <c r="J45" s="170">
        <f>Reinsurers!B40</f>
        <v>0</v>
      </c>
      <c r="K45" s="89"/>
      <c r="L45" s="89"/>
      <c r="M45" s="89"/>
    </row>
    <row r="46" spans="1:13" x14ac:dyDescent="0.35">
      <c r="A46" s="121" t="s">
        <v>376</v>
      </c>
      <c r="B46" s="110" t="s">
        <v>100</v>
      </c>
      <c r="C46" s="177"/>
      <c r="D46" s="89"/>
      <c r="E46" s="89"/>
      <c r="F46" s="89"/>
      <c r="G46" s="172">
        <f t="shared" si="12"/>
        <v>0</v>
      </c>
      <c r="I46" s="110" t="s">
        <v>105</v>
      </c>
      <c r="J46" s="170">
        <f>Reinsurers!B41</f>
        <v>0</v>
      </c>
      <c r="K46" s="89"/>
      <c r="L46" s="89"/>
      <c r="M46" s="89"/>
    </row>
    <row r="47" spans="1:13" x14ac:dyDescent="0.35">
      <c r="A47" s="121" t="s">
        <v>378</v>
      </c>
      <c r="B47" s="110" t="s">
        <v>102</v>
      </c>
      <c r="C47" s="177"/>
      <c r="D47" s="89"/>
      <c r="E47" s="89"/>
      <c r="F47" s="89"/>
      <c r="G47" s="172">
        <f t="shared" si="12"/>
        <v>0</v>
      </c>
      <c r="I47" s="110" t="s">
        <v>107</v>
      </c>
      <c r="J47" s="170">
        <f>Reinsurers!B42</f>
        <v>0</v>
      </c>
      <c r="K47" s="89"/>
      <c r="L47" s="89"/>
      <c r="M47" s="89"/>
    </row>
    <row r="48" spans="1:13" x14ac:dyDescent="0.35">
      <c r="A48" s="142" t="s">
        <v>380</v>
      </c>
      <c r="B48" s="110" t="s">
        <v>67</v>
      </c>
      <c r="C48" s="177"/>
      <c r="D48" s="89"/>
      <c r="E48" s="89"/>
      <c r="F48" s="89"/>
      <c r="G48" s="172">
        <f t="shared" si="12"/>
        <v>0</v>
      </c>
      <c r="I48" s="110" t="s">
        <v>109</v>
      </c>
      <c r="J48" s="170">
        <f>Reinsurers!B43</f>
        <v>0</v>
      </c>
      <c r="K48" s="89"/>
      <c r="L48" s="89"/>
      <c r="M48" s="89"/>
    </row>
    <row r="49" spans="1:13" x14ac:dyDescent="0.35">
      <c r="A49" s="144" t="s">
        <v>382</v>
      </c>
      <c r="B49" s="110" t="s">
        <v>105</v>
      </c>
      <c r="C49" s="177"/>
      <c r="D49" s="89"/>
      <c r="E49" s="89"/>
      <c r="F49" s="89"/>
      <c r="G49" s="172">
        <f t="shared" si="12"/>
        <v>0</v>
      </c>
      <c r="I49" s="110" t="s">
        <v>111</v>
      </c>
      <c r="J49" s="170">
        <f>Reinsurers!B44</f>
        <v>0</v>
      </c>
      <c r="K49" s="89"/>
      <c r="L49" s="89"/>
      <c r="M49" s="89"/>
    </row>
    <row r="50" spans="1:13" x14ac:dyDescent="0.35">
      <c r="A50" s="125" t="s">
        <v>383</v>
      </c>
      <c r="B50" s="110" t="s">
        <v>107</v>
      </c>
      <c r="C50" s="177"/>
      <c r="D50" s="172">
        <f t="shared" ref="D50:G50" si="13">SUM(D45:D49)</f>
        <v>0</v>
      </c>
      <c r="E50" s="172">
        <f t="shared" si="13"/>
        <v>0</v>
      </c>
      <c r="F50" s="172">
        <f t="shared" si="13"/>
        <v>0</v>
      </c>
      <c r="G50" s="172">
        <f t="shared" si="13"/>
        <v>0</v>
      </c>
      <c r="I50" s="110" t="s">
        <v>114</v>
      </c>
      <c r="J50" s="170">
        <f>Reinsurers!B45</f>
        <v>0</v>
      </c>
      <c r="K50" s="89"/>
      <c r="L50" s="89"/>
      <c r="M50" s="89"/>
    </row>
    <row r="51" spans="1:13" x14ac:dyDescent="0.35">
      <c r="A51" s="139" t="s">
        <v>384</v>
      </c>
      <c r="B51" s="110" t="s">
        <v>109</v>
      </c>
      <c r="C51" s="177"/>
      <c r="D51" s="89"/>
      <c r="E51" s="89"/>
      <c r="F51" s="89"/>
      <c r="G51" s="172">
        <f t="shared" ref="G51" si="14">SUM(C51:F51)</f>
        <v>0</v>
      </c>
      <c r="I51" s="110" t="s">
        <v>116</v>
      </c>
      <c r="J51" s="170">
        <f>Reinsurers!B46</f>
        <v>0</v>
      </c>
      <c r="K51" s="89"/>
      <c r="L51" s="89"/>
      <c r="M51" s="89"/>
    </row>
    <row r="52" spans="1:13" x14ac:dyDescent="0.35">
      <c r="A52" s="127" t="s">
        <v>386</v>
      </c>
      <c r="B52" s="110"/>
      <c r="C52" s="128"/>
      <c r="D52" s="128"/>
      <c r="E52" s="128"/>
      <c r="F52" s="128"/>
      <c r="G52" s="128"/>
      <c r="I52" s="110" t="s">
        <v>118</v>
      </c>
      <c r="J52" s="170">
        <f>Reinsurers!B47</f>
        <v>0</v>
      </c>
      <c r="K52" s="89"/>
      <c r="L52" s="89"/>
      <c r="M52" s="89"/>
    </row>
    <row r="53" spans="1:13" x14ac:dyDescent="0.35">
      <c r="A53" s="129" t="s">
        <v>387</v>
      </c>
      <c r="B53" s="110" t="s">
        <v>111</v>
      </c>
      <c r="C53" s="177"/>
      <c r="D53" s="89"/>
      <c r="E53" s="89"/>
      <c r="F53" s="89"/>
      <c r="G53" s="172">
        <f t="shared" ref="G53" si="15">SUM(C53:F53)</f>
        <v>0</v>
      </c>
      <c r="I53" s="110" t="s">
        <v>120</v>
      </c>
      <c r="J53" s="170">
        <f>Reinsurers!B48</f>
        <v>0</v>
      </c>
      <c r="K53" s="89"/>
      <c r="L53" s="89"/>
      <c r="M53" s="89"/>
    </row>
    <row r="54" spans="1:13" x14ac:dyDescent="0.35">
      <c r="A54" s="147" t="s">
        <v>389</v>
      </c>
      <c r="B54" s="110"/>
      <c r="C54" s="128"/>
      <c r="D54" s="128"/>
      <c r="E54" s="128"/>
      <c r="F54" s="128"/>
      <c r="G54" s="128"/>
      <c r="I54" s="112" t="s">
        <v>122</v>
      </c>
      <c r="J54" s="170">
        <f>Reinsurers!B49</f>
        <v>0</v>
      </c>
      <c r="K54" s="89"/>
      <c r="L54" s="89"/>
      <c r="M54" s="89"/>
    </row>
    <row r="55" spans="1:13" x14ac:dyDescent="0.35">
      <c r="A55" s="148" t="s">
        <v>391</v>
      </c>
      <c r="B55" s="110" t="s">
        <v>114</v>
      </c>
      <c r="C55" s="177"/>
      <c r="D55" s="89"/>
      <c r="E55" s="89"/>
      <c r="F55" s="89"/>
      <c r="G55" s="172">
        <f t="shared" ref="G55:G56" si="16">SUM(C55:F55)</f>
        <v>0</v>
      </c>
      <c r="I55" s="110" t="s">
        <v>124</v>
      </c>
      <c r="J55" s="170">
        <f>Reinsurers!B50</f>
        <v>0</v>
      </c>
      <c r="K55" s="89"/>
      <c r="L55" s="89"/>
      <c r="M55" s="89"/>
    </row>
    <row r="56" spans="1:13" x14ac:dyDescent="0.35">
      <c r="A56" s="148" t="s">
        <v>392</v>
      </c>
      <c r="B56" s="110" t="s">
        <v>116</v>
      </c>
      <c r="C56" s="177"/>
      <c r="D56" s="89"/>
      <c r="E56" s="89"/>
      <c r="F56" s="89"/>
      <c r="G56" s="172">
        <f t="shared" si="16"/>
        <v>0</v>
      </c>
      <c r="I56" s="110" t="s">
        <v>71</v>
      </c>
      <c r="J56" s="170">
        <f>Reinsurers!B51</f>
        <v>0</v>
      </c>
      <c r="K56" s="89"/>
      <c r="L56" s="89"/>
      <c r="M56" s="89"/>
    </row>
    <row r="57" spans="1:13" x14ac:dyDescent="0.35">
      <c r="A57" s="125" t="s">
        <v>393</v>
      </c>
      <c r="B57" s="110" t="s">
        <v>118</v>
      </c>
      <c r="C57" s="177"/>
      <c r="D57" s="172">
        <f t="shared" ref="D57:G57" si="17">SUM(D51:D56)</f>
        <v>0</v>
      </c>
      <c r="E57" s="172">
        <f t="shared" si="17"/>
        <v>0</v>
      </c>
      <c r="F57" s="172">
        <f t="shared" si="17"/>
        <v>0</v>
      </c>
      <c r="G57" s="172">
        <f t="shared" si="17"/>
        <v>0</v>
      </c>
      <c r="I57" s="110" t="s">
        <v>127</v>
      </c>
      <c r="J57" s="110" t="s">
        <v>454</v>
      </c>
      <c r="K57" s="176">
        <f>K58-SUM(K17:K56)</f>
        <v>0</v>
      </c>
      <c r="L57" s="177"/>
      <c r="M57" s="177"/>
    </row>
    <row r="58" spans="1:13" x14ac:dyDescent="0.35">
      <c r="A58" s="127" t="s">
        <v>394</v>
      </c>
      <c r="B58" s="110" t="s">
        <v>120</v>
      </c>
      <c r="C58" s="177"/>
      <c r="D58" s="172">
        <f t="shared" ref="D58:G58" si="18">+D40+D44+D50+D57</f>
        <v>0</v>
      </c>
      <c r="E58" s="172">
        <f t="shared" si="18"/>
        <v>0</v>
      </c>
      <c r="F58" s="172">
        <f t="shared" si="18"/>
        <v>0</v>
      </c>
      <c r="G58" s="172">
        <f t="shared" si="18"/>
        <v>0</v>
      </c>
      <c r="I58" s="110" t="s">
        <v>129</v>
      </c>
      <c r="J58" s="110" t="s">
        <v>455</v>
      </c>
      <c r="K58" s="176">
        <f>D26+D24</f>
        <v>0</v>
      </c>
      <c r="L58" s="177"/>
      <c r="M58" s="177"/>
    </row>
    <row r="59" spans="1:13" x14ac:dyDescent="0.35">
      <c r="B59" s="173"/>
      <c r="C59" s="133"/>
      <c r="D59" s="133"/>
      <c r="E59" s="133"/>
      <c r="F59" s="133"/>
      <c r="G59" s="133"/>
    </row>
    <row r="60" spans="1:13" x14ac:dyDescent="0.35">
      <c r="A60" s="149" t="s">
        <v>395</v>
      </c>
      <c r="B60" s="112" t="s">
        <v>122</v>
      </c>
      <c r="C60" s="177"/>
      <c r="D60" s="126">
        <f t="shared" ref="D60:G60" si="19">+D58+D33</f>
        <v>0</v>
      </c>
      <c r="E60" s="126">
        <f t="shared" si="19"/>
        <v>0</v>
      </c>
      <c r="F60" s="126">
        <f t="shared" si="19"/>
        <v>0</v>
      </c>
      <c r="G60" s="126">
        <f t="shared" si="19"/>
        <v>0</v>
      </c>
    </row>
    <row r="61" spans="1:13" x14ac:dyDescent="0.35">
      <c r="A61" s="151"/>
      <c r="B61" s="178"/>
      <c r="C61" s="128"/>
      <c r="D61" s="128"/>
      <c r="E61" s="128"/>
      <c r="F61" s="128"/>
      <c r="G61" s="128"/>
    </row>
    <row r="62" spans="1:13" x14ac:dyDescent="0.35">
      <c r="A62" s="151" t="s">
        <v>396</v>
      </c>
      <c r="B62" s="178"/>
      <c r="C62" s="128"/>
      <c r="D62" s="128"/>
      <c r="E62" s="128"/>
      <c r="F62" s="128"/>
      <c r="G62" s="128"/>
    </row>
    <row r="63" spans="1:13" x14ac:dyDescent="0.35">
      <c r="A63" s="137" t="s">
        <v>397</v>
      </c>
      <c r="B63" s="110" t="s">
        <v>124</v>
      </c>
      <c r="C63" s="177"/>
      <c r="D63" s="89"/>
      <c r="E63" s="89"/>
      <c r="F63" s="89"/>
      <c r="G63" s="172">
        <f t="shared" ref="G63:G64" si="20">SUM(C63:F63)</f>
        <v>0</v>
      </c>
    </row>
    <row r="64" spans="1:13" x14ac:dyDescent="0.35">
      <c r="A64" s="137" t="s">
        <v>399</v>
      </c>
      <c r="B64" s="110" t="s">
        <v>71</v>
      </c>
      <c r="C64" s="177"/>
      <c r="D64" s="89"/>
      <c r="E64" s="89"/>
      <c r="F64" s="89"/>
      <c r="G64" s="172">
        <f t="shared" si="20"/>
        <v>0</v>
      </c>
    </row>
    <row r="65" spans="1:12" x14ac:dyDescent="0.35">
      <c r="A65" s="137" t="s">
        <v>400</v>
      </c>
      <c r="B65" s="110" t="s">
        <v>127</v>
      </c>
      <c r="C65" s="128"/>
      <c r="D65" s="128"/>
      <c r="E65" s="128"/>
      <c r="F65" s="128"/>
      <c r="G65" s="128"/>
    </row>
    <row r="66" spans="1:12" x14ac:dyDescent="0.35">
      <c r="A66" s="129" t="s">
        <v>402</v>
      </c>
      <c r="B66" s="110" t="s">
        <v>129</v>
      </c>
      <c r="C66" s="177"/>
      <c r="D66" s="89"/>
      <c r="E66" s="89"/>
      <c r="F66" s="89"/>
      <c r="G66" s="172">
        <f t="shared" ref="G66:G68" si="21">SUM(C66:F66)</f>
        <v>0</v>
      </c>
    </row>
    <row r="67" spans="1:12" x14ac:dyDescent="0.35">
      <c r="A67" s="129" t="s">
        <v>403</v>
      </c>
      <c r="B67" s="110" t="s">
        <v>404</v>
      </c>
      <c r="C67" s="177"/>
      <c r="D67" s="89"/>
      <c r="E67" s="89"/>
      <c r="F67" s="89"/>
      <c r="G67" s="172">
        <f t="shared" si="21"/>
        <v>0</v>
      </c>
    </row>
    <row r="68" spans="1:12" x14ac:dyDescent="0.35">
      <c r="A68" s="129" t="s">
        <v>405</v>
      </c>
      <c r="B68" s="110" t="s">
        <v>406</v>
      </c>
      <c r="C68" s="177"/>
      <c r="D68" s="89"/>
      <c r="E68" s="89"/>
      <c r="F68" s="89"/>
      <c r="G68" s="172">
        <f t="shared" si="21"/>
        <v>0</v>
      </c>
    </row>
    <row r="69" spans="1:12" x14ac:dyDescent="0.35">
      <c r="A69" s="127" t="s">
        <v>407</v>
      </c>
      <c r="B69" s="110" t="s">
        <v>408</v>
      </c>
      <c r="C69" s="177"/>
      <c r="D69" s="172">
        <f t="shared" ref="D69:G69" si="22">SUM(D63:D68)</f>
        <v>0</v>
      </c>
      <c r="E69" s="172">
        <f t="shared" si="22"/>
        <v>0</v>
      </c>
      <c r="F69" s="172">
        <f t="shared" si="22"/>
        <v>0</v>
      </c>
      <c r="G69" s="172">
        <f t="shared" si="22"/>
        <v>0</v>
      </c>
    </row>
    <row r="70" spans="1:12" x14ac:dyDescent="0.35">
      <c r="A70" s="127" t="s">
        <v>409</v>
      </c>
      <c r="B70" s="179" t="s">
        <v>410</v>
      </c>
      <c r="C70" s="177"/>
      <c r="D70" s="172">
        <f t="shared" ref="D70:G70" si="23">+D69+D60</f>
        <v>0</v>
      </c>
      <c r="E70" s="172">
        <f t="shared" si="23"/>
        <v>0</v>
      </c>
      <c r="F70" s="172">
        <f t="shared" si="23"/>
        <v>0</v>
      </c>
      <c r="G70" s="172">
        <f t="shared" si="23"/>
        <v>0</v>
      </c>
    </row>
    <row r="71" spans="1:12" x14ac:dyDescent="0.35">
      <c r="A71" s="154" t="s">
        <v>411</v>
      </c>
      <c r="B71" s="179" t="s">
        <v>412</v>
      </c>
      <c r="C71" s="177"/>
      <c r="D71" s="89"/>
      <c r="E71" s="89"/>
      <c r="F71" s="89"/>
      <c r="G71" s="172">
        <f t="shared" ref="G71:G73" si="24">SUM(C71:F71)</f>
        <v>0</v>
      </c>
    </row>
    <row r="72" spans="1:12" x14ac:dyDescent="0.35">
      <c r="A72" s="154" t="s">
        <v>414</v>
      </c>
      <c r="B72" s="179" t="s">
        <v>415</v>
      </c>
      <c r="C72" s="177"/>
      <c r="D72" s="89"/>
      <c r="E72" s="89"/>
      <c r="F72" s="89"/>
      <c r="G72" s="172">
        <f t="shared" si="24"/>
        <v>0</v>
      </c>
    </row>
    <row r="73" spans="1:12" x14ac:dyDescent="0.35">
      <c r="A73" s="154" t="s">
        <v>417</v>
      </c>
      <c r="B73" s="110" t="s">
        <v>418</v>
      </c>
      <c r="C73" s="177"/>
      <c r="D73" s="89"/>
      <c r="E73" s="89"/>
      <c r="F73" s="89"/>
      <c r="G73" s="172">
        <f t="shared" si="24"/>
        <v>0</v>
      </c>
      <c r="J73" s="52"/>
      <c r="K73" s="52"/>
      <c r="L73" s="52"/>
    </row>
    <row r="74" spans="1:12" x14ac:dyDescent="0.35">
      <c r="A74" s="127" t="s">
        <v>420</v>
      </c>
      <c r="B74" s="110" t="s">
        <v>131</v>
      </c>
      <c r="C74" s="177"/>
      <c r="D74" s="172">
        <f t="shared" ref="D74:G74" si="25">SUM(D70:D73)</f>
        <v>0</v>
      </c>
      <c r="E74" s="172">
        <f t="shared" si="25"/>
        <v>0</v>
      </c>
      <c r="F74" s="172">
        <f t="shared" si="25"/>
        <v>0</v>
      </c>
      <c r="G74" s="172">
        <f t="shared" si="25"/>
        <v>0</v>
      </c>
      <c r="J74" s="52"/>
      <c r="K74" s="52"/>
      <c r="L74" s="52"/>
    </row>
    <row r="75" spans="1:12" x14ac:dyDescent="0.35">
      <c r="A75" s="192" t="s">
        <v>470</v>
      </c>
      <c r="B75" s="110" t="s">
        <v>134</v>
      </c>
      <c r="C75" s="126">
        <f>'2021 balance sheet'!H28</f>
        <v>0</v>
      </c>
      <c r="D75" s="177"/>
      <c r="E75" s="177"/>
      <c r="F75" s="177"/>
      <c r="G75" s="172">
        <f>C75</f>
        <v>0</v>
      </c>
      <c r="J75" s="180"/>
      <c r="K75" s="181"/>
      <c r="L75" s="180"/>
    </row>
    <row r="76" spans="1:12" x14ac:dyDescent="0.35">
      <c r="A76" s="129" t="s">
        <v>422</v>
      </c>
      <c r="B76" s="110" t="s">
        <v>136</v>
      </c>
      <c r="C76" s="177"/>
      <c r="D76" s="89"/>
      <c r="E76" s="89"/>
      <c r="F76" s="89"/>
      <c r="G76" s="172">
        <f t="shared" ref="G76:G79" si="26">SUM(C76:F76)</f>
        <v>0</v>
      </c>
      <c r="J76" s="180"/>
      <c r="K76" s="52"/>
      <c r="L76" s="180"/>
    </row>
    <row r="77" spans="1:12" x14ac:dyDescent="0.35">
      <c r="A77" s="129" t="s">
        <v>424</v>
      </c>
      <c r="B77" s="110" t="s">
        <v>138</v>
      </c>
      <c r="C77" s="177"/>
      <c r="D77" s="89"/>
      <c r="E77" s="89"/>
      <c r="F77" s="89"/>
      <c r="G77" s="172">
        <f t="shared" si="26"/>
        <v>0</v>
      </c>
      <c r="J77" s="180"/>
      <c r="K77" s="182"/>
      <c r="L77" s="183"/>
    </row>
    <row r="78" spans="1:12" x14ac:dyDescent="0.35">
      <c r="A78" s="129" t="s">
        <v>426</v>
      </c>
      <c r="B78" s="110" t="s">
        <v>74</v>
      </c>
      <c r="C78" s="177"/>
      <c r="D78" s="89"/>
      <c r="E78" s="89"/>
      <c r="F78" s="89"/>
      <c r="G78" s="172">
        <f t="shared" si="26"/>
        <v>0</v>
      </c>
      <c r="J78" s="52"/>
      <c r="K78" s="52"/>
      <c r="L78" s="52"/>
    </row>
    <row r="79" spans="1:12" ht="29" x14ac:dyDescent="0.35">
      <c r="A79" s="157" t="s">
        <v>428</v>
      </c>
      <c r="B79" s="110" t="s">
        <v>141</v>
      </c>
      <c r="C79" s="177"/>
      <c r="D79" s="89"/>
      <c r="E79" s="89"/>
      <c r="F79" s="89"/>
      <c r="G79" s="172">
        <f t="shared" si="26"/>
        <v>0</v>
      </c>
    </row>
    <row r="80" spans="1:12" x14ac:dyDescent="0.35">
      <c r="A80" s="192" t="s">
        <v>471</v>
      </c>
      <c r="B80" s="110" t="s">
        <v>143</v>
      </c>
      <c r="C80" s="177"/>
      <c r="D80" s="177"/>
      <c r="E80" s="177"/>
      <c r="F80" s="177"/>
      <c r="G80" s="172">
        <f>SUM(G74:G79)</f>
        <v>0</v>
      </c>
    </row>
    <row r="81" spans="1:13" x14ac:dyDescent="0.35">
      <c r="A81" s="151" t="s">
        <v>431</v>
      </c>
      <c r="B81" s="96"/>
      <c r="C81" s="128"/>
      <c r="D81" s="128"/>
      <c r="E81" s="128"/>
      <c r="F81" s="128"/>
      <c r="G81" s="128"/>
      <c r="J81" s="52"/>
      <c r="K81" s="52"/>
      <c r="L81" s="52"/>
      <c r="M81" s="52"/>
    </row>
    <row r="82" spans="1:13" x14ac:dyDescent="0.35">
      <c r="A82" s="192" t="s">
        <v>472</v>
      </c>
      <c r="B82" s="110" t="s">
        <v>144</v>
      </c>
      <c r="C82" s="126">
        <f>'2021 balance sheet'!H29</f>
        <v>0</v>
      </c>
      <c r="D82" s="177"/>
      <c r="E82" s="177"/>
      <c r="F82" s="177"/>
      <c r="G82" s="126">
        <f>C82</f>
        <v>0</v>
      </c>
      <c r="J82" s="52"/>
      <c r="K82" s="52"/>
      <c r="L82" s="52"/>
    </row>
    <row r="83" spans="1:13" x14ac:dyDescent="0.35">
      <c r="A83" s="159" t="s">
        <v>433</v>
      </c>
      <c r="B83" s="110" t="s">
        <v>145</v>
      </c>
      <c r="C83" s="177"/>
      <c r="D83" s="89"/>
      <c r="E83" s="89"/>
      <c r="F83" s="89"/>
      <c r="G83" s="172">
        <f t="shared" ref="G83" si="27">SUM(C83:F83)</f>
        <v>0</v>
      </c>
      <c r="J83" s="180"/>
      <c r="K83" s="181"/>
      <c r="L83" s="180"/>
      <c r="M83" s="184"/>
    </row>
    <row r="84" spans="1:13" x14ac:dyDescent="0.35">
      <c r="A84" s="192" t="s">
        <v>473</v>
      </c>
      <c r="B84" s="110" t="s">
        <v>146</v>
      </c>
      <c r="C84" s="177"/>
      <c r="D84" s="177"/>
      <c r="E84" s="177"/>
      <c r="F84" s="177"/>
      <c r="G84" s="172">
        <f>SUM(G82:G83)</f>
        <v>0</v>
      </c>
      <c r="J84" s="180"/>
      <c r="K84" s="180"/>
      <c r="L84" s="180"/>
    </row>
    <row r="85" spans="1:13" x14ac:dyDescent="0.35">
      <c r="A85" s="160"/>
      <c r="B85" s="96"/>
      <c r="C85" s="133"/>
      <c r="D85" s="133"/>
      <c r="E85" s="133"/>
      <c r="F85" s="133"/>
      <c r="G85" s="133"/>
      <c r="J85" s="180"/>
      <c r="K85" s="180"/>
      <c r="L85" s="180"/>
      <c r="M85" s="184"/>
    </row>
    <row r="86" spans="1:13" x14ac:dyDescent="0.35">
      <c r="A86" s="193" t="s">
        <v>7657</v>
      </c>
      <c r="B86" s="110" t="s">
        <v>148</v>
      </c>
      <c r="C86" s="177"/>
      <c r="D86" s="177"/>
      <c r="E86" s="177"/>
      <c r="F86" s="177"/>
      <c r="G86" s="172">
        <f>G80-G75</f>
        <v>0</v>
      </c>
      <c r="J86" s="180"/>
      <c r="K86" s="180"/>
      <c r="L86" s="180"/>
    </row>
    <row r="87" spans="1:13" x14ac:dyDescent="0.35">
      <c r="A87" s="151"/>
      <c r="B87" s="185"/>
      <c r="C87" s="128"/>
      <c r="D87" s="128"/>
      <c r="E87" s="128"/>
      <c r="F87" s="128"/>
      <c r="G87" s="128"/>
    </row>
    <row r="88" spans="1:13" x14ac:dyDescent="0.35">
      <c r="A88" s="119" t="s">
        <v>456</v>
      </c>
      <c r="B88" s="185"/>
      <c r="C88" s="186"/>
      <c r="D88" s="186"/>
      <c r="E88" s="186"/>
      <c r="F88" s="186"/>
      <c r="G88" s="186"/>
    </row>
    <row r="89" spans="1:13" x14ac:dyDescent="0.35">
      <c r="A89" s="187" t="s">
        <v>457</v>
      </c>
      <c r="B89" s="110" t="s">
        <v>150</v>
      </c>
      <c r="C89" s="177"/>
      <c r="D89" s="177"/>
      <c r="E89" s="177"/>
      <c r="F89" s="177"/>
      <c r="G89" s="89"/>
    </row>
    <row r="90" spans="1:13" x14ac:dyDescent="0.35">
      <c r="A90" s="187" t="s">
        <v>458</v>
      </c>
      <c r="B90" s="110" t="s">
        <v>151</v>
      </c>
      <c r="C90" s="177"/>
      <c r="D90" s="177"/>
      <c r="E90" s="177"/>
      <c r="F90" s="177"/>
      <c r="G90" s="89"/>
    </row>
    <row r="91" spans="1:13" x14ac:dyDescent="0.35">
      <c r="A91" s="188" t="s">
        <v>459</v>
      </c>
      <c r="B91" s="110" t="s">
        <v>152</v>
      </c>
      <c r="C91" s="177"/>
      <c r="D91" s="177"/>
      <c r="E91" s="177"/>
      <c r="F91" s="177"/>
      <c r="G91" s="372">
        <f>IF(G90="",G89,G90)</f>
        <v>0</v>
      </c>
    </row>
    <row r="92" spans="1:13" x14ac:dyDescent="0.35">
      <c r="C92" s="5"/>
      <c r="D92" s="5"/>
    </row>
    <row r="93" spans="1:13" x14ac:dyDescent="0.35">
      <c r="C93" s="5"/>
      <c r="D93" s="5"/>
    </row>
    <row r="94" spans="1:13" x14ac:dyDescent="0.35">
      <c r="C94" s="5"/>
      <c r="D94" s="5"/>
    </row>
    <row r="95" spans="1:13" x14ac:dyDescent="0.35">
      <c r="C95" s="5"/>
      <c r="D95" s="5"/>
    </row>
    <row r="96" spans="1:13" x14ac:dyDescent="0.35">
      <c r="C96" s="5"/>
      <c r="D96" s="5"/>
    </row>
    <row r="97" spans="3:4" x14ac:dyDescent="0.35">
      <c r="C97" s="5"/>
      <c r="D97" s="5"/>
    </row>
    <row r="98" spans="3:4" x14ac:dyDescent="0.35">
      <c r="C98" s="5"/>
      <c r="D98" s="5"/>
    </row>
    <row r="99" spans="3:4" x14ac:dyDescent="0.35">
      <c r="C99" s="5"/>
      <c r="D99" s="5"/>
    </row>
    <row r="100" spans="3:4" x14ac:dyDescent="0.35">
      <c r="C100" s="5"/>
      <c r="D100" s="5"/>
    </row>
  </sheetData>
  <sheetProtection algorithmName="SHA-512" hashValue="J7C3Mm3H75wExoCr8bGnh3wcKsGk61sfNWyRlI2rZXLA0rTQKos5Pmvibfy3Rn1Wslho0wPdJzlE/2rDYEzUjw==" saltValue="f5MI5og4gfvRRgL7yrmSwg==" spinCount="100000" sheet="1" objects="1" scenarios="1"/>
  <protectedRanges>
    <protectedRange password="E8C7" sqref="A3:B3" name="WholeSheet"/>
  </protectedRanges>
  <mergeCells count="4">
    <mergeCell ref="B6:C6"/>
    <mergeCell ref="B7:C7"/>
    <mergeCell ref="B8:C8"/>
    <mergeCell ref="A9:C12"/>
  </mergeCells>
  <dataValidations count="2">
    <dataValidation type="list" allowBlank="1" showInputMessage="1" showErrorMessage="1" sqref="B13">
      <formula1>Material_YN</formula1>
    </dataValidation>
    <dataValidation type="list" allowBlank="1" showInputMessage="1" showErrorMessage="1" sqref="M17:M56">
      <formula1>ReinsuranceCollateral</formula1>
    </dataValidation>
  </dataValidations>
  <pageMargins left="0.16" right="0.16" top="0.37" bottom="0.38" header="0.3" footer="0.3"/>
  <pageSetup paperSize="9" scale="38"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93"/>
  <sheetViews>
    <sheetView showGridLines="0" topLeftCell="A25" zoomScale="70" zoomScaleNormal="70" workbookViewId="0">
      <selection activeCell="F59" sqref="F59"/>
    </sheetView>
  </sheetViews>
  <sheetFormatPr defaultColWidth="9.1796875" defaultRowHeight="14.5" x14ac:dyDescent="0.35"/>
  <cols>
    <col min="1" max="1" width="2.54296875" style="57" customWidth="1"/>
    <col min="2" max="2" width="10.453125" style="14" customWidth="1"/>
    <col min="3" max="3" width="30.1796875" style="14" customWidth="1"/>
    <col min="4" max="4" width="29.453125" style="14" customWidth="1"/>
    <col min="5" max="5" width="13.1796875" style="14" customWidth="1"/>
    <col min="6" max="6" width="16.81640625" style="14" customWidth="1"/>
    <col min="7" max="7" width="14.453125" style="14" customWidth="1"/>
    <col min="8" max="8" width="16.1796875" style="14" customWidth="1"/>
    <col min="9" max="10" width="14.54296875" style="14" customWidth="1"/>
    <col min="11" max="12" width="13.26953125" style="14" customWidth="1"/>
    <col min="13" max="13" width="159.7265625" style="14" customWidth="1"/>
    <col min="14" max="15" width="13.26953125" style="14" customWidth="1"/>
    <col min="16" max="16384" width="9.1796875" style="14"/>
  </cols>
  <sheetData>
    <row r="1" spans="1:15" ht="31.5" customHeight="1" x14ac:dyDescent="0.55000000000000004">
      <c r="B1" s="104"/>
      <c r="F1" s="103" t="s">
        <v>1072</v>
      </c>
    </row>
    <row r="2" spans="1:15" ht="21" customHeight="1" x14ac:dyDescent="0.35">
      <c r="B2" s="30"/>
    </row>
    <row r="3" spans="1:15" ht="21" customHeight="1" x14ac:dyDescent="0.35">
      <c r="B3" s="368" t="s">
        <v>7639</v>
      </c>
    </row>
    <row r="4" spans="1:15" ht="21" customHeight="1" x14ac:dyDescent="0.35">
      <c r="A4" s="13"/>
      <c r="F4" s="397" t="s">
        <v>14</v>
      </c>
      <c r="G4" s="397" t="s">
        <v>61</v>
      </c>
      <c r="H4" s="397" t="s">
        <v>62</v>
      </c>
      <c r="I4" s="397" t="s">
        <v>63</v>
      </c>
      <c r="L4" s="326" t="s">
        <v>329</v>
      </c>
      <c r="M4" s="107"/>
    </row>
    <row r="5" spans="1:15" x14ac:dyDescent="0.35">
      <c r="A5" s="13"/>
      <c r="B5" s="315" t="s">
        <v>1011</v>
      </c>
      <c r="C5" s="316"/>
      <c r="D5" s="317"/>
      <c r="E5" s="397" t="s">
        <v>19</v>
      </c>
      <c r="I5" s="126">
        <f>I50</f>
        <v>0</v>
      </c>
      <c r="L5" s="407" t="s">
        <v>19</v>
      </c>
      <c r="M5" s="331"/>
    </row>
    <row r="6" spans="1:15" x14ac:dyDescent="0.35">
      <c r="A6" s="13"/>
      <c r="B6" s="315" t="s">
        <v>572</v>
      </c>
      <c r="C6" s="316"/>
      <c r="D6" s="317"/>
      <c r="E6" s="397" t="s">
        <v>573</v>
      </c>
      <c r="I6" s="89"/>
      <c r="L6" s="407" t="s">
        <v>573</v>
      </c>
      <c r="M6" s="331" t="s">
        <v>7628</v>
      </c>
    </row>
    <row r="7" spans="1:15" x14ac:dyDescent="0.35">
      <c r="A7" s="13"/>
      <c r="B7" s="315" t="s">
        <v>574</v>
      </c>
      <c r="C7" s="316"/>
      <c r="D7" s="317"/>
      <c r="E7" s="397" t="s">
        <v>23</v>
      </c>
      <c r="I7" s="89"/>
      <c r="L7" s="407" t="s">
        <v>23</v>
      </c>
      <c r="M7" s="331" t="s">
        <v>7615</v>
      </c>
    </row>
    <row r="8" spans="1:15" x14ac:dyDescent="0.35">
      <c r="A8" s="13"/>
      <c r="B8" s="315" t="s">
        <v>575</v>
      </c>
      <c r="C8" s="316"/>
      <c r="D8" s="317"/>
      <c r="E8" s="397" t="s">
        <v>26</v>
      </c>
      <c r="I8" s="126">
        <f>SUM(I5:I7)</f>
        <v>0</v>
      </c>
      <c r="L8" s="407" t="s">
        <v>26</v>
      </c>
      <c r="M8" s="341" t="s">
        <v>7622</v>
      </c>
    </row>
    <row r="9" spans="1:15" x14ac:dyDescent="0.35">
      <c r="A9" s="13"/>
      <c r="B9" s="315" t="s">
        <v>1073</v>
      </c>
      <c r="C9" s="316"/>
      <c r="D9" s="317"/>
      <c r="E9" s="397" t="s">
        <v>30</v>
      </c>
      <c r="I9" s="89"/>
      <c r="L9" s="407" t="s">
        <v>30</v>
      </c>
      <c r="M9" s="331" t="s">
        <v>7629</v>
      </c>
    </row>
    <row r="10" spans="1:15" x14ac:dyDescent="0.35">
      <c r="A10" s="13"/>
      <c r="B10" s="315" t="s">
        <v>1074</v>
      </c>
      <c r="C10" s="316"/>
      <c r="D10" s="317"/>
      <c r="E10" s="397" t="s">
        <v>34</v>
      </c>
      <c r="I10" s="89"/>
      <c r="L10" s="407" t="s">
        <v>34</v>
      </c>
      <c r="M10" s="331" t="s">
        <v>7623</v>
      </c>
    </row>
    <row r="11" spans="1:15" x14ac:dyDescent="0.35">
      <c r="A11" s="13"/>
      <c r="B11" s="164"/>
    </row>
    <row r="12" spans="1:15" x14ac:dyDescent="0.35">
      <c r="A12" s="13"/>
      <c r="B12" s="168" t="s">
        <v>1075</v>
      </c>
    </row>
    <row r="14" spans="1:15" x14ac:dyDescent="0.35">
      <c r="B14" s="293" t="s">
        <v>1077</v>
      </c>
      <c r="C14" s="258"/>
      <c r="D14" s="258" t="s">
        <v>1078</v>
      </c>
      <c r="E14" s="258"/>
      <c r="F14" s="398" t="s">
        <v>1079</v>
      </c>
      <c r="G14" s="399" t="s">
        <v>1080</v>
      </c>
      <c r="H14" s="400" t="s">
        <v>1081</v>
      </c>
      <c r="I14" s="401" t="s">
        <v>1082</v>
      </c>
      <c r="K14"/>
      <c r="L14"/>
      <c r="M14"/>
      <c r="N14"/>
      <c r="O14"/>
    </row>
    <row r="15" spans="1:15" x14ac:dyDescent="0.35">
      <c r="B15" s="294"/>
      <c r="C15" s="295"/>
      <c r="D15" s="258"/>
      <c r="E15" s="291"/>
      <c r="F15" s="397" t="s">
        <v>14</v>
      </c>
      <c r="G15" s="397" t="s">
        <v>61</v>
      </c>
      <c r="H15" s="397" t="s">
        <v>62</v>
      </c>
      <c r="I15" s="397" t="s">
        <v>63</v>
      </c>
      <c r="K15"/>
      <c r="L15"/>
      <c r="M15"/>
      <c r="N15"/>
      <c r="O15"/>
    </row>
    <row r="16" spans="1:15" x14ac:dyDescent="0.35">
      <c r="B16" s="296" t="s">
        <v>1027</v>
      </c>
      <c r="C16" s="498" t="s">
        <v>1028</v>
      </c>
      <c r="D16" s="297" t="s">
        <v>1084</v>
      </c>
      <c r="E16" s="393" t="s">
        <v>38</v>
      </c>
      <c r="F16" s="89"/>
      <c r="G16" s="89"/>
      <c r="H16" s="89"/>
      <c r="I16" s="126">
        <f>SUM(F16:H16)</f>
        <v>0</v>
      </c>
      <c r="K16"/>
      <c r="L16"/>
      <c r="M16"/>
      <c r="N16"/>
      <c r="O16"/>
    </row>
    <row r="17" spans="2:15" ht="15" customHeight="1" x14ac:dyDescent="0.35">
      <c r="B17" s="298"/>
      <c r="C17" s="499"/>
      <c r="D17" s="297" t="s">
        <v>1085</v>
      </c>
      <c r="E17" s="393" t="s">
        <v>41</v>
      </c>
      <c r="F17" s="89"/>
      <c r="G17" s="89"/>
      <c r="H17" s="89"/>
      <c r="I17" s="126">
        <f t="shared" ref="I17:I50" si="0">SUM(F17:H17)</f>
        <v>0</v>
      </c>
      <c r="K17"/>
      <c r="L17"/>
      <c r="M17"/>
      <c r="N17"/>
      <c r="O17"/>
    </row>
    <row r="18" spans="2:15" x14ac:dyDescent="0.35">
      <c r="B18" s="298"/>
      <c r="C18" s="499"/>
      <c r="D18" s="297" t="s">
        <v>1086</v>
      </c>
      <c r="E18" s="393" t="s">
        <v>45</v>
      </c>
      <c r="F18" s="89"/>
      <c r="G18" s="89"/>
      <c r="H18" s="89"/>
      <c r="I18" s="126">
        <f t="shared" si="0"/>
        <v>0</v>
      </c>
      <c r="K18"/>
      <c r="L18"/>
      <c r="M18"/>
      <c r="N18"/>
      <c r="O18"/>
    </row>
    <row r="19" spans="2:15" ht="14.25" customHeight="1" x14ac:dyDescent="0.35">
      <c r="B19" s="298"/>
      <c r="C19" s="499"/>
      <c r="D19" s="297" t="s">
        <v>1087</v>
      </c>
      <c r="E19" s="393" t="s">
        <v>49</v>
      </c>
      <c r="F19" s="89"/>
      <c r="G19" s="89"/>
      <c r="H19" s="89"/>
      <c r="I19" s="126">
        <f t="shared" si="0"/>
        <v>0</v>
      </c>
      <c r="K19"/>
      <c r="L19"/>
      <c r="M19"/>
      <c r="N19"/>
      <c r="O19"/>
    </row>
    <row r="20" spans="2:15" x14ac:dyDescent="0.35">
      <c r="B20" s="298"/>
      <c r="C20" s="499"/>
      <c r="D20" s="297" t="s">
        <v>1088</v>
      </c>
      <c r="E20" s="393" t="s">
        <v>51</v>
      </c>
      <c r="F20" s="89"/>
      <c r="G20" s="89"/>
      <c r="H20" s="89"/>
      <c r="I20" s="126">
        <f t="shared" si="0"/>
        <v>0</v>
      </c>
      <c r="K20"/>
      <c r="L20"/>
      <c r="M20"/>
      <c r="N20"/>
      <c r="O20"/>
    </row>
    <row r="21" spans="2:15" x14ac:dyDescent="0.35">
      <c r="B21" s="298"/>
      <c r="C21" s="499"/>
      <c r="D21" s="297" t="s">
        <v>1089</v>
      </c>
      <c r="E21" s="393" t="s">
        <v>53</v>
      </c>
      <c r="F21" s="89"/>
      <c r="G21" s="89"/>
      <c r="H21" s="89"/>
      <c r="I21" s="126">
        <f t="shared" si="0"/>
        <v>0</v>
      </c>
      <c r="K21"/>
      <c r="L21"/>
      <c r="M21"/>
      <c r="N21"/>
      <c r="O21"/>
    </row>
    <row r="22" spans="2:15" x14ac:dyDescent="0.35">
      <c r="B22" s="298"/>
      <c r="C22" s="499"/>
      <c r="D22" s="297" t="s">
        <v>603</v>
      </c>
      <c r="E22" s="393" t="s">
        <v>60</v>
      </c>
      <c r="F22" s="89"/>
      <c r="G22" s="89"/>
      <c r="H22" s="89"/>
      <c r="I22" s="126">
        <f t="shared" si="0"/>
        <v>0</v>
      </c>
      <c r="K22"/>
      <c r="L22"/>
      <c r="M22"/>
      <c r="N22"/>
      <c r="O22"/>
    </row>
    <row r="23" spans="2:15" x14ac:dyDescent="0.35">
      <c r="B23" s="298"/>
      <c r="C23" s="499"/>
      <c r="D23" s="297" t="s">
        <v>513</v>
      </c>
      <c r="E23" s="393" t="s">
        <v>66</v>
      </c>
      <c r="F23" s="89"/>
      <c r="G23" s="89"/>
      <c r="H23" s="89"/>
      <c r="I23" s="126">
        <f t="shared" si="0"/>
        <v>0</v>
      </c>
      <c r="K23"/>
      <c r="L23"/>
      <c r="M23"/>
      <c r="N23"/>
      <c r="O23"/>
    </row>
    <row r="24" spans="2:15" x14ac:dyDescent="0.35">
      <c r="B24" s="298"/>
      <c r="C24" s="500"/>
      <c r="D24" s="297" t="s">
        <v>54</v>
      </c>
      <c r="E24" s="393" t="s">
        <v>69</v>
      </c>
      <c r="F24" s="126">
        <f>SUM(F16:F23)</f>
        <v>0</v>
      </c>
      <c r="G24" s="126">
        <f t="shared" ref="G24:H24" si="1">SUM(G16:G23)</f>
        <v>0</v>
      </c>
      <c r="H24" s="126">
        <f t="shared" si="1"/>
        <v>0</v>
      </c>
      <c r="I24" s="126">
        <f t="shared" si="0"/>
        <v>0</v>
      </c>
      <c r="K24"/>
      <c r="L24"/>
      <c r="M24"/>
      <c r="N24"/>
      <c r="O24"/>
    </row>
    <row r="25" spans="2:15" x14ac:dyDescent="0.35">
      <c r="B25" s="298"/>
      <c r="C25" s="299" t="s">
        <v>1029</v>
      </c>
      <c r="D25" s="300"/>
      <c r="E25" s="393" t="s">
        <v>73</v>
      </c>
      <c r="F25" s="89"/>
      <c r="G25" s="89"/>
      <c r="H25" s="89"/>
      <c r="I25" s="126">
        <f t="shared" si="0"/>
        <v>0</v>
      </c>
      <c r="K25"/>
      <c r="L25"/>
      <c r="M25"/>
      <c r="N25"/>
      <c r="O25"/>
    </row>
    <row r="26" spans="2:15" x14ac:dyDescent="0.35">
      <c r="B26" s="296" t="s">
        <v>480</v>
      </c>
      <c r="C26" s="492" t="s">
        <v>1028</v>
      </c>
      <c r="D26" s="297" t="s">
        <v>1090</v>
      </c>
      <c r="E26" s="393" t="s">
        <v>76</v>
      </c>
      <c r="F26" s="89"/>
      <c r="G26" s="89"/>
      <c r="H26" s="89"/>
      <c r="I26" s="126">
        <f>SUM(F26:H26)</f>
        <v>0</v>
      </c>
      <c r="K26"/>
      <c r="L26"/>
      <c r="M26"/>
      <c r="N26"/>
      <c r="O26"/>
    </row>
    <row r="27" spans="2:15" x14ac:dyDescent="0.35">
      <c r="B27" s="298"/>
      <c r="C27" s="493"/>
      <c r="D27" s="297" t="s">
        <v>1091</v>
      </c>
      <c r="E27" s="393" t="s">
        <v>80</v>
      </c>
      <c r="F27" s="89"/>
      <c r="G27" s="89"/>
      <c r="H27" s="89"/>
      <c r="I27" s="126">
        <f t="shared" si="0"/>
        <v>0</v>
      </c>
      <c r="K27"/>
      <c r="L27"/>
      <c r="M27"/>
      <c r="N27"/>
      <c r="O27"/>
    </row>
    <row r="28" spans="2:15" x14ac:dyDescent="0.35">
      <c r="B28" s="298"/>
      <c r="C28" s="493"/>
      <c r="D28" s="297" t="s">
        <v>1092</v>
      </c>
      <c r="E28" s="393" t="s">
        <v>82</v>
      </c>
      <c r="F28" s="89"/>
      <c r="G28" s="89"/>
      <c r="H28" s="89"/>
      <c r="I28" s="126">
        <f t="shared" si="0"/>
        <v>0</v>
      </c>
      <c r="K28"/>
      <c r="L28"/>
      <c r="M28"/>
      <c r="N28"/>
      <c r="O28"/>
    </row>
    <row r="29" spans="2:15" x14ac:dyDescent="0.35">
      <c r="B29" s="298"/>
      <c r="C29" s="493"/>
      <c r="D29" s="297" t="s">
        <v>586</v>
      </c>
      <c r="E29" s="393" t="s">
        <v>84</v>
      </c>
      <c r="F29" s="89"/>
      <c r="G29" s="89"/>
      <c r="H29" s="89"/>
      <c r="I29" s="126">
        <f t="shared" si="0"/>
        <v>0</v>
      </c>
      <c r="K29"/>
      <c r="L29"/>
      <c r="M29"/>
      <c r="N29"/>
      <c r="O29"/>
    </row>
    <row r="30" spans="2:15" x14ac:dyDescent="0.35">
      <c r="B30" s="298"/>
      <c r="C30" s="493"/>
      <c r="D30" s="297" t="s">
        <v>513</v>
      </c>
      <c r="E30" s="393" t="s">
        <v>86</v>
      </c>
      <c r="F30" s="89"/>
      <c r="G30" s="89"/>
      <c r="H30" s="89"/>
      <c r="I30" s="126">
        <f t="shared" si="0"/>
        <v>0</v>
      </c>
      <c r="K30"/>
      <c r="L30"/>
      <c r="M30"/>
      <c r="N30"/>
      <c r="O30"/>
    </row>
    <row r="31" spans="2:15" x14ac:dyDescent="0.35">
      <c r="B31" s="298"/>
      <c r="C31" s="494"/>
      <c r="D31" s="297" t="s">
        <v>54</v>
      </c>
      <c r="E31" s="393" t="s">
        <v>88</v>
      </c>
      <c r="F31" s="126">
        <f>SUM(F26:F30)</f>
        <v>0</v>
      </c>
      <c r="G31" s="126">
        <f t="shared" ref="G31:H31" si="2">SUM(G26:G30)</f>
        <v>0</v>
      </c>
      <c r="H31" s="126">
        <f t="shared" si="2"/>
        <v>0</v>
      </c>
      <c r="I31" s="126">
        <f t="shared" si="0"/>
        <v>0</v>
      </c>
      <c r="K31"/>
      <c r="L31"/>
      <c r="M31"/>
      <c r="N31"/>
      <c r="O31"/>
    </row>
    <row r="32" spans="2:15" x14ac:dyDescent="0.35">
      <c r="B32" s="298"/>
      <c r="C32" s="299" t="s">
        <v>1029</v>
      </c>
      <c r="D32" s="300"/>
      <c r="E32" s="393" t="s">
        <v>90</v>
      </c>
      <c r="F32" s="89"/>
      <c r="G32" s="89"/>
      <c r="H32" s="89"/>
      <c r="I32" s="126">
        <f t="shared" si="0"/>
        <v>0</v>
      </c>
      <c r="K32"/>
      <c r="L32"/>
      <c r="M32"/>
      <c r="N32"/>
      <c r="O32"/>
    </row>
    <row r="33" spans="1:15" x14ac:dyDescent="0.35">
      <c r="B33" s="296" t="s">
        <v>1030</v>
      </c>
      <c r="C33" s="492" t="s">
        <v>1028</v>
      </c>
      <c r="D33" s="300" t="s">
        <v>1093</v>
      </c>
      <c r="E33" s="393" t="s">
        <v>92</v>
      </c>
      <c r="F33" s="89"/>
      <c r="G33" s="89"/>
      <c r="H33" s="89"/>
      <c r="I33" s="126">
        <f t="shared" si="0"/>
        <v>0</v>
      </c>
      <c r="K33"/>
      <c r="L33"/>
      <c r="M33"/>
      <c r="N33"/>
      <c r="O33"/>
    </row>
    <row r="34" spans="1:15" x14ac:dyDescent="0.35">
      <c r="B34" s="298"/>
      <c r="C34" s="493"/>
      <c r="D34" s="299" t="s">
        <v>1089</v>
      </c>
      <c r="E34" s="393" t="s">
        <v>94</v>
      </c>
      <c r="F34" s="89"/>
      <c r="G34" s="89"/>
      <c r="H34" s="89"/>
      <c r="I34" s="126">
        <f t="shared" si="0"/>
        <v>0</v>
      </c>
      <c r="K34"/>
      <c r="L34"/>
      <c r="M34"/>
      <c r="N34"/>
      <c r="O34"/>
    </row>
    <row r="35" spans="1:15" x14ac:dyDescent="0.35">
      <c r="B35" s="298"/>
      <c r="C35" s="493"/>
      <c r="D35" s="299" t="s">
        <v>603</v>
      </c>
      <c r="E35" s="393" t="s">
        <v>96</v>
      </c>
      <c r="F35" s="89"/>
      <c r="G35" s="89"/>
      <c r="H35" s="89"/>
      <c r="I35" s="126">
        <f t="shared" si="0"/>
        <v>0</v>
      </c>
      <c r="K35"/>
      <c r="L35"/>
      <c r="M35"/>
      <c r="N35"/>
      <c r="O35"/>
    </row>
    <row r="36" spans="1:15" ht="15" customHeight="1" x14ac:dyDescent="0.35">
      <c r="B36" s="298"/>
      <c r="C36" s="494"/>
      <c r="D36" s="301" t="s">
        <v>54</v>
      </c>
      <c r="E36" s="393" t="s">
        <v>98</v>
      </c>
      <c r="F36" s="126">
        <f>SUM(F33:F35)</f>
        <v>0</v>
      </c>
      <c r="G36" s="126">
        <f t="shared" ref="G36:H36" si="3">SUM(G33:G35)</f>
        <v>0</v>
      </c>
      <c r="H36" s="126">
        <f t="shared" si="3"/>
        <v>0</v>
      </c>
      <c r="I36" s="126">
        <f t="shared" si="0"/>
        <v>0</v>
      </c>
      <c r="K36"/>
      <c r="L36"/>
      <c r="M36"/>
      <c r="N36"/>
      <c r="O36"/>
    </row>
    <row r="37" spans="1:15" ht="15" customHeight="1" x14ac:dyDescent="0.35">
      <c r="B37" s="298"/>
      <c r="C37" s="299" t="s">
        <v>1029</v>
      </c>
      <c r="D37" s="300"/>
      <c r="E37" s="393" t="s">
        <v>100</v>
      </c>
      <c r="F37" s="89"/>
      <c r="G37" s="89"/>
      <c r="H37" s="89"/>
      <c r="I37" s="126">
        <f t="shared" si="0"/>
        <v>0</v>
      </c>
      <c r="K37"/>
      <c r="L37"/>
      <c r="M37"/>
      <c r="N37"/>
      <c r="O37"/>
    </row>
    <row r="38" spans="1:15" ht="15" customHeight="1" x14ac:dyDescent="0.35">
      <c r="B38" s="296" t="s">
        <v>1031</v>
      </c>
      <c r="C38" s="495" t="s">
        <v>1028</v>
      </c>
      <c r="D38" s="300" t="s">
        <v>1094</v>
      </c>
      <c r="E38" s="393" t="s">
        <v>102</v>
      </c>
      <c r="F38" s="89"/>
      <c r="G38" s="89"/>
      <c r="H38" s="89"/>
      <c r="I38" s="126">
        <f t="shared" si="0"/>
        <v>0</v>
      </c>
      <c r="K38"/>
      <c r="L38"/>
      <c r="M38"/>
      <c r="N38"/>
      <c r="O38"/>
    </row>
    <row r="39" spans="1:15" ht="15" customHeight="1" x14ac:dyDescent="0.35">
      <c r="A39" s="302"/>
      <c r="B39" s="298"/>
      <c r="C39" s="496"/>
      <c r="D39" s="299" t="s">
        <v>1095</v>
      </c>
      <c r="E39" s="393" t="s">
        <v>67</v>
      </c>
      <c r="F39" s="89"/>
      <c r="G39" s="89"/>
      <c r="H39" s="89"/>
      <c r="I39" s="126">
        <f t="shared" si="0"/>
        <v>0</v>
      </c>
      <c r="K39"/>
      <c r="L39"/>
      <c r="M39"/>
      <c r="N39"/>
      <c r="O39"/>
    </row>
    <row r="40" spans="1:15" ht="15" customHeight="1" x14ac:dyDescent="0.35">
      <c r="A40" s="254"/>
      <c r="B40" s="298"/>
      <c r="C40" s="497"/>
      <c r="D40" s="301" t="s">
        <v>54</v>
      </c>
      <c r="E40" s="393" t="s">
        <v>105</v>
      </c>
      <c r="F40" s="126">
        <f>SUM(F38:F39)</f>
        <v>0</v>
      </c>
      <c r="G40" s="126">
        <f t="shared" ref="G40:H40" si="4">SUM(G38:G39)</f>
        <v>0</v>
      </c>
      <c r="H40" s="126">
        <f t="shared" si="4"/>
        <v>0</v>
      </c>
      <c r="I40" s="126">
        <f>SUM(F40:H40)</f>
        <v>0</v>
      </c>
      <c r="K40"/>
      <c r="L40"/>
      <c r="M40"/>
      <c r="N40"/>
      <c r="O40"/>
    </row>
    <row r="41" spans="1:15" ht="15" customHeight="1" x14ac:dyDescent="0.35">
      <c r="A41" s="254"/>
      <c r="B41" s="303"/>
      <c r="C41" s="301" t="s">
        <v>1029</v>
      </c>
      <c r="D41" s="301"/>
      <c r="E41" s="393" t="s">
        <v>107</v>
      </c>
      <c r="F41" s="89"/>
      <c r="G41" s="89"/>
      <c r="H41" s="89"/>
      <c r="I41" s="126">
        <f t="shared" si="0"/>
        <v>0</v>
      </c>
      <c r="K41"/>
      <c r="L41"/>
      <c r="M41"/>
      <c r="N41"/>
      <c r="O41"/>
    </row>
    <row r="42" spans="1:15" ht="15" customHeight="1" x14ac:dyDescent="0.35">
      <c r="A42" s="254"/>
      <c r="B42" s="298" t="s">
        <v>1032</v>
      </c>
      <c r="C42" s="492" t="s">
        <v>1028</v>
      </c>
      <c r="D42" s="299" t="s">
        <v>1094</v>
      </c>
      <c r="E42" s="393" t="s">
        <v>109</v>
      </c>
      <c r="F42" s="89"/>
      <c r="G42" s="89"/>
      <c r="H42" s="89"/>
      <c r="I42" s="126">
        <f t="shared" si="0"/>
        <v>0</v>
      </c>
      <c r="K42"/>
      <c r="L42"/>
      <c r="M42"/>
      <c r="N42"/>
      <c r="O42"/>
    </row>
    <row r="43" spans="1:15" ht="15" customHeight="1" x14ac:dyDescent="0.35">
      <c r="A43" s="254"/>
      <c r="B43" s="298"/>
      <c r="C43" s="493"/>
      <c r="D43" s="299" t="s">
        <v>1095</v>
      </c>
      <c r="E43" s="393" t="s">
        <v>111</v>
      </c>
      <c r="F43" s="89"/>
      <c r="G43" s="89"/>
      <c r="H43" s="89"/>
      <c r="I43" s="126">
        <f t="shared" si="0"/>
        <v>0</v>
      </c>
      <c r="K43"/>
      <c r="L43"/>
      <c r="M43"/>
      <c r="N43"/>
      <c r="O43"/>
    </row>
    <row r="44" spans="1:15" x14ac:dyDescent="0.35">
      <c r="A44" s="254"/>
      <c r="B44" s="298"/>
      <c r="C44" s="494"/>
      <c r="D44" s="301" t="s">
        <v>54</v>
      </c>
      <c r="E44" s="393" t="s">
        <v>114</v>
      </c>
      <c r="F44" s="126">
        <f>SUM(F42:F43)</f>
        <v>0</v>
      </c>
      <c r="G44" s="126">
        <f t="shared" ref="G44" si="5">SUM(G42:G43)</f>
        <v>0</v>
      </c>
      <c r="H44" s="126">
        <f t="shared" ref="H44" si="6">SUM(H42:H43)</f>
        <v>0</v>
      </c>
      <c r="I44" s="126">
        <f>SUM(F44:H44)</f>
        <v>0</v>
      </c>
      <c r="K44"/>
      <c r="L44"/>
      <c r="M44"/>
      <c r="N44"/>
      <c r="O44"/>
    </row>
    <row r="45" spans="1:15" ht="15" customHeight="1" x14ac:dyDescent="0.35">
      <c r="A45" s="254"/>
      <c r="B45" s="303"/>
      <c r="C45" s="304" t="s">
        <v>1029</v>
      </c>
      <c r="D45" s="297"/>
      <c r="E45" s="393" t="s">
        <v>116</v>
      </c>
      <c r="F45" s="89"/>
      <c r="G45" s="89"/>
      <c r="H45" s="89"/>
      <c r="I45" s="126">
        <f>SUM(F45:H45)</f>
        <v>0</v>
      </c>
      <c r="K45"/>
      <c r="L45"/>
      <c r="M45"/>
      <c r="N45"/>
      <c r="O45"/>
    </row>
    <row r="46" spans="1:15" ht="15" customHeight="1" x14ac:dyDescent="0.35">
      <c r="A46" s="254"/>
      <c r="B46" s="296" t="s">
        <v>513</v>
      </c>
      <c r="C46" s="304" t="s">
        <v>1028</v>
      </c>
      <c r="D46" s="301"/>
      <c r="E46" s="393" t="s">
        <v>118</v>
      </c>
      <c r="F46" s="89"/>
      <c r="G46" s="89"/>
      <c r="H46" s="89"/>
      <c r="I46" s="126">
        <f t="shared" si="0"/>
        <v>0</v>
      </c>
      <c r="K46"/>
      <c r="L46"/>
      <c r="M46"/>
      <c r="N46"/>
      <c r="O46"/>
    </row>
    <row r="47" spans="1:15" ht="15" customHeight="1" x14ac:dyDescent="0.35">
      <c r="A47" s="254"/>
      <c r="B47" s="303"/>
      <c r="C47" s="304" t="s">
        <v>1029</v>
      </c>
      <c r="D47" s="301"/>
      <c r="E47" s="393" t="s">
        <v>120</v>
      </c>
      <c r="F47" s="89"/>
      <c r="G47" s="89"/>
      <c r="H47" s="89"/>
      <c r="I47" s="126">
        <f t="shared" si="0"/>
        <v>0</v>
      </c>
      <c r="K47"/>
      <c r="L47"/>
      <c r="M47"/>
      <c r="N47"/>
      <c r="O47"/>
    </row>
    <row r="48" spans="1:15" ht="15" customHeight="1" x14ac:dyDescent="0.35">
      <c r="A48" s="254"/>
      <c r="B48" s="305" t="s">
        <v>1033</v>
      </c>
      <c r="C48" s="306" t="s">
        <v>1028</v>
      </c>
      <c r="D48" s="307"/>
      <c r="E48" s="393" t="s">
        <v>122</v>
      </c>
      <c r="F48" s="376">
        <f>F24+F31+F36+F40+F44+F46</f>
        <v>0</v>
      </c>
      <c r="G48" s="376">
        <f t="shared" ref="G48:H48" si="7">G24+G31+G36+G40+G44+G46</f>
        <v>0</v>
      </c>
      <c r="H48" s="376">
        <f t="shared" si="7"/>
        <v>0</v>
      </c>
      <c r="I48" s="376">
        <f t="shared" si="0"/>
        <v>0</v>
      </c>
      <c r="K48"/>
      <c r="L48"/>
      <c r="M48"/>
      <c r="N48"/>
      <c r="O48"/>
    </row>
    <row r="49" spans="1:20" ht="15" customHeight="1" x14ac:dyDescent="0.35">
      <c r="A49" s="254"/>
      <c r="B49" s="308"/>
      <c r="C49" s="306" t="s">
        <v>1029</v>
      </c>
      <c r="D49" s="307"/>
      <c r="E49" s="393" t="s">
        <v>124</v>
      </c>
      <c r="F49" s="376">
        <f>F25+F32+F37+F41+F45+F47</f>
        <v>0</v>
      </c>
      <c r="G49" s="376">
        <f t="shared" ref="G49:H49" si="8">G25+G32+G37+G41+G45+G47</f>
        <v>0</v>
      </c>
      <c r="H49" s="376">
        <f t="shared" si="8"/>
        <v>0</v>
      </c>
      <c r="I49" s="376">
        <f t="shared" si="0"/>
        <v>0</v>
      </c>
      <c r="K49"/>
      <c r="L49"/>
      <c r="M49"/>
      <c r="N49"/>
      <c r="O49"/>
    </row>
    <row r="50" spans="1:20" ht="15" customHeight="1" x14ac:dyDescent="0.35">
      <c r="A50" s="254"/>
      <c r="B50" s="309"/>
      <c r="C50" s="310" t="s">
        <v>1034</v>
      </c>
      <c r="D50" s="307"/>
      <c r="E50" s="393" t="s">
        <v>71</v>
      </c>
      <c r="F50" s="376">
        <f>F48+F49</f>
        <v>0</v>
      </c>
      <c r="G50" s="376">
        <f t="shared" ref="G50:H50" si="9">G48+G49</f>
        <v>0</v>
      </c>
      <c r="H50" s="376">
        <f t="shared" si="9"/>
        <v>0</v>
      </c>
      <c r="I50" s="376">
        <f t="shared" si="0"/>
        <v>0</v>
      </c>
      <c r="K50"/>
    </row>
    <row r="51" spans="1:20" ht="15" customHeight="1" x14ac:dyDescent="0.35">
      <c r="A51" s="254"/>
    </row>
    <row r="52" spans="1:20" ht="15" customHeight="1" x14ac:dyDescent="0.35">
      <c r="A52" s="254"/>
      <c r="B52" s="168" t="s">
        <v>1096</v>
      </c>
    </row>
    <row r="53" spans="1:20" ht="15" customHeight="1" x14ac:dyDescent="0.35">
      <c r="A53"/>
      <c r="B53"/>
      <c r="C53"/>
      <c r="D53"/>
      <c r="E53"/>
      <c r="K53"/>
      <c r="L53"/>
      <c r="M53"/>
      <c r="N53"/>
      <c r="O53"/>
      <c r="P53"/>
      <c r="Q53" s="232"/>
      <c r="R53" s="232"/>
      <c r="S53" s="232"/>
      <c r="T53" s="232"/>
    </row>
    <row r="54" spans="1:20" ht="15" customHeight="1" x14ac:dyDescent="0.35">
      <c r="A54"/>
      <c r="B54" s="255"/>
      <c r="C54" s="258"/>
      <c r="D54" s="256"/>
      <c r="E54" s="257"/>
      <c r="F54" s="402" t="s">
        <v>7667</v>
      </c>
      <c r="G54" s="402" t="s">
        <v>1082</v>
      </c>
      <c r="H54" s="402" t="s">
        <v>1097</v>
      </c>
      <c r="J54"/>
      <c r="K54"/>
      <c r="L54"/>
      <c r="M54"/>
      <c r="N54"/>
      <c r="O54"/>
      <c r="P54"/>
      <c r="Q54" s="232"/>
      <c r="R54" s="232"/>
      <c r="S54" s="232"/>
      <c r="T54" s="232"/>
    </row>
    <row r="55" spans="1:20" ht="15" customHeight="1" x14ac:dyDescent="0.35">
      <c r="A55"/>
      <c r="B55" s="255"/>
      <c r="C55" s="258"/>
      <c r="D55" s="256"/>
      <c r="E55" s="259"/>
      <c r="F55" s="397" t="s">
        <v>14</v>
      </c>
      <c r="G55" s="397" t="s">
        <v>61</v>
      </c>
      <c r="H55" s="397" t="s">
        <v>62</v>
      </c>
      <c r="J55"/>
      <c r="K55"/>
      <c r="L55"/>
      <c r="M55"/>
      <c r="N55"/>
      <c r="O55"/>
      <c r="P55"/>
      <c r="Q55" s="232"/>
      <c r="R55" s="232"/>
      <c r="S55" s="232"/>
      <c r="T55" s="232"/>
    </row>
    <row r="56" spans="1:20" ht="15" customHeight="1" x14ac:dyDescent="0.35">
      <c r="A56"/>
      <c r="B56" s="260" t="s">
        <v>1027</v>
      </c>
      <c r="C56" s="311" t="s">
        <v>1028</v>
      </c>
      <c r="D56" s="261"/>
      <c r="E56" s="393" t="s">
        <v>127</v>
      </c>
      <c r="F56" s="126">
        <f>'Cyber Exposures'!G9</f>
        <v>0</v>
      </c>
      <c r="G56" s="126">
        <f>I24</f>
        <v>0</v>
      </c>
      <c r="H56" s="381" t="str">
        <f>IF(F56=0,"",-G56/F56)</f>
        <v/>
      </c>
      <c r="J56"/>
      <c r="K56"/>
      <c r="L56"/>
      <c r="M56"/>
      <c r="N56"/>
      <c r="O56"/>
      <c r="P56"/>
      <c r="Q56" s="232"/>
      <c r="R56" s="232"/>
      <c r="S56" s="232"/>
      <c r="T56" s="232"/>
    </row>
    <row r="57" spans="1:20" ht="15" customHeight="1" x14ac:dyDescent="0.35">
      <c r="A57"/>
      <c r="B57" s="260" t="s">
        <v>1027</v>
      </c>
      <c r="C57" s="311" t="s">
        <v>1029</v>
      </c>
      <c r="D57" s="261"/>
      <c r="E57" s="393" t="s">
        <v>129</v>
      </c>
      <c r="F57" s="126">
        <f>'Cyber Exposures'!G10</f>
        <v>0</v>
      </c>
      <c r="G57" s="126">
        <f>I25</f>
        <v>0</v>
      </c>
      <c r="H57" s="381" t="str">
        <f t="shared" ref="H57:H68" si="10">IF(F57=0,"",-G57/F57)</f>
        <v/>
      </c>
      <c r="J57"/>
      <c r="K57"/>
      <c r="L57"/>
      <c r="M57"/>
      <c r="N57"/>
      <c r="O57"/>
      <c r="P57"/>
      <c r="Q57" s="232"/>
      <c r="R57" s="232"/>
      <c r="S57" s="232"/>
      <c r="T57" s="232"/>
    </row>
    <row r="58" spans="1:20" ht="15" customHeight="1" x14ac:dyDescent="0.35">
      <c r="A58"/>
      <c r="B58" s="260" t="s">
        <v>480</v>
      </c>
      <c r="C58" s="311" t="s">
        <v>1028</v>
      </c>
      <c r="D58" s="261"/>
      <c r="E58" s="393" t="s">
        <v>404</v>
      </c>
      <c r="F58" s="126">
        <f>'Cyber Exposures'!G11</f>
        <v>0</v>
      </c>
      <c r="G58" s="126">
        <f>I31</f>
        <v>0</v>
      </c>
      <c r="H58" s="381" t="str">
        <f t="shared" si="10"/>
        <v/>
      </c>
      <c r="J58"/>
      <c r="K58"/>
      <c r="L58"/>
      <c r="M58"/>
      <c r="N58"/>
      <c r="O58"/>
      <c r="P58"/>
      <c r="Q58" s="232"/>
      <c r="R58" s="232"/>
      <c r="S58" s="232"/>
      <c r="T58" s="232"/>
    </row>
    <row r="59" spans="1:20" ht="15" customHeight="1" x14ac:dyDescent="0.35">
      <c r="A59"/>
      <c r="B59" s="260" t="s">
        <v>480</v>
      </c>
      <c r="C59" s="311" t="s">
        <v>1029</v>
      </c>
      <c r="D59" s="261"/>
      <c r="E59" s="393" t="s">
        <v>406</v>
      </c>
      <c r="F59" s="126">
        <f>'Cyber Exposures'!G12</f>
        <v>0</v>
      </c>
      <c r="G59" s="126">
        <f>I32</f>
        <v>0</v>
      </c>
      <c r="H59" s="381" t="str">
        <f t="shared" si="10"/>
        <v/>
      </c>
      <c r="J59"/>
      <c r="K59"/>
      <c r="L59"/>
      <c r="M59"/>
      <c r="N59"/>
      <c r="O59"/>
      <c r="P59"/>
      <c r="Q59" s="232"/>
      <c r="R59" s="232"/>
      <c r="S59" s="232"/>
      <c r="T59" s="232"/>
    </row>
    <row r="60" spans="1:20" ht="15" customHeight="1" x14ac:dyDescent="0.35">
      <c r="A60"/>
      <c r="B60" s="260" t="s">
        <v>1030</v>
      </c>
      <c r="C60" s="311" t="s">
        <v>1028</v>
      </c>
      <c r="D60" s="261"/>
      <c r="E60" s="393" t="s">
        <v>408</v>
      </c>
      <c r="F60" s="126">
        <f>'Cyber Exposures'!G13</f>
        <v>0</v>
      </c>
      <c r="G60" s="126">
        <f>I36</f>
        <v>0</v>
      </c>
      <c r="H60" s="381" t="str">
        <f t="shared" si="10"/>
        <v/>
      </c>
      <c r="J60"/>
      <c r="K60"/>
      <c r="L60"/>
      <c r="M60"/>
      <c r="N60"/>
      <c r="O60"/>
      <c r="P60"/>
      <c r="Q60" s="232"/>
      <c r="R60" s="232"/>
      <c r="S60" s="232"/>
      <c r="T60" s="232"/>
    </row>
    <row r="61" spans="1:20" ht="15" customHeight="1" x14ac:dyDescent="0.35">
      <c r="A61"/>
      <c r="B61" s="260" t="s">
        <v>1030</v>
      </c>
      <c r="C61" s="311" t="s">
        <v>1029</v>
      </c>
      <c r="D61" s="261"/>
      <c r="E61" s="393" t="s">
        <v>410</v>
      </c>
      <c r="F61" s="126">
        <f>'Cyber Exposures'!G14</f>
        <v>0</v>
      </c>
      <c r="G61" s="126">
        <f>I37</f>
        <v>0</v>
      </c>
      <c r="H61" s="381" t="str">
        <f t="shared" si="10"/>
        <v/>
      </c>
      <c r="J61"/>
      <c r="K61"/>
      <c r="L61"/>
      <c r="M61"/>
      <c r="N61"/>
      <c r="O61"/>
      <c r="P61"/>
      <c r="Q61" s="232"/>
      <c r="R61" s="232"/>
      <c r="S61" s="232"/>
      <c r="T61" s="232"/>
    </row>
    <row r="62" spans="1:20" ht="15" customHeight="1" x14ac:dyDescent="0.35">
      <c r="A62"/>
      <c r="B62" s="260" t="s">
        <v>1031</v>
      </c>
      <c r="C62" s="311" t="s">
        <v>1028</v>
      </c>
      <c r="D62" s="261"/>
      <c r="E62" s="393" t="s">
        <v>412</v>
      </c>
      <c r="F62" s="126">
        <f>'Cyber Exposures'!G15</f>
        <v>0</v>
      </c>
      <c r="G62" s="126">
        <f>I40</f>
        <v>0</v>
      </c>
      <c r="H62" s="381" t="str">
        <f t="shared" si="10"/>
        <v/>
      </c>
      <c r="J62"/>
      <c r="K62"/>
      <c r="L62"/>
      <c r="M62"/>
      <c r="N62"/>
      <c r="O62"/>
      <c r="P62"/>
      <c r="Q62" s="232"/>
      <c r="R62" s="232"/>
      <c r="S62" s="232"/>
      <c r="T62" s="232"/>
    </row>
    <row r="63" spans="1:20" x14ac:dyDescent="0.35">
      <c r="A63"/>
      <c r="B63" s="260" t="s">
        <v>1031</v>
      </c>
      <c r="C63" s="311" t="s">
        <v>1029</v>
      </c>
      <c r="D63" s="261"/>
      <c r="E63" s="393" t="s">
        <v>415</v>
      </c>
      <c r="F63" s="126">
        <f>'Cyber Exposures'!G16</f>
        <v>0</v>
      </c>
      <c r="G63" s="126">
        <f>I41</f>
        <v>0</v>
      </c>
      <c r="H63" s="381" t="str">
        <f t="shared" si="10"/>
        <v/>
      </c>
      <c r="J63"/>
      <c r="K63"/>
      <c r="L63"/>
      <c r="M63"/>
      <c r="N63"/>
      <c r="O63"/>
      <c r="P63"/>
      <c r="Q63" s="232"/>
      <c r="R63" s="232"/>
      <c r="S63" s="232"/>
      <c r="T63" s="232"/>
    </row>
    <row r="64" spans="1:20" ht="15" customHeight="1" x14ac:dyDescent="0.35">
      <c r="A64"/>
      <c r="B64" s="260" t="s">
        <v>1032</v>
      </c>
      <c r="C64" s="311" t="s">
        <v>1028</v>
      </c>
      <c r="D64" s="261"/>
      <c r="E64" s="393" t="s">
        <v>418</v>
      </c>
      <c r="F64" s="126">
        <f>'Cyber Exposures'!G17</f>
        <v>0</v>
      </c>
      <c r="G64" s="126">
        <f>I44</f>
        <v>0</v>
      </c>
      <c r="H64" s="381" t="str">
        <f t="shared" si="10"/>
        <v/>
      </c>
      <c r="J64"/>
      <c r="K64"/>
      <c r="L64"/>
      <c r="M64"/>
      <c r="N64"/>
      <c r="O64"/>
      <c r="P64"/>
    </row>
    <row r="65" spans="1:20" s="57" customFormat="1" ht="15" customHeight="1" x14ac:dyDescent="0.35">
      <c r="A65" s="14"/>
      <c r="B65" s="260" t="s">
        <v>1032</v>
      </c>
      <c r="C65" s="311" t="s">
        <v>1029</v>
      </c>
      <c r="D65" s="261"/>
      <c r="E65" s="393" t="s">
        <v>131</v>
      </c>
      <c r="F65" s="126">
        <f>'Cyber Exposures'!G18</f>
        <v>0</v>
      </c>
      <c r="G65" s="126">
        <f>I45</f>
        <v>0</v>
      </c>
      <c r="H65" s="381" t="str">
        <f t="shared" si="10"/>
        <v/>
      </c>
      <c r="I65" s="14"/>
      <c r="J65" s="14"/>
      <c r="K65" s="14"/>
      <c r="L65" s="14"/>
      <c r="M65" s="14"/>
      <c r="N65" s="14"/>
      <c r="O65" s="14"/>
      <c r="P65" s="14"/>
      <c r="Q65" s="14"/>
      <c r="R65" s="14"/>
      <c r="S65" s="14"/>
      <c r="T65" s="14"/>
    </row>
    <row r="66" spans="1:20" s="57" customFormat="1" ht="15" customHeight="1" x14ac:dyDescent="0.35">
      <c r="A66" s="14"/>
      <c r="B66" s="260" t="s">
        <v>513</v>
      </c>
      <c r="C66" s="311" t="s">
        <v>1028</v>
      </c>
      <c r="D66" s="261"/>
      <c r="E66" s="393" t="s">
        <v>134</v>
      </c>
      <c r="F66" s="126">
        <f>'Cyber Exposures'!G19</f>
        <v>0</v>
      </c>
      <c r="G66" s="126">
        <f>I46</f>
        <v>0</v>
      </c>
      <c r="H66" s="381" t="str">
        <f t="shared" si="10"/>
        <v/>
      </c>
      <c r="I66" s="14"/>
      <c r="J66" s="14"/>
      <c r="K66" s="14"/>
      <c r="L66" s="14"/>
      <c r="M66" s="14"/>
      <c r="N66" s="14"/>
      <c r="O66" s="14"/>
      <c r="P66" s="14"/>
      <c r="Q66" s="14"/>
      <c r="R66" s="14"/>
      <c r="S66" s="14"/>
      <c r="T66" s="14"/>
    </row>
    <row r="67" spans="1:20" s="57" customFormat="1" ht="15" customHeight="1" x14ac:dyDescent="0.35">
      <c r="A67" s="14"/>
      <c r="B67" s="260" t="s">
        <v>513</v>
      </c>
      <c r="C67" s="311" t="s">
        <v>1029</v>
      </c>
      <c r="D67" s="261"/>
      <c r="E67" s="393" t="s">
        <v>136</v>
      </c>
      <c r="F67" s="126">
        <f>'Cyber Exposures'!G20</f>
        <v>0</v>
      </c>
      <c r="G67" s="126">
        <f>I47</f>
        <v>0</v>
      </c>
      <c r="H67" s="381" t="str">
        <f t="shared" si="10"/>
        <v/>
      </c>
      <c r="I67" s="14"/>
      <c r="J67" s="14"/>
      <c r="K67" s="14"/>
      <c r="L67" s="14"/>
      <c r="M67" s="14"/>
      <c r="N67" s="14"/>
      <c r="O67" s="14"/>
      <c r="P67" s="14"/>
      <c r="Q67" s="14"/>
      <c r="R67" s="14"/>
      <c r="S67" s="14"/>
      <c r="T67" s="14"/>
    </row>
    <row r="68" spans="1:20" ht="15" customHeight="1" x14ac:dyDescent="0.35">
      <c r="A68" s="14"/>
      <c r="B68" s="264" t="s">
        <v>1033</v>
      </c>
      <c r="C68" s="312" t="s">
        <v>1034</v>
      </c>
      <c r="D68" s="265"/>
      <c r="E68" s="393" t="s">
        <v>138</v>
      </c>
      <c r="F68" s="376">
        <f>'Cyber Exposures'!G21</f>
        <v>0</v>
      </c>
      <c r="G68" s="376">
        <f>I50</f>
        <v>0</v>
      </c>
      <c r="H68" s="382" t="str">
        <f t="shared" si="10"/>
        <v/>
      </c>
    </row>
    <row r="69" spans="1:20" s="57" customFormat="1" ht="15" customHeight="1" x14ac:dyDescent="0.35">
      <c r="A69" s="14"/>
      <c r="B69" s="14"/>
      <c r="C69" s="14"/>
      <c r="E69" s="14"/>
      <c r="F69" s="14"/>
      <c r="G69" s="14"/>
      <c r="H69" s="14"/>
      <c r="I69" s="14"/>
      <c r="J69" s="14"/>
      <c r="K69" s="14"/>
      <c r="L69" s="14"/>
      <c r="M69" s="14"/>
      <c r="N69" s="14"/>
      <c r="O69" s="14"/>
      <c r="P69" s="14"/>
      <c r="Q69" s="14"/>
      <c r="R69" s="14"/>
      <c r="S69" s="14"/>
      <c r="T69" s="14"/>
    </row>
    <row r="70" spans="1:20" s="57" customFormat="1" ht="15" customHeight="1" x14ac:dyDescent="0.35">
      <c r="A70" s="14"/>
      <c r="B70" s="168" t="s">
        <v>1098</v>
      </c>
      <c r="C70" s="14"/>
      <c r="E70" s="14"/>
      <c r="F70" s="14"/>
      <c r="G70" s="14"/>
      <c r="H70" s="14"/>
      <c r="I70" s="14"/>
      <c r="J70" s="14"/>
      <c r="K70" s="14"/>
      <c r="L70" s="14"/>
      <c r="M70" s="14"/>
      <c r="N70" s="14"/>
      <c r="O70" s="14"/>
      <c r="P70" s="14"/>
      <c r="Q70" s="14"/>
      <c r="R70" s="14"/>
      <c r="S70" s="14"/>
      <c r="T70" s="14"/>
    </row>
    <row r="71" spans="1:20" s="57" customFormat="1" ht="15" customHeight="1" x14ac:dyDescent="0.35">
      <c r="A71" s="14"/>
      <c r="B71" s="14"/>
      <c r="C71" s="14"/>
      <c r="E71" s="14"/>
      <c r="F71" s="14"/>
      <c r="G71" s="14"/>
      <c r="H71" s="14"/>
      <c r="I71" s="14"/>
      <c r="J71" s="14"/>
      <c r="K71" s="14"/>
      <c r="L71" s="14"/>
      <c r="M71" s="14"/>
      <c r="N71" s="14"/>
      <c r="O71" s="14"/>
      <c r="P71" s="14"/>
      <c r="Q71" s="14"/>
      <c r="R71" s="14"/>
      <c r="S71" s="14"/>
      <c r="T71" s="14"/>
    </row>
    <row r="72" spans="1:20" s="57" customFormat="1" ht="15" customHeight="1" x14ac:dyDescent="0.35">
      <c r="A72" s="14"/>
      <c r="B72" s="273" t="s">
        <v>1099</v>
      </c>
      <c r="C72" s="313"/>
      <c r="D72" s="274"/>
      <c r="E72" s="275"/>
      <c r="F72" s="402" t="s">
        <v>7667</v>
      </c>
      <c r="G72" s="402" t="s">
        <v>1082</v>
      </c>
      <c r="H72" s="402" t="s">
        <v>1097</v>
      </c>
      <c r="I72" s="14"/>
      <c r="J72" s="14"/>
      <c r="K72" s="14"/>
      <c r="L72" s="14"/>
      <c r="M72" s="14"/>
      <c r="N72" s="14"/>
      <c r="O72" s="14"/>
      <c r="P72" s="14"/>
      <c r="Q72" s="14"/>
      <c r="R72" s="14"/>
      <c r="S72" s="14"/>
      <c r="T72" s="14"/>
    </row>
    <row r="73" spans="1:20" ht="15" customHeight="1" x14ac:dyDescent="0.35">
      <c r="B73" s="273"/>
      <c r="C73" s="314"/>
      <c r="D73" s="276"/>
      <c r="E73" s="277"/>
      <c r="F73" s="397" t="s">
        <v>14</v>
      </c>
      <c r="G73" s="397" t="s">
        <v>61</v>
      </c>
      <c r="H73" s="397" t="s">
        <v>62</v>
      </c>
    </row>
    <row r="74" spans="1:20" ht="15" customHeight="1" x14ac:dyDescent="0.35">
      <c r="B74" s="278" t="s">
        <v>1042</v>
      </c>
      <c r="C74" s="290"/>
      <c r="D74" s="279"/>
      <c r="E74" s="393" t="s">
        <v>74</v>
      </c>
      <c r="F74" s="126">
        <f>'Cyber Exposures'!P30</f>
        <v>0</v>
      </c>
      <c r="G74" s="208"/>
      <c r="H74" s="381" t="str">
        <f t="shared" ref="H74:H93" si="11">IF(F74=0,"",-G74/F74)</f>
        <v/>
      </c>
    </row>
    <row r="75" spans="1:20" ht="15" customHeight="1" x14ac:dyDescent="0.35">
      <c r="B75" s="280" t="s">
        <v>1043</v>
      </c>
      <c r="C75" s="288"/>
      <c r="D75" s="281"/>
      <c r="E75" s="393" t="s">
        <v>141</v>
      </c>
      <c r="F75" s="126">
        <f>'Cyber Exposures'!P31</f>
        <v>0</v>
      </c>
      <c r="G75" s="208"/>
      <c r="H75" s="381" t="str">
        <f t="shared" si="11"/>
        <v/>
      </c>
    </row>
    <row r="76" spans="1:20" ht="15" customHeight="1" x14ac:dyDescent="0.35">
      <c r="B76" s="280" t="s">
        <v>1044</v>
      </c>
      <c r="C76" s="288"/>
      <c r="D76" s="281"/>
      <c r="E76" s="393" t="s">
        <v>143</v>
      </c>
      <c r="F76" s="126">
        <f>'Cyber Exposures'!P32</f>
        <v>0</v>
      </c>
      <c r="G76" s="208"/>
      <c r="H76" s="381" t="str">
        <f t="shared" si="11"/>
        <v/>
      </c>
    </row>
    <row r="77" spans="1:20" ht="15" customHeight="1" x14ac:dyDescent="0.35">
      <c r="B77" s="280" t="s">
        <v>1045</v>
      </c>
      <c r="C77" s="288"/>
      <c r="D77" s="281"/>
      <c r="E77" s="393" t="s">
        <v>144</v>
      </c>
      <c r="F77" s="126">
        <f>'Cyber Exposures'!P33</f>
        <v>0</v>
      </c>
      <c r="G77" s="208"/>
      <c r="H77" s="381" t="str">
        <f t="shared" si="11"/>
        <v/>
      </c>
    </row>
    <row r="78" spans="1:20" ht="15" customHeight="1" x14ac:dyDescent="0.35">
      <c r="B78" s="280" t="s">
        <v>1046</v>
      </c>
      <c r="C78" s="288"/>
      <c r="D78" s="281"/>
      <c r="E78" s="393" t="s">
        <v>145</v>
      </c>
      <c r="F78" s="126">
        <f>'Cyber Exposures'!P34</f>
        <v>0</v>
      </c>
      <c r="G78" s="208"/>
      <c r="H78" s="381" t="str">
        <f t="shared" si="11"/>
        <v/>
      </c>
    </row>
    <row r="79" spans="1:20" ht="15" customHeight="1" x14ac:dyDescent="0.35">
      <c r="B79" s="280" t="s">
        <v>1047</v>
      </c>
      <c r="C79" s="288"/>
      <c r="D79" s="281"/>
      <c r="E79" s="393" t="s">
        <v>146</v>
      </c>
      <c r="F79" s="126">
        <f>'Cyber Exposures'!P35</f>
        <v>0</v>
      </c>
      <c r="G79" s="208"/>
      <c r="H79" s="381" t="str">
        <f t="shared" si="11"/>
        <v/>
      </c>
    </row>
    <row r="80" spans="1:20" ht="15" customHeight="1" x14ac:dyDescent="0.35">
      <c r="B80" s="280" t="s">
        <v>1048</v>
      </c>
      <c r="C80" s="288"/>
      <c r="D80" s="281"/>
      <c r="E80" s="393" t="s">
        <v>148</v>
      </c>
      <c r="F80" s="126">
        <f>'Cyber Exposures'!P36</f>
        <v>0</v>
      </c>
      <c r="G80" s="208"/>
      <c r="H80" s="381" t="str">
        <f t="shared" si="11"/>
        <v/>
      </c>
    </row>
    <row r="81" spans="2:8" ht="15" customHeight="1" x14ac:dyDescent="0.35">
      <c r="B81" s="280" t="s">
        <v>480</v>
      </c>
      <c r="C81" s="288"/>
      <c r="D81" s="281"/>
      <c r="E81" s="393" t="s">
        <v>150</v>
      </c>
      <c r="F81" s="126">
        <f>'Cyber Exposures'!P37</f>
        <v>0</v>
      </c>
      <c r="G81" s="208"/>
      <c r="H81" s="381" t="str">
        <f t="shared" si="11"/>
        <v/>
      </c>
    </row>
    <row r="82" spans="2:8" ht="15" customHeight="1" x14ac:dyDescent="0.35">
      <c r="B82" s="280" t="s">
        <v>1049</v>
      </c>
      <c r="C82" s="288"/>
      <c r="D82" s="281"/>
      <c r="E82" s="393" t="s">
        <v>151</v>
      </c>
      <c r="F82" s="126">
        <f>'Cyber Exposures'!P38</f>
        <v>0</v>
      </c>
      <c r="G82" s="208"/>
      <c r="H82" s="381" t="str">
        <f t="shared" si="11"/>
        <v/>
      </c>
    </row>
    <row r="83" spans="2:8" ht="15" customHeight="1" x14ac:dyDescent="0.35">
      <c r="B83" s="280" t="s">
        <v>1050</v>
      </c>
      <c r="C83" s="288"/>
      <c r="D83" s="281"/>
      <c r="E83" s="393" t="s">
        <v>152</v>
      </c>
      <c r="F83" s="126">
        <f>'Cyber Exposures'!P39</f>
        <v>0</v>
      </c>
      <c r="G83" s="208"/>
      <c r="H83" s="381" t="str">
        <f t="shared" si="11"/>
        <v/>
      </c>
    </row>
    <row r="84" spans="2:8" ht="15" customHeight="1" x14ac:dyDescent="0.35">
      <c r="B84" s="280" t="s">
        <v>1051</v>
      </c>
      <c r="C84" s="288"/>
      <c r="D84" s="281"/>
      <c r="E84" s="393" t="s">
        <v>153</v>
      </c>
      <c r="F84" s="126">
        <f>'Cyber Exposures'!P40</f>
        <v>0</v>
      </c>
      <c r="G84" s="208"/>
      <c r="H84" s="381" t="str">
        <f t="shared" si="11"/>
        <v/>
      </c>
    </row>
    <row r="85" spans="2:8" ht="15" customHeight="1" x14ac:dyDescent="0.35">
      <c r="B85" s="280" t="s">
        <v>1052</v>
      </c>
      <c r="C85" s="288"/>
      <c r="D85" s="281"/>
      <c r="E85" s="393" t="s">
        <v>155</v>
      </c>
      <c r="F85" s="126">
        <f>'Cyber Exposures'!P41</f>
        <v>0</v>
      </c>
      <c r="G85" s="208"/>
      <c r="H85" s="381" t="str">
        <f t="shared" si="11"/>
        <v/>
      </c>
    </row>
    <row r="86" spans="2:8" ht="15" customHeight="1" x14ac:dyDescent="0.35">
      <c r="B86" s="280" t="s">
        <v>1053</v>
      </c>
      <c r="C86" s="288"/>
      <c r="D86" s="281"/>
      <c r="E86" s="393" t="s">
        <v>78</v>
      </c>
      <c r="F86" s="126">
        <f>'Cyber Exposures'!P42</f>
        <v>0</v>
      </c>
      <c r="G86" s="208"/>
      <c r="H86" s="381" t="str">
        <f t="shared" si="11"/>
        <v/>
      </c>
    </row>
    <row r="87" spans="2:8" ht="15" customHeight="1" x14ac:dyDescent="0.35">
      <c r="B87" s="280" t="s">
        <v>1054</v>
      </c>
      <c r="C87" s="288"/>
      <c r="D87" s="281"/>
      <c r="E87" s="393" t="s">
        <v>156</v>
      </c>
      <c r="F87" s="126">
        <f>'Cyber Exposures'!P43</f>
        <v>0</v>
      </c>
      <c r="G87" s="208"/>
      <c r="H87" s="381" t="str">
        <f t="shared" si="11"/>
        <v/>
      </c>
    </row>
    <row r="88" spans="2:8" ht="15" customHeight="1" x14ac:dyDescent="0.35">
      <c r="B88" s="280" t="s">
        <v>1055</v>
      </c>
      <c r="C88" s="288"/>
      <c r="D88" s="281"/>
      <c r="E88" s="393" t="s">
        <v>157</v>
      </c>
      <c r="F88" s="126">
        <f>'Cyber Exposures'!P44</f>
        <v>0</v>
      </c>
      <c r="G88" s="208"/>
      <c r="H88" s="381" t="str">
        <f t="shared" si="11"/>
        <v/>
      </c>
    </row>
    <row r="89" spans="2:8" ht="15" customHeight="1" x14ac:dyDescent="0.35">
      <c r="B89" s="280" t="s">
        <v>1056</v>
      </c>
      <c r="C89" s="288"/>
      <c r="D89" s="281"/>
      <c r="E89" s="393" t="s">
        <v>159</v>
      </c>
      <c r="F89" s="126">
        <f>'Cyber Exposures'!P45</f>
        <v>0</v>
      </c>
      <c r="G89" s="208"/>
      <c r="H89" s="381" t="str">
        <f t="shared" si="11"/>
        <v/>
      </c>
    </row>
    <row r="90" spans="2:8" ht="15" customHeight="1" x14ac:dyDescent="0.35">
      <c r="B90" s="280" t="s">
        <v>1057</v>
      </c>
      <c r="C90" s="288"/>
      <c r="D90" s="281"/>
      <c r="E90" s="393" t="s">
        <v>160</v>
      </c>
      <c r="F90" s="126">
        <f>'Cyber Exposures'!P46</f>
        <v>0</v>
      </c>
      <c r="G90" s="208"/>
      <c r="H90" s="381" t="str">
        <f t="shared" si="11"/>
        <v/>
      </c>
    </row>
    <row r="91" spans="2:8" ht="15" customHeight="1" x14ac:dyDescent="0.35">
      <c r="B91" s="280" t="s">
        <v>1058</v>
      </c>
      <c r="C91" s="288"/>
      <c r="D91" s="281"/>
      <c r="E91" s="393" t="s">
        <v>161</v>
      </c>
      <c r="F91" s="126">
        <f>'Cyber Exposures'!P47</f>
        <v>0</v>
      </c>
      <c r="G91" s="208"/>
      <c r="H91" s="381" t="str">
        <f t="shared" si="11"/>
        <v/>
      </c>
    </row>
    <row r="92" spans="2:8" ht="15" customHeight="1" x14ac:dyDescent="0.35">
      <c r="B92" s="280" t="s">
        <v>513</v>
      </c>
      <c r="C92" s="288"/>
      <c r="D92" s="281"/>
      <c r="E92" s="393" t="s">
        <v>162</v>
      </c>
      <c r="F92" s="126">
        <f>'Cyber Exposures'!P48</f>
        <v>0</v>
      </c>
      <c r="G92" s="208"/>
      <c r="H92" s="381" t="str">
        <f t="shared" si="11"/>
        <v/>
      </c>
    </row>
    <row r="93" spans="2:8" ht="15" customHeight="1" x14ac:dyDescent="0.35">
      <c r="B93" s="282" t="s">
        <v>1060</v>
      </c>
      <c r="C93" s="288"/>
      <c r="D93" s="281"/>
      <c r="E93" s="393" t="s">
        <v>164</v>
      </c>
      <c r="F93" s="376">
        <f>'Cyber Exposures'!P49</f>
        <v>0</v>
      </c>
      <c r="G93" s="376">
        <f>SUM(G74:G92)</f>
        <v>0</v>
      </c>
      <c r="H93" s="382" t="str">
        <f t="shared" si="11"/>
        <v/>
      </c>
    </row>
  </sheetData>
  <sheetProtection algorithmName="SHA-512" hashValue="0HwIkN1uNVlQBakPTwt2sC0dqQ69VHKrH6Fhi6NU+NOcjlzg9h4zXRt3oN0v1Heq2NCLAYLzJcZ9FgQPT8v1hA==" saltValue="x9rCq2uZf7EokeIeA0YkIg==" spinCount="100000" sheet="1" objects="1" scenarios="1"/>
  <mergeCells count="5">
    <mergeCell ref="C26:C31"/>
    <mergeCell ref="C33:C36"/>
    <mergeCell ref="C38:C40"/>
    <mergeCell ref="C42:C44"/>
    <mergeCell ref="C16:C24"/>
  </mergeCell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U100"/>
  <sheetViews>
    <sheetView showGridLines="0" topLeftCell="A9" zoomScale="60" zoomScaleNormal="60" workbookViewId="0">
      <selection activeCell="T31" sqref="T31"/>
    </sheetView>
  </sheetViews>
  <sheetFormatPr defaultColWidth="9" defaultRowHeight="14.5" x14ac:dyDescent="0.35"/>
  <cols>
    <col min="1" max="1" width="94.1796875" style="14" bestFit="1" customWidth="1"/>
    <col min="2" max="2" width="13.81640625" style="14" customWidth="1"/>
    <col min="3" max="3" width="24.7265625" style="14" customWidth="1"/>
    <col min="4" max="4" width="19.26953125" style="14" customWidth="1"/>
    <col min="5" max="5" width="17.54296875" style="14" customWidth="1"/>
    <col min="6" max="6" width="18.1796875" style="14" customWidth="1"/>
    <col min="7" max="7" width="19.54296875" style="14" customWidth="1"/>
    <col min="8" max="8" width="9" style="14"/>
    <col min="9" max="9" width="12.453125" style="14" customWidth="1"/>
    <col min="10" max="10" width="31.1796875" style="14" customWidth="1"/>
    <col min="11" max="11" width="17.54296875" style="14" bestFit="1" customWidth="1"/>
    <col min="12" max="12" width="14.1796875" style="14" bestFit="1" customWidth="1"/>
    <col min="13" max="13" width="15.453125" style="14" bestFit="1" customWidth="1"/>
    <col min="14" max="14" width="9" style="14"/>
    <col min="15" max="15" width="11.90625" style="14" customWidth="1"/>
    <col min="16" max="16384" width="9" style="14"/>
  </cols>
  <sheetData>
    <row r="1" spans="1:21" ht="32.25" customHeight="1" x14ac:dyDescent="0.55000000000000004">
      <c r="A1" s="103"/>
      <c r="B1" s="103"/>
      <c r="C1" s="12"/>
      <c r="D1" s="12"/>
    </row>
    <row r="2" spans="1:21" ht="23.5" x14ac:dyDescent="0.55000000000000004">
      <c r="A2" s="1" t="s">
        <v>0</v>
      </c>
      <c r="B2" s="162" t="s">
        <v>474</v>
      </c>
      <c r="G2" s="4" t="s">
        <v>2</v>
      </c>
    </row>
    <row r="3" spans="1:21" ht="21" x14ac:dyDescent="0.35">
      <c r="A3" s="28"/>
      <c r="B3" s="28"/>
      <c r="G3" s="6" t="s">
        <v>3</v>
      </c>
    </row>
    <row r="4" spans="1:21" x14ac:dyDescent="0.35">
      <c r="A4" s="32"/>
      <c r="B4" s="32"/>
      <c r="G4" s="21" t="s">
        <v>4</v>
      </c>
    </row>
    <row r="5" spans="1:21" x14ac:dyDescent="0.35">
      <c r="A5" s="12"/>
      <c r="B5" s="12"/>
      <c r="C5" s="12"/>
      <c r="D5" s="12"/>
    </row>
    <row r="6" spans="1:21" x14ac:dyDescent="0.35">
      <c r="A6" s="7" t="s">
        <v>5</v>
      </c>
      <c r="B6" s="440" t="str">
        <f>IF(Submission_header!B3="","",Submission_header!B3)</f>
        <v/>
      </c>
      <c r="C6" s="440"/>
    </row>
    <row r="7" spans="1:21" x14ac:dyDescent="0.35">
      <c r="A7" s="83" t="s">
        <v>323</v>
      </c>
      <c r="B7" s="441" t="str">
        <f>IF(Submission_header!B3="","", TEXT(Submission_header!E3,"dd/mm/yyyy"))</f>
        <v/>
      </c>
      <c r="C7" s="441"/>
    </row>
    <row r="8" spans="1:21" x14ac:dyDescent="0.35">
      <c r="A8" s="163" t="s">
        <v>438</v>
      </c>
      <c r="B8" s="441" t="s">
        <v>475</v>
      </c>
      <c r="C8" s="441"/>
      <c r="D8" s="12"/>
    </row>
    <row r="9" spans="1:21" ht="14.65" customHeight="1" x14ac:dyDescent="0.35">
      <c r="A9" s="442" t="s">
        <v>476</v>
      </c>
      <c r="B9" s="442"/>
      <c r="C9" s="442"/>
      <c r="D9" s="189" t="s">
        <v>467</v>
      </c>
    </row>
    <row r="10" spans="1:21" x14ac:dyDescent="0.35">
      <c r="A10" s="442"/>
      <c r="B10" s="442"/>
      <c r="C10" s="442"/>
      <c r="D10" s="32" t="s">
        <v>324</v>
      </c>
    </row>
    <row r="11" spans="1:21" x14ac:dyDescent="0.35">
      <c r="A11" s="442"/>
      <c r="B11" s="442"/>
      <c r="C11" s="442"/>
      <c r="D11" s="32" t="s">
        <v>325</v>
      </c>
    </row>
    <row r="12" spans="1:21" x14ac:dyDescent="0.35">
      <c r="A12" s="442"/>
      <c r="B12" s="442"/>
      <c r="C12" s="442"/>
      <c r="D12" s="32"/>
      <c r="E12" s="13"/>
      <c r="F12" s="13"/>
      <c r="G12" s="13"/>
    </row>
    <row r="13" spans="1:21" x14ac:dyDescent="0.35">
      <c r="A13" s="7" t="s">
        <v>442</v>
      </c>
      <c r="B13" s="89"/>
      <c r="E13" s="165"/>
      <c r="F13" s="165"/>
      <c r="G13" s="13"/>
    </row>
    <row r="14" spans="1:21" ht="29" x14ac:dyDescent="0.35">
      <c r="A14" s="119" t="s">
        <v>328</v>
      </c>
      <c r="B14" s="119"/>
      <c r="C14" s="190" t="s">
        <v>468</v>
      </c>
      <c r="D14" s="167" t="s">
        <v>443</v>
      </c>
      <c r="E14" s="167" t="s">
        <v>444</v>
      </c>
      <c r="F14" s="167" t="s">
        <v>445</v>
      </c>
      <c r="G14" s="191" t="s">
        <v>469</v>
      </c>
      <c r="J14" s="168" t="s">
        <v>447</v>
      </c>
    </row>
    <row r="15" spans="1:21" x14ac:dyDescent="0.35">
      <c r="A15" s="19"/>
      <c r="B15" s="19"/>
      <c r="C15" s="169" t="s">
        <v>14</v>
      </c>
      <c r="D15" s="109" t="s">
        <v>61</v>
      </c>
      <c r="E15" s="109" t="s">
        <v>62</v>
      </c>
      <c r="F15" s="109" t="s">
        <v>63</v>
      </c>
      <c r="G15" s="109" t="s">
        <v>64</v>
      </c>
      <c r="J15" s="109" t="s">
        <v>240</v>
      </c>
      <c r="K15" s="96" t="s">
        <v>448</v>
      </c>
      <c r="L15" s="96" t="s">
        <v>449</v>
      </c>
      <c r="M15" s="96" t="s">
        <v>450</v>
      </c>
    </row>
    <row r="16" spans="1:21" x14ac:dyDescent="0.35">
      <c r="A16" s="121" t="s">
        <v>330</v>
      </c>
      <c r="B16" s="110" t="s">
        <v>19</v>
      </c>
      <c r="C16" s="177"/>
      <c r="D16" s="89"/>
      <c r="E16" s="89"/>
      <c r="F16" s="89"/>
      <c r="G16" s="172">
        <f>SUM(C16:F16)</f>
        <v>0</v>
      </c>
      <c r="J16" s="81" t="s">
        <v>268</v>
      </c>
      <c r="K16" s="85" t="s">
        <v>451</v>
      </c>
      <c r="L16" s="85" t="s">
        <v>452</v>
      </c>
      <c r="M16" s="85" t="s">
        <v>453</v>
      </c>
      <c r="O16" s="359" t="s">
        <v>7604</v>
      </c>
      <c r="P16" s="359"/>
      <c r="Q16" s="359"/>
      <c r="R16" s="359"/>
      <c r="S16" s="359"/>
      <c r="T16" s="359"/>
      <c r="U16" s="359"/>
    </row>
    <row r="17" spans="1:16" x14ac:dyDescent="0.35">
      <c r="A17" s="121" t="s">
        <v>332</v>
      </c>
      <c r="B17" s="110" t="s">
        <v>23</v>
      </c>
      <c r="C17" s="177"/>
      <c r="D17" s="89"/>
      <c r="E17" s="89"/>
      <c r="F17" s="89"/>
      <c r="G17" s="172">
        <f t="shared" ref="G17:G21" si="0">SUM(C17:F17)</f>
        <v>0</v>
      </c>
      <c r="I17" s="110" t="s">
        <v>19</v>
      </c>
      <c r="J17" s="170">
        <f>Reinsurers!B12</f>
        <v>0</v>
      </c>
      <c r="K17" s="89"/>
      <c r="L17" s="89"/>
      <c r="M17" s="89"/>
      <c r="O17" s="14" t="s">
        <v>7605</v>
      </c>
      <c r="P17" s="14" t="s">
        <v>7607</v>
      </c>
    </row>
    <row r="18" spans="1:16" x14ac:dyDescent="0.35">
      <c r="A18" s="121" t="s">
        <v>334</v>
      </c>
      <c r="B18" s="110" t="s">
        <v>26</v>
      </c>
      <c r="C18" s="177"/>
      <c r="D18" s="89"/>
      <c r="E18" s="89"/>
      <c r="F18" s="89"/>
      <c r="G18" s="172">
        <f t="shared" si="0"/>
        <v>0</v>
      </c>
      <c r="I18" s="110" t="s">
        <v>23</v>
      </c>
      <c r="J18" s="170">
        <f>Reinsurers!B13</f>
        <v>0</v>
      </c>
      <c r="K18" s="89"/>
      <c r="L18" s="89"/>
      <c r="M18" s="89"/>
      <c r="O18" s="14" t="s">
        <v>7606</v>
      </c>
      <c r="P18" s="14" t="s">
        <v>7608</v>
      </c>
    </row>
    <row r="19" spans="1:16" x14ac:dyDescent="0.35">
      <c r="A19" s="125" t="s">
        <v>336</v>
      </c>
      <c r="B19" s="110" t="s">
        <v>30</v>
      </c>
      <c r="C19" s="177"/>
      <c r="D19" s="172">
        <f t="shared" ref="D19:G19" si="1">SUM(D16:D18)</f>
        <v>0</v>
      </c>
      <c r="E19" s="172">
        <f t="shared" si="1"/>
        <v>0</v>
      </c>
      <c r="F19" s="172">
        <f t="shared" si="1"/>
        <v>0</v>
      </c>
      <c r="G19" s="172">
        <f t="shared" si="1"/>
        <v>0</v>
      </c>
      <c r="I19" s="110" t="s">
        <v>26</v>
      </c>
      <c r="J19" s="170">
        <f>Reinsurers!B14</f>
        <v>0</v>
      </c>
      <c r="K19" s="89"/>
      <c r="L19" s="89"/>
      <c r="M19" s="89"/>
      <c r="O19" s="16" t="s">
        <v>513</v>
      </c>
      <c r="P19" s="14" t="s">
        <v>7609</v>
      </c>
    </row>
    <row r="20" spans="1:16" x14ac:dyDescent="0.35">
      <c r="A20" s="121" t="s">
        <v>337</v>
      </c>
      <c r="B20" s="110" t="s">
        <v>34</v>
      </c>
      <c r="C20" s="177"/>
      <c r="D20" s="89"/>
      <c r="E20" s="89"/>
      <c r="F20" s="89"/>
      <c r="G20" s="172">
        <f t="shared" si="0"/>
        <v>0</v>
      </c>
      <c r="I20" s="110" t="s">
        <v>30</v>
      </c>
      <c r="J20" s="170">
        <f>Reinsurers!B15</f>
        <v>0</v>
      </c>
      <c r="K20" s="89"/>
      <c r="L20" s="89"/>
      <c r="M20" s="89"/>
    </row>
    <row r="21" spans="1:16" x14ac:dyDescent="0.35">
      <c r="A21" s="121" t="s">
        <v>339</v>
      </c>
      <c r="B21" s="110" t="s">
        <v>38</v>
      </c>
      <c r="C21" s="177"/>
      <c r="D21" s="89"/>
      <c r="E21" s="89"/>
      <c r="F21" s="89"/>
      <c r="G21" s="172">
        <f t="shared" si="0"/>
        <v>0</v>
      </c>
      <c r="I21" s="110" t="s">
        <v>34</v>
      </c>
      <c r="J21" s="170">
        <f>Reinsurers!B16</f>
        <v>0</v>
      </c>
      <c r="K21" s="89"/>
      <c r="L21" s="89"/>
      <c r="M21" s="89"/>
    </row>
    <row r="22" spans="1:16" x14ac:dyDescent="0.35">
      <c r="A22" s="125" t="s">
        <v>340</v>
      </c>
      <c r="B22" s="110" t="s">
        <v>41</v>
      </c>
      <c r="C22" s="177"/>
      <c r="D22" s="172">
        <f t="shared" ref="D22:G22" si="2">SUM(D20:D21)</f>
        <v>0</v>
      </c>
      <c r="E22" s="172">
        <f t="shared" si="2"/>
        <v>0</v>
      </c>
      <c r="F22" s="172">
        <f t="shared" si="2"/>
        <v>0</v>
      </c>
      <c r="G22" s="172">
        <f t="shared" si="2"/>
        <v>0</v>
      </c>
      <c r="I22" s="110" t="s">
        <v>38</v>
      </c>
      <c r="J22" s="170">
        <f>Reinsurers!B17</f>
        <v>0</v>
      </c>
      <c r="K22" s="89"/>
      <c r="L22" s="89"/>
      <c r="M22" s="89"/>
    </row>
    <row r="23" spans="1:16" x14ac:dyDescent="0.35">
      <c r="A23" s="127" t="s">
        <v>341</v>
      </c>
      <c r="B23" s="110"/>
      <c r="C23" s="128"/>
      <c r="D23" s="128"/>
      <c r="E23" s="128"/>
      <c r="F23" s="128"/>
      <c r="G23" s="128"/>
      <c r="I23" s="110" t="s">
        <v>41</v>
      </c>
      <c r="J23" s="170">
        <f>Reinsurers!B18</f>
        <v>0</v>
      </c>
      <c r="K23" s="89"/>
      <c r="L23" s="89"/>
      <c r="M23" s="89"/>
    </row>
    <row r="24" spans="1:16" x14ac:dyDescent="0.35">
      <c r="A24" s="129" t="s">
        <v>342</v>
      </c>
      <c r="B24" s="110" t="s">
        <v>45</v>
      </c>
      <c r="C24" s="177"/>
      <c r="D24" s="89"/>
      <c r="E24" s="89"/>
      <c r="F24" s="89"/>
      <c r="G24" s="172">
        <f t="shared" ref="G24:G28" si="3">SUM(C24:F24)</f>
        <v>0</v>
      </c>
      <c r="I24" s="110" t="s">
        <v>45</v>
      </c>
      <c r="J24" s="170">
        <f>Reinsurers!B19</f>
        <v>0</v>
      </c>
      <c r="K24" s="89"/>
      <c r="L24" s="89"/>
      <c r="M24" s="89"/>
    </row>
    <row r="25" spans="1:16" x14ac:dyDescent="0.35">
      <c r="A25" s="129" t="s">
        <v>344</v>
      </c>
      <c r="B25" s="110" t="s">
        <v>49</v>
      </c>
      <c r="C25" s="177"/>
      <c r="D25" s="89"/>
      <c r="E25" s="89"/>
      <c r="F25" s="89"/>
      <c r="G25" s="172">
        <f t="shared" si="3"/>
        <v>0</v>
      </c>
      <c r="I25" s="110" t="s">
        <v>49</v>
      </c>
      <c r="J25" s="170">
        <f>Reinsurers!B20</f>
        <v>0</v>
      </c>
      <c r="K25" s="89"/>
      <c r="L25" s="89"/>
      <c r="M25" s="89"/>
    </row>
    <row r="26" spans="1:16" x14ac:dyDescent="0.35">
      <c r="A26" s="129" t="s">
        <v>346</v>
      </c>
      <c r="B26" s="110" t="s">
        <v>51</v>
      </c>
      <c r="C26" s="177"/>
      <c r="D26" s="89"/>
      <c r="E26" s="89"/>
      <c r="F26" s="89"/>
      <c r="G26" s="172">
        <f t="shared" si="3"/>
        <v>0</v>
      </c>
      <c r="I26" s="110" t="s">
        <v>51</v>
      </c>
      <c r="J26" s="170">
        <f>Reinsurers!B21</f>
        <v>0</v>
      </c>
      <c r="K26" s="89"/>
      <c r="L26" s="89"/>
      <c r="M26" s="89"/>
    </row>
    <row r="27" spans="1:16" x14ac:dyDescent="0.35">
      <c r="A27" s="129" t="s">
        <v>348</v>
      </c>
      <c r="B27" s="110" t="s">
        <v>53</v>
      </c>
      <c r="C27" s="177"/>
      <c r="D27" s="89"/>
      <c r="E27" s="89"/>
      <c r="F27" s="89"/>
      <c r="G27" s="172">
        <f t="shared" si="3"/>
        <v>0</v>
      </c>
      <c r="I27" s="110" t="s">
        <v>53</v>
      </c>
      <c r="J27" s="170">
        <f>Reinsurers!B22</f>
        <v>0</v>
      </c>
      <c r="K27" s="89"/>
      <c r="L27" s="89"/>
      <c r="M27" s="89"/>
    </row>
    <row r="28" spans="1:16" ht="29" x14ac:dyDescent="0.35">
      <c r="A28" s="130" t="s">
        <v>350</v>
      </c>
      <c r="B28" s="110" t="s">
        <v>60</v>
      </c>
      <c r="C28" s="177"/>
      <c r="D28" s="89"/>
      <c r="E28" s="89"/>
      <c r="F28" s="89"/>
      <c r="G28" s="172">
        <f t="shared" si="3"/>
        <v>0</v>
      </c>
      <c r="I28" s="110" t="s">
        <v>60</v>
      </c>
      <c r="J28" s="170">
        <f>Reinsurers!B23</f>
        <v>0</v>
      </c>
      <c r="K28" s="89"/>
      <c r="L28" s="89"/>
      <c r="M28" s="89"/>
    </row>
    <row r="29" spans="1:16" x14ac:dyDescent="0.35">
      <c r="A29" s="125" t="s">
        <v>352</v>
      </c>
      <c r="B29" s="110" t="s">
        <v>66</v>
      </c>
      <c r="C29" s="177"/>
      <c r="D29" s="172">
        <f t="shared" ref="D29:G29" si="4">SUM(D24:D28)</f>
        <v>0</v>
      </c>
      <c r="E29" s="172">
        <f t="shared" si="4"/>
        <v>0</v>
      </c>
      <c r="F29" s="172">
        <f t="shared" si="4"/>
        <v>0</v>
      </c>
      <c r="G29" s="172">
        <f t="shared" si="4"/>
        <v>0</v>
      </c>
      <c r="I29" s="110" t="s">
        <v>66</v>
      </c>
      <c r="J29" s="170">
        <f>Reinsurers!B24</f>
        <v>0</v>
      </c>
      <c r="K29" s="89"/>
      <c r="L29" s="89"/>
      <c r="M29" s="89"/>
    </row>
    <row r="30" spans="1:16" x14ac:dyDescent="0.35">
      <c r="A30" s="121" t="s">
        <v>353</v>
      </c>
      <c r="B30" s="110" t="s">
        <v>69</v>
      </c>
      <c r="C30" s="177"/>
      <c r="D30" s="89"/>
      <c r="E30" s="89"/>
      <c r="F30" s="89"/>
      <c r="G30" s="172">
        <f t="shared" ref="G30:G31" si="5">SUM(C30:F30)</f>
        <v>0</v>
      </c>
      <c r="I30" s="110" t="s">
        <v>69</v>
      </c>
      <c r="J30" s="170">
        <f>Reinsurers!B25</f>
        <v>0</v>
      </c>
      <c r="K30" s="89"/>
      <c r="L30" s="89"/>
      <c r="M30" s="89"/>
    </row>
    <row r="31" spans="1:16" x14ac:dyDescent="0.35">
      <c r="A31" s="121" t="s">
        <v>355</v>
      </c>
      <c r="B31" s="110" t="s">
        <v>73</v>
      </c>
      <c r="C31" s="177"/>
      <c r="D31" s="89"/>
      <c r="E31" s="89"/>
      <c r="F31" s="89"/>
      <c r="G31" s="172">
        <f t="shared" si="5"/>
        <v>0</v>
      </c>
      <c r="I31" s="110" t="s">
        <v>73</v>
      </c>
      <c r="J31" s="170">
        <f>Reinsurers!B26</f>
        <v>0</v>
      </c>
      <c r="K31" s="89"/>
      <c r="L31" s="89"/>
      <c r="M31" s="89"/>
    </row>
    <row r="32" spans="1:16" x14ac:dyDescent="0.35">
      <c r="A32" s="125" t="s">
        <v>357</v>
      </c>
      <c r="B32" s="110" t="s">
        <v>76</v>
      </c>
      <c r="C32" s="177"/>
      <c r="D32" s="172">
        <f t="shared" ref="D32:G32" si="6">SUM(D30:D31)</f>
        <v>0</v>
      </c>
      <c r="E32" s="172">
        <f t="shared" si="6"/>
        <v>0</v>
      </c>
      <c r="F32" s="172">
        <f t="shared" si="6"/>
        <v>0</v>
      </c>
      <c r="G32" s="172">
        <f t="shared" si="6"/>
        <v>0</v>
      </c>
      <c r="I32" s="110" t="s">
        <v>76</v>
      </c>
      <c r="J32" s="170">
        <f>Reinsurers!B27</f>
        <v>0</v>
      </c>
      <c r="K32" s="89"/>
      <c r="L32" s="89"/>
      <c r="M32" s="89"/>
    </row>
    <row r="33" spans="1:13" x14ac:dyDescent="0.35">
      <c r="A33" s="127" t="s">
        <v>358</v>
      </c>
      <c r="B33" s="110" t="s">
        <v>80</v>
      </c>
      <c r="C33" s="177"/>
      <c r="D33" s="172">
        <f t="shared" ref="D33:G33" si="7">+D32+D29+D22+D19</f>
        <v>0</v>
      </c>
      <c r="E33" s="172">
        <f t="shared" si="7"/>
        <v>0</v>
      </c>
      <c r="F33" s="172">
        <f t="shared" si="7"/>
        <v>0</v>
      </c>
      <c r="G33" s="172">
        <f t="shared" si="7"/>
        <v>0</v>
      </c>
      <c r="I33" s="110" t="s">
        <v>80</v>
      </c>
      <c r="J33" s="170">
        <f>Reinsurers!B28</f>
        <v>0</v>
      </c>
      <c r="K33" s="89"/>
      <c r="L33" s="89"/>
      <c r="M33" s="89"/>
    </row>
    <row r="34" spans="1:13" x14ac:dyDescent="0.35">
      <c r="A34" s="131"/>
      <c r="B34" s="173"/>
      <c r="C34" s="133"/>
      <c r="D34" s="133"/>
      <c r="E34" s="133"/>
      <c r="F34" s="133"/>
      <c r="G34" s="133"/>
      <c r="I34" s="110" t="s">
        <v>82</v>
      </c>
      <c r="J34" s="170">
        <f>Reinsurers!B29</f>
        <v>0</v>
      </c>
      <c r="K34" s="89"/>
      <c r="L34" s="89"/>
      <c r="M34" s="89"/>
    </row>
    <row r="35" spans="1:13" x14ac:dyDescent="0.35">
      <c r="A35" s="134" t="s">
        <v>359</v>
      </c>
      <c r="B35" s="174"/>
      <c r="C35" s="133"/>
      <c r="D35" s="133"/>
      <c r="E35" s="133"/>
      <c r="F35" s="133"/>
      <c r="G35" s="133"/>
      <c r="I35" s="110" t="s">
        <v>84</v>
      </c>
      <c r="J35" s="170">
        <f>Reinsurers!B30</f>
        <v>0</v>
      </c>
      <c r="K35" s="89"/>
      <c r="L35" s="89"/>
      <c r="M35" s="89"/>
    </row>
    <row r="36" spans="1:13" x14ac:dyDescent="0.35">
      <c r="A36" s="131"/>
      <c r="B36" s="173"/>
      <c r="C36" s="133"/>
      <c r="D36" s="133"/>
      <c r="E36" s="133"/>
      <c r="F36" s="133"/>
      <c r="G36" s="133"/>
      <c r="I36" s="110" t="s">
        <v>86</v>
      </c>
      <c r="J36" s="170">
        <f>Reinsurers!B31</f>
        <v>0</v>
      </c>
      <c r="K36" s="89"/>
      <c r="L36" s="89"/>
      <c r="M36" s="89"/>
    </row>
    <row r="37" spans="1:13" x14ac:dyDescent="0.35">
      <c r="A37" s="137" t="s">
        <v>360</v>
      </c>
      <c r="B37" s="110" t="s">
        <v>82</v>
      </c>
      <c r="C37" s="177"/>
      <c r="D37" s="89"/>
      <c r="E37" s="89"/>
      <c r="F37" s="89"/>
      <c r="G37" s="172">
        <f t="shared" ref="G37:G39" si="8">SUM(C37:F37)</f>
        <v>0</v>
      </c>
      <c r="I37" s="110" t="s">
        <v>88</v>
      </c>
      <c r="J37" s="170">
        <f>Reinsurers!B32</f>
        <v>0</v>
      </c>
      <c r="K37" s="89"/>
      <c r="L37" s="89"/>
      <c r="M37" s="89"/>
    </row>
    <row r="38" spans="1:13" x14ac:dyDescent="0.35">
      <c r="A38" s="137" t="s">
        <v>362</v>
      </c>
      <c r="B38" s="110" t="s">
        <v>84</v>
      </c>
      <c r="C38" s="177"/>
      <c r="D38" s="89"/>
      <c r="E38" s="89"/>
      <c r="F38" s="89"/>
      <c r="G38" s="172">
        <f t="shared" si="8"/>
        <v>0</v>
      </c>
      <c r="I38" s="110" t="s">
        <v>90</v>
      </c>
      <c r="J38" s="170">
        <f>Reinsurers!B33</f>
        <v>0</v>
      </c>
      <c r="K38" s="89"/>
      <c r="L38" s="89"/>
      <c r="M38" s="89"/>
    </row>
    <row r="39" spans="1:13" x14ac:dyDescent="0.35">
      <c r="A39" s="137" t="s">
        <v>364</v>
      </c>
      <c r="B39" s="110" t="s">
        <v>86</v>
      </c>
      <c r="C39" s="177"/>
      <c r="D39" s="89"/>
      <c r="E39" s="89"/>
      <c r="F39" s="89"/>
      <c r="G39" s="172">
        <f t="shared" si="8"/>
        <v>0</v>
      </c>
      <c r="I39" s="110" t="s">
        <v>92</v>
      </c>
      <c r="J39" s="170">
        <f>Reinsurers!B34</f>
        <v>0</v>
      </c>
      <c r="K39" s="89"/>
      <c r="L39" s="89"/>
      <c r="M39" s="89"/>
    </row>
    <row r="40" spans="1:13" x14ac:dyDescent="0.35">
      <c r="A40" s="138" t="s">
        <v>366</v>
      </c>
      <c r="B40" s="110" t="s">
        <v>88</v>
      </c>
      <c r="C40" s="177"/>
      <c r="D40" s="172">
        <f t="shared" ref="D40:G40" si="9">SUM(D37:D39)</f>
        <v>0</v>
      </c>
      <c r="E40" s="172">
        <f t="shared" si="9"/>
        <v>0</v>
      </c>
      <c r="F40" s="172">
        <f t="shared" si="9"/>
        <v>0</v>
      </c>
      <c r="G40" s="172">
        <f t="shared" si="9"/>
        <v>0</v>
      </c>
      <c r="I40" s="110" t="s">
        <v>94</v>
      </c>
      <c r="J40" s="170">
        <f>Reinsurers!B35</f>
        <v>0</v>
      </c>
      <c r="K40" s="89"/>
      <c r="L40" s="89"/>
      <c r="M40" s="89"/>
    </row>
    <row r="41" spans="1:13" x14ac:dyDescent="0.35">
      <c r="A41" s="139" t="s">
        <v>367</v>
      </c>
      <c r="B41" s="110" t="s">
        <v>90</v>
      </c>
      <c r="C41" s="177"/>
      <c r="D41" s="89"/>
      <c r="E41" s="89"/>
      <c r="F41" s="89"/>
      <c r="G41" s="172">
        <f t="shared" ref="G41:G43" si="10">SUM(C41:F41)</f>
        <v>0</v>
      </c>
      <c r="I41" s="110" t="s">
        <v>96</v>
      </c>
      <c r="J41" s="170">
        <f>Reinsurers!B36</f>
        <v>0</v>
      </c>
      <c r="K41" s="89"/>
      <c r="L41" s="89"/>
      <c r="M41" s="89"/>
    </row>
    <row r="42" spans="1:13" x14ac:dyDescent="0.35">
      <c r="A42" s="139" t="s">
        <v>369</v>
      </c>
      <c r="B42" s="110" t="s">
        <v>92</v>
      </c>
      <c r="C42" s="177"/>
      <c r="D42" s="89"/>
      <c r="E42" s="89"/>
      <c r="F42" s="89"/>
      <c r="G42" s="172">
        <f t="shared" si="10"/>
        <v>0</v>
      </c>
      <c r="I42" s="110" t="s">
        <v>98</v>
      </c>
      <c r="J42" s="170">
        <f>Reinsurers!B37</f>
        <v>0</v>
      </c>
      <c r="K42" s="89"/>
      <c r="L42" s="89"/>
      <c r="M42" s="89"/>
    </row>
    <row r="43" spans="1:13" x14ac:dyDescent="0.35">
      <c r="A43" s="139" t="s">
        <v>371</v>
      </c>
      <c r="B43" s="110" t="s">
        <v>94</v>
      </c>
      <c r="C43" s="177"/>
      <c r="D43" s="89"/>
      <c r="E43" s="89"/>
      <c r="F43" s="89"/>
      <c r="G43" s="172">
        <f t="shared" si="10"/>
        <v>0</v>
      </c>
      <c r="I43" s="110" t="s">
        <v>100</v>
      </c>
      <c r="J43" s="170">
        <f>Reinsurers!B38</f>
        <v>0</v>
      </c>
      <c r="K43" s="89"/>
      <c r="L43" s="89"/>
      <c r="M43" s="89"/>
    </row>
    <row r="44" spans="1:13" x14ac:dyDescent="0.35">
      <c r="A44" s="138" t="s">
        <v>373</v>
      </c>
      <c r="B44" s="110" t="s">
        <v>96</v>
      </c>
      <c r="C44" s="177"/>
      <c r="D44" s="172">
        <f t="shared" ref="D44:G44" si="11">SUM(D41:D43)</f>
        <v>0</v>
      </c>
      <c r="E44" s="172">
        <f t="shared" si="11"/>
        <v>0</v>
      </c>
      <c r="F44" s="172">
        <f t="shared" si="11"/>
        <v>0</v>
      </c>
      <c r="G44" s="172">
        <f t="shared" si="11"/>
        <v>0</v>
      </c>
      <c r="I44" s="110" t="s">
        <v>102</v>
      </c>
      <c r="J44" s="170">
        <f>Reinsurers!B39</f>
        <v>0</v>
      </c>
      <c r="K44" s="89"/>
      <c r="L44" s="89"/>
      <c r="M44" s="89"/>
    </row>
    <row r="45" spans="1:13" x14ac:dyDescent="0.35">
      <c r="A45" s="141" t="s">
        <v>374</v>
      </c>
      <c r="B45" s="110" t="s">
        <v>98</v>
      </c>
      <c r="C45" s="177"/>
      <c r="D45" s="89"/>
      <c r="E45" s="89"/>
      <c r="F45" s="89"/>
      <c r="G45" s="172">
        <f t="shared" ref="G45:G49" si="12">SUM(C45:F45)</f>
        <v>0</v>
      </c>
      <c r="I45" s="110" t="s">
        <v>67</v>
      </c>
      <c r="J45" s="170">
        <f>Reinsurers!B40</f>
        <v>0</v>
      </c>
      <c r="K45" s="89"/>
      <c r="L45" s="89"/>
      <c r="M45" s="89"/>
    </row>
    <row r="46" spans="1:13" x14ac:dyDescent="0.35">
      <c r="A46" s="121" t="s">
        <v>376</v>
      </c>
      <c r="B46" s="110" t="s">
        <v>100</v>
      </c>
      <c r="C46" s="177"/>
      <c r="D46" s="89"/>
      <c r="E46" s="89"/>
      <c r="F46" s="89"/>
      <c r="G46" s="172">
        <f t="shared" si="12"/>
        <v>0</v>
      </c>
      <c r="I46" s="110" t="s">
        <v>105</v>
      </c>
      <c r="J46" s="170">
        <f>Reinsurers!B41</f>
        <v>0</v>
      </c>
      <c r="K46" s="89"/>
      <c r="L46" s="89"/>
      <c r="M46" s="89"/>
    </row>
    <row r="47" spans="1:13" x14ac:dyDescent="0.35">
      <c r="A47" s="121" t="s">
        <v>378</v>
      </c>
      <c r="B47" s="110" t="s">
        <v>102</v>
      </c>
      <c r="C47" s="177"/>
      <c r="D47" s="89"/>
      <c r="E47" s="89"/>
      <c r="F47" s="89"/>
      <c r="G47" s="172">
        <f t="shared" si="12"/>
        <v>0</v>
      </c>
      <c r="I47" s="110" t="s">
        <v>107</v>
      </c>
      <c r="J47" s="170">
        <f>Reinsurers!B42</f>
        <v>0</v>
      </c>
      <c r="K47" s="89"/>
      <c r="L47" s="89"/>
      <c r="M47" s="89"/>
    </row>
    <row r="48" spans="1:13" x14ac:dyDescent="0.35">
      <c r="A48" s="142" t="s">
        <v>380</v>
      </c>
      <c r="B48" s="110" t="s">
        <v>67</v>
      </c>
      <c r="C48" s="177"/>
      <c r="D48" s="89"/>
      <c r="E48" s="89"/>
      <c r="F48" s="89"/>
      <c r="G48" s="172">
        <f t="shared" si="12"/>
        <v>0</v>
      </c>
      <c r="I48" s="110" t="s">
        <v>109</v>
      </c>
      <c r="J48" s="170">
        <f>Reinsurers!B43</f>
        <v>0</v>
      </c>
      <c r="K48" s="89"/>
      <c r="L48" s="89"/>
      <c r="M48" s="89"/>
    </row>
    <row r="49" spans="1:13" x14ac:dyDescent="0.35">
      <c r="A49" s="144" t="s">
        <v>382</v>
      </c>
      <c r="B49" s="110" t="s">
        <v>105</v>
      </c>
      <c r="C49" s="177"/>
      <c r="D49" s="89"/>
      <c r="E49" s="89"/>
      <c r="F49" s="89"/>
      <c r="G49" s="172">
        <f t="shared" si="12"/>
        <v>0</v>
      </c>
      <c r="I49" s="110" t="s">
        <v>111</v>
      </c>
      <c r="J49" s="170">
        <f>Reinsurers!B44</f>
        <v>0</v>
      </c>
      <c r="K49" s="89"/>
      <c r="L49" s="89"/>
      <c r="M49" s="89"/>
    </row>
    <row r="50" spans="1:13" x14ac:dyDescent="0.35">
      <c r="A50" s="125" t="s">
        <v>383</v>
      </c>
      <c r="B50" s="110" t="s">
        <v>107</v>
      </c>
      <c r="C50" s="177"/>
      <c r="D50" s="172">
        <f t="shared" ref="D50:G50" si="13">SUM(D45:D49)</f>
        <v>0</v>
      </c>
      <c r="E50" s="172">
        <f t="shared" si="13"/>
        <v>0</v>
      </c>
      <c r="F50" s="172">
        <f t="shared" si="13"/>
        <v>0</v>
      </c>
      <c r="G50" s="172">
        <f t="shared" si="13"/>
        <v>0</v>
      </c>
      <c r="I50" s="110" t="s">
        <v>114</v>
      </c>
      <c r="J50" s="170">
        <f>Reinsurers!B45</f>
        <v>0</v>
      </c>
      <c r="K50" s="89"/>
      <c r="L50" s="89"/>
      <c r="M50" s="89"/>
    </row>
    <row r="51" spans="1:13" x14ac:dyDescent="0.35">
      <c r="A51" s="139" t="s">
        <v>384</v>
      </c>
      <c r="B51" s="110" t="s">
        <v>109</v>
      </c>
      <c r="C51" s="177"/>
      <c r="D51" s="89"/>
      <c r="E51" s="89"/>
      <c r="F51" s="89"/>
      <c r="G51" s="172">
        <f t="shared" ref="G51" si="14">SUM(C51:F51)</f>
        <v>0</v>
      </c>
      <c r="I51" s="110" t="s">
        <v>116</v>
      </c>
      <c r="J51" s="170">
        <f>Reinsurers!B46</f>
        <v>0</v>
      </c>
      <c r="K51" s="89"/>
      <c r="L51" s="89"/>
      <c r="M51" s="89"/>
    </row>
    <row r="52" spans="1:13" x14ac:dyDescent="0.35">
      <c r="A52" s="127" t="s">
        <v>386</v>
      </c>
      <c r="B52" s="110"/>
      <c r="C52" s="128"/>
      <c r="D52" s="128"/>
      <c r="E52" s="128"/>
      <c r="F52" s="128"/>
      <c r="G52" s="128"/>
      <c r="I52" s="110" t="s">
        <v>118</v>
      </c>
      <c r="J52" s="170">
        <f>Reinsurers!B47</f>
        <v>0</v>
      </c>
      <c r="K52" s="89"/>
      <c r="L52" s="89"/>
      <c r="M52" s="89"/>
    </row>
    <row r="53" spans="1:13" x14ac:dyDescent="0.35">
      <c r="A53" s="129" t="s">
        <v>387</v>
      </c>
      <c r="B53" s="110" t="s">
        <v>111</v>
      </c>
      <c r="C53" s="177"/>
      <c r="D53" s="89"/>
      <c r="E53" s="89"/>
      <c r="F53" s="89"/>
      <c r="G53" s="172">
        <f t="shared" ref="G53" si="15">SUM(C53:F53)</f>
        <v>0</v>
      </c>
      <c r="I53" s="110" t="s">
        <v>120</v>
      </c>
      <c r="J53" s="170">
        <f>Reinsurers!B48</f>
        <v>0</v>
      </c>
      <c r="K53" s="89"/>
      <c r="L53" s="89"/>
      <c r="M53" s="89"/>
    </row>
    <row r="54" spans="1:13" x14ac:dyDescent="0.35">
      <c r="A54" s="147" t="s">
        <v>389</v>
      </c>
      <c r="B54" s="110"/>
      <c r="C54" s="128"/>
      <c r="D54" s="128"/>
      <c r="E54" s="128"/>
      <c r="F54" s="128"/>
      <c r="G54" s="128"/>
      <c r="I54" s="112" t="s">
        <v>122</v>
      </c>
      <c r="J54" s="170">
        <f>Reinsurers!B49</f>
        <v>0</v>
      </c>
      <c r="K54" s="89"/>
      <c r="L54" s="89"/>
      <c r="M54" s="89"/>
    </row>
    <row r="55" spans="1:13" x14ac:dyDescent="0.35">
      <c r="A55" s="148" t="s">
        <v>391</v>
      </c>
      <c r="B55" s="110" t="s">
        <v>114</v>
      </c>
      <c r="C55" s="177"/>
      <c r="D55" s="89"/>
      <c r="E55" s="89"/>
      <c r="F55" s="89"/>
      <c r="G55" s="172">
        <f t="shared" ref="G55:G56" si="16">SUM(C55:F55)</f>
        <v>0</v>
      </c>
      <c r="I55" s="110" t="s">
        <v>124</v>
      </c>
      <c r="J55" s="170">
        <f>Reinsurers!B50</f>
        <v>0</v>
      </c>
      <c r="K55" s="89"/>
      <c r="L55" s="89"/>
      <c r="M55" s="89"/>
    </row>
    <row r="56" spans="1:13" x14ac:dyDescent="0.35">
      <c r="A56" s="148" t="s">
        <v>392</v>
      </c>
      <c r="B56" s="110" t="s">
        <v>116</v>
      </c>
      <c r="C56" s="177"/>
      <c r="D56" s="89"/>
      <c r="E56" s="89"/>
      <c r="F56" s="89"/>
      <c r="G56" s="172">
        <f t="shared" si="16"/>
        <v>0</v>
      </c>
      <c r="I56" s="110" t="s">
        <v>71</v>
      </c>
      <c r="J56" s="170">
        <f>Reinsurers!B51</f>
        <v>0</v>
      </c>
      <c r="K56" s="89"/>
      <c r="L56" s="89"/>
      <c r="M56" s="89"/>
    </row>
    <row r="57" spans="1:13" x14ac:dyDescent="0.35">
      <c r="A57" s="125" t="s">
        <v>393</v>
      </c>
      <c r="B57" s="110" t="s">
        <v>118</v>
      </c>
      <c r="C57" s="177"/>
      <c r="D57" s="172">
        <f t="shared" ref="D57:G57" si="17">SUM(D51:D56)</f>
        <v>0</v>
      </c>
      <c r="E57" s="172">
        <f t="shared" si="17"/>
        <v>0</v>
      </c>
      <c r="F57" s="172">
        <f t="shared" si="17"/>
        <v>0</v>
      </c>
      <c r="G57" s="172">
        <f t="shared" si="17"/>
        <v>0</v>
      </c>
      <c r="I57" s="110" t="s">
        <v>127</v>
      </c>
      <c r="J57" s="110" t="s">
        <v>454</v>
      </c>
      <c r="K57" s="176">
        <f>K58-SUM(K17:K56)</f>
        <v>0</v>
      </c>
      <c r="L57" s="177"/>
      <c r="M57" s="177"/>
    </row>
    <row r="58" spans="1:13" x14ac:dyDescent="0.35">
      <c r="A58" s="127" t="s">
        <v>394</v>
      </c>
      <c r="B58" s="110" t="s">
        <v>120</v>
      </c>
      <c r="C58" s="177"/>
      <c r="D58" s="172">
        <f t="shared" ref="D58:G58" si="18">+D40+D44+D50+D57</f>
        <v>0</v>
      </c>
      <c r="E58" s="172">
        <f t="shared" si="18"/>
        <v>0</v>
      </c>
      <c r="F58" s="172">
        <f t="shared" si="18"/>
        <v>0</v>
      </c>
      <c r="G58" s="172">
        <f t="shared" si="18"/>
        <v>0</v>
      </c>
      <c r="I58" s="110" t="s">
        <v>129</v>
      </c>
      <c r="J58" s="110" t="s">
        <v>455</v>
      </c>
      <c r="K58" s="176">
        <f>D26+D24</f>
        <v>0</v>
      </c>
      <c r="L58" s="177"/>
      <c r="M58" s="177"/>
    </row>
    <row r="59" spans="1:13" x14ac:dyDescent="0.35">
      <c r="B59" s="173"/>
      <c r="C59" s="133"/>
      <c r="D59" s="133"/>
      <c r="E59" s="133"/>
      <c r="F59" s="133"/>
      <c r="G59" s="133"/>
    </row>
    <row r="60" spans="1:13" x14ac:dyDescent="0.35">
      <c r="A60" s="149" t="s">
        <v>395</v>
      </c>
      <c r="B60" s="112" t="s">
        <v>122</v>
      </c>
      <c r="C60" s="177"/>
      <c r="D60" s="126">
        <f t="shared" ref="D60:G60" si="19">+D58+D33</f>
        <v>0</v>
      </c>
      <c r="E60" s="126">
        <f t="shared" si="19"/>
        <v>0</v>
      </c>
      <c r="F60" s="126">
        <f t="shared" si="19"/>
        <v>0</v>
      </c>
      <c r="G60" s="126">
        <f t="shared" si="19"/>
        <v>0</v>
      </c>
    </row>
    <row r="61" spans="1:13" x14ac:dyDescent="0.35">
      <c r="A61" s="151"/>
      <c r="B61" s="178"/>
      <c r="C61" s="128"/>
      <c r="D61" s="128"/>
      <c r="E61" s="128"/>
      <c r="F61" s="128"/>
      <c r="G61" s="128"/>
    </row>
    <row r="62" spans="1:13" x14ac:dyDescent="0.35">
      <c r="A62" s="151" t="s">
        <v>396</v>
      </c>
      <c r="B62" s="178"/>
      <c r="C62" s="128"/>
      <c r="D62" s="128"/>
      <c r="E62" s="128"/>
      <c r="F62" s="128"/>
      <c r="G62" s="128"/>
    </row>
    <row r="63" spans="1:13" x14ac:dyDescent="0.35">
      <c r="A63" s="137" t="s">
        <v>397</v>
      </c>
      <c r="B63" s="110" t="s">
        <v>124</v>
      </c>
      <c r="C63" s="177"/>
      <c r="D63" s="89"/>
      <c r="E63" s="89"/>
      <c r="F63" s="89"/>
      <c r="G63" s="172">
        <f t="shared" ref="G63:G64" si="20">SUM(C63:F63)</f>
        <v>0</v>
      </c>
    </row>
    <row r="64" spans="1:13" x14ac:dyDescent="0.35">
      <c r="A64" s="137" t="s">
        <v>399</v>
      </c>
      <c r="B64" s="110" t="s">
        <v>71</v>
      </c>
      <c r="C64" s="177"/>
      <c r="D64" s="89"/>
      <c r="E64" s="89"/>
      <c r="F64" s="89"/>
      <c r="G64" s="172">
        <f t="shared" si="20"/>
        <v>0</v>
      </c>
    </row>
    <row r="65" spans="1:12" x14ac:dyDescent="0.35">
      <c r="A65" s="137" t="s">
        <v>400</v>
      </c>
      <c r="B65" s="110" t="s">
        <v>127</v>
      </c>
      <c r="C65" s="128"/>
      <c r="D65" s="128"/>
      <c r="E65" s="128"/>
      <c r="F65" s="128"/>
      <c r="G65" s="128"/>
    </row>
    <row r="66" spans="1:12" x14ac:dyDescent="0.35">
      <c r="A66" s="129" t="s">
        <v>402</v>
      </c>
      <c r="B66" s="110" t="s">
        <v>129</v>
      </c>
      <c r="C66" s="177"/>
      <c r="D66" s="89"/>
      <c r="E66" s="89"/>
      <c r="F66" s="89"/>
      <c r="G66" s="172">
        <f t="shared" ref="G66:G68" si="21">SUM(C66:F66)</f>
        <v>0</v>
      </c>
    </row>
    <row r="67" spans="1:12" x14ac:dyDescent="0.35">
      <c r="A67" s="129" t="s">
        <v>403</v>
      </c>
      <c r="B67" s="110" t="s">
        <v>404</v>
      </c>
      <c r="C67" s="177"/>
      <c r="D67" s="89"/>
      <c r="E67" s="89"/>
      <c r="F67" s="89"/>
      <c r="G67" s="172">
        <f t="shared" si="21"/>
        <v>0</v>
      </c>
    </row>
    <row r="68" spans="1:12" x14ac:dyDescent="0.35">
      <c r="A68" s="129" t="s">
        <v>405</v>
      </c>
      <c r="B68" s="110" t="s">
        <v>406</v>
      </c>
      <c r="C68" s="177"/>
      <c r="D68" s="89"/>
      <c r="E68" s="89"/>
      <c r="F68" s="89"/>
      <c r="G68" s="172">
        <f t="shared" si="21"/>
        <v>0</v>
      </c>
    </row>
    <row r="69" spans="1:12" x14ac:dyDescent="0.35">
      <c r="A69" s="127" t="s">
        <v>407</v>
      </c>
      <c r="B69" s="110" t="s">
        <v>408</v>
      </c>
      <c r="C69" s="177"/>
      <c r="D69" s="172">
        <f t="shared" ref="D69:G69" si="22">SUM(D63:D68)</f>
        <v>0</v>
      </c>
      <c r="E69" s="172">
        <f t="shared" si="22"/>
        <v>0</v>
      </c>
      <c r="F69" s="172">
        <f t="shared" si="22"/>
        <v>0</v>
      </c>
      <c r="G69" s="172">
        <f t="shared" si="22"/>
        <v>0</v>
      </c>
    </row>
    <row r="70" spans="1:12" x14ac:dyDescent="0.35">
      <c r="A70" s="127" t="s">
        <v>409</v>
      </c>
      <c r="B70" s="179" t="s">
        <v>410</v>
      </c>
      <c r="C70" s="177"/>
      <c r="D70" s="172">
        <f t="shared" ref="D70:G70" si="23">+D69+D60</f>
        <v>0</v>
      </c>
      <c r="E70" s="172">
        <f t="shared" si="23"/>
        <v>0</v>
      </c>
      <c r="F70" s="172">
        <f t="shared" si="23"/>
        <v>0</v>
      </c>
      <c r="G70" s="172">
        <f t="shared" si="23"/>
        <v>0</v>
      </c>
    </row>
    <row r="71" spans="1:12" x14ac:dyDescent="0.35">
      <c r="A71" s="154" t="s">
        <v>411</v>
      </c>
      <c r="B71" s="179" t="s">
        <v>412</v>
      </c>
      <c r="C71" s="177"/>
      <c r="D71" s="89"/>
      <c r="E71" s="89"/>
      <c r="F71" s="89"/>
      <c r="G71" s="172">
        <f t="shared" ref="G71:G73" si="24">SUM(C71:F71)</f>
        <v>0</v>
      </c>
    </row>
    <row r="72" spans="1:12" x14ac:dyDescent="0.35">
      <c r="A72" s="154" t="s">
        <v>414</v>
      </c>
      <c r="B72" s="179" t="s">
        <v>415</v>
      </c>
      <c r="C72" s="177"/>
      <c r="D72" s="89"/>
      <c r="E72" s="89"/>
      <c r="F72" s="89"/>
      <c r="G72" s="172">
        <f t="shared" si="24"/>
        <v>0</v>
      </c>
    </row>
    <row r="73" spans="1:12" x14ac:dyDescent="0.35">
      <c r="A73" s="154" t="s">
        <v>417</v>
      </c>
      <c r="B73" s="110" t="s">
        <v>418</v>
      </c>
      <c r="C73" s="177"/>
      <c r="D73" s="89"/>
      <c r="E73" s="89"/>
      <c r="F73" s="89"/>
      <c r="G73" s="172">
        <f t="shared" si="24"/>
        <v>0</v>
      </c>
      <c r="J73" s="52"/>
      <c r="K73" s="52"/>
      <c r="L73" s="52"/>
    </row>
    <row r="74" spans="1:12" x14ac:dyDescent="0.35">
      <c r="A74" s="127" t="s">
        <v>420</v>
      </c>
      <c r="B74" s="110" t="s">
        <v>131</v>
      </c>
      <c r="C74" s="177"/>
      <c r="D74" s="172">
        <f t="shared" ref="D74:G74" si="25">SUM(D70:D73)</f>
        <v>0</v>
      </c>
      <c r="E74" s="172">
        <f t="shared" si="25"/>
        <v>0</v>
      </c>
      <c r="F74" s="172">
        <f t="shared" si="25"/>
        <v>0</v>
      </c>
      <c r="G74" s="172">
        <f t="shared" si="25"/>
        <v>0</v>
      </c>
      <c r="J74" s="52"/>
      <c r="K74" s="52"/>
      <c r="L74" s="52"/>
    </row>
    <row r="75" spans="1:12" x14ac:dyDescent="0.35">
      <c r="A75" s="192" t="s">
        <v>470</v>
      </c>
      <c r="B75" s="110" t="s">
        <v>134</v>
      </c>
      <c r="C75" s="126">
        <f>'2021 balance sheet'!H28</f>
        <v>0</v>
      </c>
      <c r="D75" s="177"/>
      <c r="E75" s="177"/>
      <c r="F75" s="177"/>
      <c r="G75" s="172">
        <f>C75</f>
        <v>0</v>
      </c>
      <c r="J75" s="180"/>
      <c r="K75" s="181"/>
      <c r="L75" s="180"/>
    </row>
    <row r="76" spans="1:12" x14ac:dyDescent="0.35">
      <c r="A76" s="129" t="s">
        <v>422</v>
      </c>
      <c r="B76" s="110" t="s">
        <v>136</v>
      </c>
      <c r="C76" s="177"/>
      <c r="D76" s="89"/>
      <c r="E76" s="89"/>
      <c r="F76" s="89"/>
      <c r="G76" s="172">
        <f t="shared" ref="G76:G79" si="26">SUM(C76:F76)</f>
        <v>0</v>
      </c>
      <c r="J76" s="180"/>
      <c r="K76" s="52"/>
      <c r="L76" s="180"/>
    </row>
    <row r="77" spans="1:12" x14ac:dyDescent="0.35">
      <c r="A77" s="129" t="s">
        <v>424</v>
      </c>
      <c r="B77" s="110" t="s">
        <v>138</v>
      </c>
      <c r="C77" s="177"/>
      <c r="D77" s="89"/>
      <c r="E77" s="89"/>
      <c r="F77" s="89"/>
      <c r="G77" s="172">
        <f t="shared" si="26"/>
        <v>0</v>
      </c>
      <c r="J77" s="180"/>
      <c r="K77" s="182"/>
      <c r="L77" s="183"/>
    </row>
    <row r="78" spans="1:12" x14ac:dyDescent="0.35">
      <c r="A78" s="129" t="s">
        <v>426</v>
      </c>
      <c r="B78" s="110" t="s">
        <v>74</v>
      </c>
      <c r="C78" s="177"/>
      <c r="D78" s="89"/>
      <c r="E78" s="89"/>
      <c r="F78" s="89"/>
      <c r="G78" s="172">
        <f t="shared" si="26"/>
        <v>0</v>
      </c>
      <c r="J78" s="52"/>
      <c r="K78" s="52"/>
      <c r="L78" s="52"/>
    </row>
    <row r="79" spans="1:12" ht="29" x14ac:dyDescent="0.35">
      <c r="A79" s="157" t="s">
        <v>428</v>
      </c>
      <c r="B79" s="110" t="s">
        <v>141</v>
      </c>
      <c r="C79" s="177"/>
      <c r="D79" s="89"/>
      <c r="E79" s="89"/>
      <c r="F79" s="89"/>
      <c r="G79" s="172">
        <f t="shared" si="26"/>
        <v>0</v>
      </c>
    </row>
    <row r="80" spans="1:12" x14ac:dyDescent="0.35">
      <c r="A80" s="192" t="s">
        <v>471</v>
      </c>
      <c r="B80" s="110" t="s">
        <v>143</v>
      </c>
      <c r="C80" s="177"/>
      <c r="D80" s="177"/>
      <c r="E80" s="177"/>
      <c r="F80" s="177"/>
      <c r="G80" s="172">
        <f>SUM(G74:G79)</f>
        <v>0</v>
      </c>
    </row>
    <row r="81" spans="1:13" x14ac:dyDescent="0.35">
      <c r="A81" s="151" t="s">
        <v>431</v>
      </c>
      <c r="B81" s="96"/>
      <c r="C81" s="128"/>
      <c r="D81" s="128"/>
      <c r="E81" s="128"/>
      <c r="F81" s="128"/>
      <c r="G81" s="128"/>
      <c r="J81" s="52"/>
      <c r="K81" s="52"/>
      <c r="L81" s="52"/>
      <c r="M81" s="52"/>
    </row>
    <row r="82" spans="1:13" x14ac:dyDescent="0.35">
      <c r="A82" s="192" t="s">
        <v>472</v>
      </c>
      <c r="B82" s="110" t="s">
        <v>144</v>
      </c>
      <c r="C82" s="126">
        <f>'2021 balance sheet'!H29</f>
        <v>0</v>
      </c>
      <c r="D82" s="177"/>
      <c r="E82" s="177"/>
      <c r="F82" s="177"/>
      <c r="G82" s="126">
        <f>C82</f>
        <v>0</v>
      </c>
      <c r="J82" s="52"/>
      <c r="K82" s="52"/>
      <c r="L82" s="52"/>
    </row>
    <row r="83" spans="1:13" x14ac:dyDescent="0.35">
      <c r="A83" s="159" t="s">
        <v>433</v>
      </c>
      <c r="B83" s="110" t="s">
        <v>145</v>
      </c>
      <c r="C83" s="177"/>
      <c r="D83" s="89"/>
      <c r="E83" s="89"/>
      <c r="F83" s="89"/>
      <c r="G83" s="172">
        <f t="shared" ref="G83" si="27">SUM(C83:F83)</f>
        <v>0</v>
      </c>
      <c r="J83" s="180"/>
      <c r="K83" s="181"/>
      <c r="L83" s="180"/>
      <c r="M83" s="184"/>
    </row>
    <row r="84" spans="1:13" x14ac:dyDescent="0.35">
      <c r="A84" s="192" t="s">
        <v>473</v>
      </c>
      <c r="B84" s="110" t="s">
        <v>146</v>
      </c>
      <c r="C84" s="177"/>
      <c r="D84" s="177"/>
      <c r="E84" s="177"/>
      <c r="F84" s="177"/>
      <c r="G84" s="172">
        <f>SUM(G82:G83)</f>
        <v>0</v>
      </c>
      <c r="J84" s="180"/>
      <c r="K84" s="52"/>
      <c r="L84" s="180"/>
    </row>
    <row r="85" spans="1:13" x14ac:dyDescent="0.35">
      <c r="A85" s="160"/>
      <c r="B85" s="96"/>
      <c r="C85" s="133"/>
      <c r="D85" s="133"/>
      <c r="E85" s="133"/>
      <c r="F85" s="133"/>
      <c r="G85" s="133"/>
      <c r="J85" s="183"/>
      <c r="K85" s="182"/>
      <c r="L85" s="183"/>
      <c r="M85" s="184"/>
    </row>
    <row r="86" spans="1:13" x14ac:dyDescent="0.35">
      <c r="A86" s="193" t="s">
        <v>7657</v>
      </c>
      <c r="B86" s="110" t="s">
        <v>148</v>
      </c>
      <c r="C86" s="177"/>
      <c r="D86" s="177"/>
      <c r="E86" s="177"/>
      <c r="F86" s="177"/>
      <c r="G86" s="172">
        <f>G80-G75</f>
        <v>0</v>
      </c>
      <c r="J86" s="52"/>
      <c r="K86" s="52"/>
      <c r="L86" s="52"/>
    </row>
    <row r="87" spans="1:13" x14ac:dyDescent="0.35">
      <c r="A87" s="151"/>
      <c r="B87" s="185"/>
      <c r="C87" s="128"/>
      <c r="D87" s="128"/>
      <c r="E87" s="128"/>
      <c r="F87" s="128"/>
      <c r="G87" s="128"/>
    </row>
    <row r="88" spans="1:13" x14ac:dyDescent="0.35">
      <c r="A88" s="119" t="s">
        <v>456</v>
      </c>
      <c r="B88" s="185"/>
      <c r="C88" s="186"/>
      <c r="D88" s="186"/>
      <c r="E88" s="186"/>
      <c r="F88" s="186"/>
      <c r="G88" s="186"/>
    </row>
    <row r="89" spans="1:13" x14ac:dyDescent="0.35">
      <c r="A89" s="187" t="s">
        <v>457</v>
      </c>
      <c r="B89" s="110" t="s">
        <v>150</v>
      </c>
      <c r="C89" s="177"/>
      <c r="D89" s="177"/>
      <c r="E89" s="177"/>
      <c r="F89" s="177"/>
      <c r="G89" s="89"/>
    </row>
    <row r="90" spans="1:13" x14ac:dyDescent="0.35">
      <c r="A90" s="187" t="s">
        <v>458</v>
      </c>
      <c r="B90" s="110" t="s">
        <v>151</v>
      </c>
      <c r="C90" s="177"/>
      <c r="D90" s="177"/>
      <c r="E90" s="177"/>
      <c r="F90" s="177"/>
      <c r="G90" s="89"/>
    </row>
    <row r="91" spans="1:13" x14ac:dyDescent="0.35">
      <c r="A91" s="188" t="s">
        <v>459</v>
      </c>
      <c r="B91" s="110" t="s">
        <v>152</v>
      </c>
      <c r="C91" s="177"/>
      <c r="D91" s="177"/>
      <c r="E91" s="177"/>
      <c r="F91" s="177"/>
      <c r="G91" s="372">
        <f>IF(G90="",G89,G90)</f>
        <v>0</v>
      </c>
    </row>
    <row r="92" spans="1:13" x14ac:dyDescent="0.35">
      <c r="C92" s="5"/>
      <c r="D92" s="5"/>
    </row>
    <row r="93" spans="1:13" x14ac:dyDescent="0.35">
      <c r="C93" s="5"/>
      <c r="D93" s="5"/>
    </row>
    <row r="94" spans="1:13" x14ac:dyDescent="0.35">
      <c r="C94" s="5"/>
      <c r="D94" s="5"/>
    </row>
    <row r="95" spans="1:13" x14ac:dyDescent="0.35">
      <c r="C95" s="5"/>
      <c r="D95" s="5"/>
    </row>
    <row r="96" spans="1:13" x14ac:dyDescent="0.35">
      <c r="C96" s="5"/>
      <c r="D96" s="5"/>
    </row>
    <row r="97" spans="3:4" x14ac:dyDescent="0.35">
      <c r="C97" s="5"/>
      <c r="D97" s="5"/>
    </row>
    <row r="98" spans="3:4" x14ac:dyDescent="0.35">
      <c r="C98" s="5"/>
      <c r="D98" s="5"/>
    </row>
    <row r="99" spans="3:4" x14ac:dyDescent="0.35">
      <c r="C99" s="5"/>
      <c r="D99" s="5"/>
    </row>
    <row r="100" spans="3:4" x14ac:dyDescent="0.35">
      <c r="C100" s="5"/>
      <c r="D100" s="5"/>
    </row>
  </sheetData>
  <sheetProtection algorithmName="SHA-512" hashValue="KpM0lURiias2DqUomnh+ANIOxBvXacSvlzWLE4Acxp5JNiadkhSnEBJF7udrkCyxtFbsO3bnVCrsTb/cLV8JKg==" saltValue="PruxJ9wb6FodKElKBe8HyQ==" spinCount="100000" sheet="1" objects="1" scenarios="1"/>
  <protectedRanges>
    <protectedRange password="E8C7" sqref="A3:B3" name="WholeSheet"/>
  </protectedRanges>
  <mergeCells count="4">
    <mergeCell ref="B6:C6"/>
    <mergeCell ref="B7:C7"/>
    <mergeCell ref="B8:C8"/>
    <mergeCell ref="A9:C12"/>
  </mergeCells>
  <dataValidations count="1">
    <dataValidation type="list" allowBlank="1" showInputMessage="1" showErrorMessage="1" sqref="B13">
      <formula1>Material_YN</formula1>
    </dataValidation>
  </dataValidation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93"/>
  <sheetViews>
    <sheetView showGridLines="0" topLeftCell="A17" zoomScale="60" zoomScaleNormal="60" workbookViewId="0">
      <selection activeCell="G68" sqref="G68"/>
    </sheetView>
  </sheetViews>
  <sheetFormatPr defaultColWidth="9.1796875" defaultRowHeight="14.5" x14ac:dyDescent="0.35"/>
  <cols>
    <col min="1" max="1" width="2.54296875" style="57" customWidth="1"/>
    <col min="2" max="2" width="10.453125" style="14" customWidth="1"/>
    <col min="3" max="3" width="30.1796875" style="14" customWidth="1"/>
    <col min="4" max="4" width="29.453125" style="14" customWidth="1"/>
    <col min="5" max="5" width="13.1796875" style="14" customWidth="1"/>
    <col min="6" max="6" width="16.81640625" style="14" customWidth="1"/>
    <col min="7" max="7" width="14.453125" style="14" customWidth="1"/>
    <col min="8" max="8" width="16.1796875" style="14" customWidth="1"/>
    <col min="9" max="10" width="14.54296875" style="14" customWidth="1"/>
    <col min="11" max="12" width="13.26953125" style="14" customWidth="1"/>
    <col min="13" max="13" width="168.453125" style="14" customWidth="1"/>
    <col min="14" max="15" width="13.26953125" style="14" customWidth="1"/>
    <col min="16" max="16384" width="9.1796875" style="14"/>
  </cols>
  <sheetData>
    <row r="1" spans="1:15" ht="31.5" customHeight="1" x14ac:dyDescent="0.55000000000000004">
      <c r="B1" s="104"/>
      <c r="F1" s="103" t="s">
        <v>1675</v>
      </c>
    </row>
    <row r="2" spans="1:15" ht="21" customHeight="1" x14ac:dyDescent="0.35">
      <c r="B2" s="30"/>
    </row>
    <row r="3" spans="1:15" ht="21" customHeight="1" x14ac:dyDescent="0.35">
      <c r="B3" s="368" t="s">
        <v>7639</v>
      </c>
    </row>
    <row r="4" spans="1:15" ht="21" customHeight="1" x14ac:dyDescent="0.35">
      <c r="A4" s="13"/>
      <c r="F4" s="397" t="s">
        <v>14</v>
      </c>
      <c r="G4" s="397" t="s">
        <v>61</v>
      </c>
      <c r="H4" s="397" t="s">
        <v>62</v>
      </c>
      <c r="I4" s="397" t="s">
        <v>63</v>
      </c>
      <c r="L4" s="326" t="s">
        <v>329</v>
      </c>
      <c r="M4" s="107"/>
    </row>
    <row r="5" spans="1:15" x14ac:dyDescent="0.35">
      <c r="A5" s="13"/>
      <c r="B5" s="315" t="s">
        <v>1011</v>
      </c>
      <c r="C5" s="316"/>
      <c r="D5" s="317"/>
      <c r="E5" s="397" t="s">
        <v>19</v>
      </c>
      <c r="I5" s="126">
        <f>I50</f>
        <v>0</v>
      </c>
      <c r="L5" s="407" t="s">
        <v>19</v>
      </c>
      <c r="M5" s="331"/>
    </row>
    <row r="6" spans="1:15" x14ac:dyDescent="0.35">
      <c r="A6" s="13"/>
      <c r="B6" s="315" t="s">
        <v>572</v>
      </c>
      <c r="C6" s="316"/>
      <c r="D6" s="317"/>
      <c r="E6" s="397" t="s">
        <v>573</v>
      </c>
      <c r="I6" s="89"/>
      <c r="L6" s="407" t="s">
        <v>573</v>
      </c>
      <c r="M6" s="331" t="s">
        <v>7630</v>
      </c>
    </row>
    <row r="7" spans="1:15" x14ac:dyDescent="0.35">
      <c r="A7" s="13"/>
      <c r="B7" s="315" t="s">
        <v>574</v>
      </c>
      <c r="C7" s="316"/>
      <c r="D7" s="317"/>
      <c r="E7" s="397" t="s">
        <v>23</v>
      </c>
      <c r="I7" s="89"/>
      <c r="L7" s="407" t="s">
        <v>23</v>
      </c>
      <c r="M7" s="331" t="s">
        <v>7615</v>
      </c>
    </row>
    <row r="8" spans="1:15" x14ac:dyDescent="0.35">
      <c r="A8" s="13"/>
      <c r="B8" s="315" t="s">
        <v>575</v>
      </c>
      <c r="C8" s="316"/>
      <c r="D8" s="317"/>
      <c r="E8" s="397" t="s">
        <v>26</v>
      </c>
      <c r="I8" s="126">
        <f>SUM(I5:I7)</f>
        <v>0</v>
      </c>
      <c r="L8" s="407" t="s">
        <v>26</v>
      </c>
      <c r="M8" s="341" t="s">
        <v>7622</v>
      </c>
    </row>
    <row r="9" spans="1:15" x14ac:dyDescent="0.35">
      <c r="A9" s="13"/>
      <c r="B9" s="315" t="s">
        <v>1073</v>
      </c>
      <c r="C9" s="316"/>
      <c r="D9" s="317"/>
      <c r="E9" s="397" t="s">
        <v>30</v>
      </c>
      <c r="I9" s="89"/>
      <c r="L9" s="407" t="s">
        <v>30</v>
      </c>
      <c r="M9" s="331" t="s">
        <v>7629</v>
      </c>
    </row>
    <row r="10" spans="1:15" x14ac:dyDescent="0.35">
      <c r="A10" s="13"/>
      <c r="B10" s="315" t="s">
        <v>1074</v>
      </c>
      <c r="C10" s="316"/>
      <c r="D10" s="317"/>
      <c r="E10" s="397" t="s">
        <v>34</v>
      </c>
      <c r="I10" s="89"/>
      <c r="L10" s="407" t="s">
        <v>34</v>
      </c>
      <c r="M10" s="331" t="s">
        <v>7623</v>
      </c>
    </row>
    <row r="11" spans="1:15" x14ac:dyDescent="0.35">
      <c r="A11" s="13"/>
      <c r="B11" s="164"/>
    </row>
    <row r="12" spans="1:15" x14ac:dyDescent="0.35">
      <c r="A12" s="13"/>
      <c r="B12" s="168" t="s">
        <v>1075</v>
      </c>
    </row>
    <row r="14" spans="1:15" x14ac:dyDescent="0.35">
      <c r="B14" s="293" t="s">
        <v>1077</v>
      </c>
      <c r="C14" s="258"/>
      <c r="D14" s="258" t="s">
        <v>1078</v>
      </c>
      <c r="E14" s="258"/>
      <c r="F14" s="377" t="s">
        <v>1079</v>
      </c>
      <c r="G14" s="378" t="s">
        <v>1080</v>
      </c>
      <c r="H14" s="379" t="s">
        <v>1081</v>
      </c>
      <c r="I14" s="380" t="s">
        <v>1082</v>
      </c>
      <c r="K14"/>
      <c r="L14"/>
      <c r="M14"/>
      <c r="N14"/>
      <c r="O14"/>
    </row>
    <row r="15" spans="1:15" x14ac:dyDescent="0.35">
      <c r="B15" s="294"/>
      <c r="C15" s="295"/>
      <c r="D15" s="258"/>
      <c r="E15" s="291"/>
      <c r="F15" s="397" t="s">
        <v>14</v>
      </c>
      <c r="G15" s="397" t="s">
        <v>61</v>
      </c>
      <c r="H15" s="397" t="s">
        <v>62</v>
      </c>
      <c r="I15" s="397" t="s">
        <v>63</v>
      </c>
      <c r="K15"/>
      <c r="L15"/>
      <c r="M15"/>
      <c r="N15"/>
      <c r="O15"/>
    </row>
    <row r="16" spans="1:15" x14ac:dyDescent="0.35">
      <c r="B16" s="296" t="s">
        <v>1027</v>
      </c>
      <c r="C16" s="498" t="s">
        <v>1028</v>
      </c>
      <c r="D16" s="297" t="s">
        <v>1084</v>
      </c>
      <c r="E16" s="393" t="s">
        <v>38</v>
      </c>
      <c r="F16" s="89"/>
      <c r="G16" s="89"/>
      <c r="H16" s="89"/>
      <c r="I16" s="126">
        <f>SUM(F16:H16)</f>
        <v>0</v>
      </c>
      <c r="K16"/>
      <c r="L16"/>
      <c r="M16"/>
      <c r="N16"/>
      <c r="O16"/>
    </row>
    <row r="17" spans="2:15" ht="15" customHeight="1" x14ac:dyDescent="0.35">
      <c r="B17" s="298"/>
      <c r="C17" s="499"/>
      <c r="D17" s="297" t="s">
        <v>1085</v>
      </c>
      <c r="E17" s="393" t="s">
        <v>41</v>
      </c>
      <c r="F17" s="89"/>
      <c r="G17" s="89"/>
      <c r="H17" s="89"/>
      <c r="I17" s="126">
        <f t="shared" ref="I17:I50" si="0">SUM(F17:H17)</f>
        <v>0</v>
      </c>
      <c r="K17"/>
      <c r="L17"/>
      <c r="M17"/>
      <c r="N17"/>
      <c r="O17"/>
    </row>
    <row r="18" spans="2:15" x14ac:dyDescent="0.35">
      <c r="B18" s="298"/>
      <c r="C18" s="499"/>
      <c r="D18" s="297" t="s">
        <v>1086</v>
      </c>
      <c r="E18" s="393" t="s">
        <v>45</v>
      </c>
      <c r="F18" s="89"/>
      <c r="G18" s="89"/>
      <c r="H18" s="89"/>
      <c r="I18" s="126">
        <f t="shared" si="0"/>
        <v>0</v>
      </c>
      <c r="K18"/>
      <c r="L18"/>
      <c r="M18"/>
      <c r="N18"/>
      <c r="O18"/>
    </row>
    <row r="19" spans="2:15" ht="14.25" customHeight="1" x14ac:dyDescent="0.35">
      <c r="B19" s="298"/>
      <c r="C19" s="499"/>
      <c r="D19" s="297" t="s">
        <v>1087</v>
      </c>
      <c r="E19" s="393" t="s">
        <v>49</v>
      </c>
      <c r="F19" s="89"/>
      <c r="G19" s="89"/>
      <c r="H19" s="89"/>
      <c r="I19" s="126">
        <f t="shared" si="0"/>
        <v>0</v>
      </c>
      <c r="K19"/>
      <c r="L19"/>
      <c r="M19"/>
      <c r="N19"/>
      <c r="O19"/>
    </row>
    <row r="20" spans="2:15" x14ac:dyDescent="0.35">
      <c r="B20" s="298"/>
      <c r="C20" s="499"/>
      <c r="D20" s="297" t="s">
        <v>1088</v>
      </c>
      <c r="E20" s="393" t="s">
        <v>51</v>
      </c>
      <c r="F20" s="89"/>
      <c r="G20" s="89"/>
      <c r="H20" s="89"/>
      <c r="I20" s="126">
        <f t="shared" si="0"/>
        <v>0</v>
      </c>
      <c r="K20"/>
      <c r="L20"/>
      <c r="M20"/>
      <c r="N20"/>
      <c r="O20"/>
    </row>
    <row r="21" spans="2:15" x14ac:dyDescent="0.35">
      <c r="B21" s="298"/>
      <c r="C21" s="499"/>
      <c r="D21" s="297" t="s">
        <v>1089</v>
      </c>
      <c r="E21" s="393" t="s">
        <v>53</v>
      </c>
      <c r="F21" s="89"/>
      <c r="G21" s="89"/>
      <c r="H21" s="89"/>
      <c r="I21" s="126">
        <f t="shared" si="0"/>
        <v>0</v>
      </c>
      <c r="K21"/>
      <c r="L21"/>
      <c r="M21"/>
      <c r="N21"/>
      <c r="O21"/>
    </row>
    <row r="22" spans="2:15" x14ac:dyDescent="0.35">
      <c r="B22" s="298"/>
      <c r="C22" s="499"/>
      <c r="D22" s="297" t="s">
        <v>603</v>
      </c>
      <c r="E22" s="393" t="s">
        <v>60</v>
      </c>
      <c r="F22" s="89"/>
      <c r="G22" s="89"/>
      <c r="H22" s="89"/>
      <c r="I22" s="126">
        <f t="shared" si="0"/>
        <v>0</v>
      </c>
      <c r="K22"/>
      <c r="L22"/>
      <c r="M22"/>
      <c r="N22"/>
      <c r="O22"/>
    </row>
    <row r="23" spans="2:15" x14ac:dyDescent="0.35">
      <c r="B23" s="298"/>
      <c r="C23" s="499"/>
      <c r="D23" s="297" t="s">
        <v>513</v>
      </c>
      <c r="E23" s="393" t="s">
        <v>66</v>
      </c>
      <c r="F23" s="89"/>
      <c r="G23" s="89"/>
      <c r="H23" s="89"/>
      <c r="I23" s="126">
        <f t="shared" si="0"/>
        <v>0</v>
      </c>
      <c r="K23"/>
      <c r="L23"/>
      <c r="M23"/>
      <c r="N23"/>
      <c r="O23"/>
    </row>
    <row r="24" spans="2:15" x14ac:dyDescent="0.35">
      <c r="B24" s="298"/>
      <c r="C24" s="500"/>
      <c r="D24" s="297" t="s">
        <v>54</v>
      </c>
      <c r="E24" s="393" t="s">
        <v>69</v>
      </c>
      <c r="F24" s="126">
        <f>SUM(F16:F23)</f>
        <v>0</v>
      </c>
      <c r="G24" s="126">
        <f t="shared" ref="G24:H24" si="1">SUM(G16:G23)</f>
        <v>0</v>
      </c>
      <c r="H24" s="126">
        <f t="shared" si="1"/>
        <v>0</v>
      </c>
      <c r="I24" s="126">
        <f t="shared" si="0"/>
        <v>0</v>
      </c>
      <c r="K24"/>
      <c r="L24"/>
      <c r="M24"/>
      <c r="N24"/>
      <c r="O24"/>
    </row>
    <row r="25" spans="2:15" x14ac:dyDescent="0.35">
      <c r="B25" s="298"/>
      <c r="C25" s="299" t="s">
        <v>1029</v>
      </c>
      <c r="D25" s="300"/>
      <c r="E25" s="393" t="s">
        <v>73</v>
      </c>
      <c r="F25" s="89"/>
      <c r="G25" s="89"/>
      <c r="H25" s="89"/>
      <c r="I25" s="126">
        <f t="shared" si="0"/>
        <v>0</v>
      </c>
      <c r="K25"/>
      <c r="L25"/>
      <c r="M25"/>
      <c r="N25"/>
      <c r="O25"/>
    </row>
    <row r="26" spans="2:15" x14ac:dyDescent="0.35">
      <c r="B26" s="296" t="s">
        <v>480</v>
      </c>
      <c r="C26" s="492" t="s">
        <v>1028</v>
      </c>
      <c r="D26" s="297" t="s">
        <v>1090</v>
      </c>
      <c r="E26" s="393" t="s">
        <v>76</v>
      </c>
      <c r="F26" s="89"/>
      <c r="G26" s="89"/>
      <c r="H26" s="89"/>
      <c r="I26" s="126">
        <f>SUM(F26:H26)</f>
        <v>0</v>
      </c>
      <c r="K26"/>
      <c r="L26"/>
      <c r="M26"/>
      <c r="N26"/>
      <c r="O26"/>
    </row>
    <row r="27" spans="2:15" x14ac:dyDescent="0.35">
      <c r="B27" s="298"/>
      <c r="C27" s="493"/>
      <c r="D27" s="297" t="s">
        <v>1091</v>
      </c>
      <c r="E27" s="393" t="s">
        <v>80</v>
      </c>
      <c r="F27" s="89"/>
      <c r="G27" s="89"/>
      <c r="H27" s="89"/>
      <c r="I27" s="126">
        <f t="shared" si="0"/>
        <v>0</v>
      </c>
      <c r="K27"/>
      <c r="L27"/>
      <c r="M27"/>
      <c r="N27"/>
      <c r="O27"/>
    </row>
    <row r="28" spans="2:15" x14ac:dyDescent="0.35">
      <c r="B28" s="298"/>
      <c r="C28" s="493"/>
      <c r="D28" s="297" t="s">
        <v>1092</v>
      </c>
      <c r="E28" s="393" t="s">
        <v>82</v>
      </c>
      <c r="F28" s="89"/>
      <c r="G28" s="89"/>
      <c r="H28" s="89"/>
      <c r="I28" s="126">
        <f t="shared" si="0"/>
        <v>0</v>
      </c>
      <c r="K28"/>
      <c r="L28"/>
      <c r="M28"/>
      <c r="N28"/>
      <c r="O28"/>
    </row>
    <row r="29" spans="2:15" x14ac:dyDescent="0.35">
      <c r="B29" s="298"/>
      <c r="C29" s="493"/>
      <c r="D29" s="297" t="s">
        <v>586</v>
      </c>
      <c r="E29" s="393" t="s">
        <v>84</v>
      </c>
      <c r="F29" s="89"/>
      <c r="G29" s="89"/>
      <c r="H29" s="89"/>
      <c r="I29" s="126">
        <f t="shared" si="0"/>
        <v>0</v>
      </c>
      <c r="K29"/>
      <c r="L29"/>
      <c r="M29"/>
      <c r="N29"/>
      <c r="O29"/>
    </row>
    <row r="30" spans="2:15" x14ac:dyDescent="0.35">
      <c r="B30" s="298"/>
      <c r="C30" s="493"/>
      <c r="D30" s="297" t="s">
        <v>513</v>
      </c>
      <c r="E30" s="393" t="s">
        <v>86</v>
      </c>
      <c r="F30" s="89"/>
      <c r="G30" s="89"/>
      <c r="H30" s="89"/>
      <c r="I30" s="126">
        <f t="shared" si="0"/>
        <v>0</v>
      </c>
      <c r="K30"/>
      <c r="L30"/>
      <c r="M30"/>
      <c r="N30"/>
      <c r="O30"/>
    </row>
    <row r="31" spans="2:15" x14ac:dyDescent="0.35">
      <c r="B31" s="298"/>
      <c r="C31" s="494"/>
      <c r="D31" s="297" t="s">
        <v>54</v>
      </c>
      <c r="E31" s="393" t="s">
        <v>88</v>
      </c>
      <c r="F31" s="126">
        <f>SUM(F26:F30)</f>
        <v>0</v>
      </c>
      <c r="G31" s="126">
        <f t="shared" ref="G31:H31" si="2">SUM(G26:G30)</f>
        <v>0</v>
      </c>
      <c r="H31" s="126">
        <f t="shared" si="2"/>
        <v>0</v>
      </c>
      <c r="I31" s="126">
        <f t="shared" si="0"/>
        <v>0</v>
      </c>
      <c r="K31"/>
      <c r="L31"/>
      <c r="M31"/>
      <c r="N31"/>
      <c r="O31"/>
    </row>
    <row r="32" spans="2:15" x14ac:dyDescent="0.35">
      <c r="B32" s="298"/>
      <c r="C32" s="299" t="s">
        <v>1029</v>
      </c>
      <c r="D32" s="300"/>
      <c r="E32" s="393" t="s">
        <v>90</v>
      </c>
      <c r="F32" s="89"/>
      <c r="G32" s="89"/>
      <c r="H32" s="89"/>
      <c r="I32" s="126">
        <f t="shared" si="0"/>
        <v>0</v>
      </c>
      <c r="K32"/>
      <c r="L32"/>
      <c r="M32"/>
      <c r="N32"/>
      <c r="O32"/>
    </row>
    <row r="33" spans="1:15" x14ac:dyDescent="0.35">
      <c r="B33" s="296" t="s">
        <v>1030</v>
      </c>
      <c r="C33" s="492" t="s">
        <v>1028</v>
      </c>
      <c r="D33" s="300" t="s">
        <v>1093</v>
      </c>
      <c r="E33" s="393" t="s">
        <v>92</v>
      </c>
      <c r="F33" s="89"/>
      <c r="G33" s="89"/>
      <c r="H33" s="89"/>
      <c r="I33" s="126">
        <f t="shared" si="0"/>
        <v>0</v>
      </c>
      <c r="K33"/>
      <c r="L33"/>
      <c r="M33"/>
      <c r="N33"/>
      <c r="O33"/>
    </row>
    <row r="34" spans="1:15" x14ac:dyDescent="0.35">
      <c r="B34" s="298"/>
      <c r="C34" s="493"/>
      <c r="D34" s="299" t="s">
        <v>1089</v>
      </c>
      <c r="E34" s="393" t="s">
        <v>94</v>
      </c>
      <c r="F34" s="89"/>
      <c r="G34" s="89"/>
      <c r="H34" s="89"/>
      <c r="I34" s="126">
        <f t="shared" si="0"/>
        <v>0</v>
      </c>
      <c r="K34"/>
      <c r="L34"/>
      <c r="M34"/>
      <c r="N34"/>
      <c r="O34"/>
    </row>
    <row r="35" spans="1:15" x14ac:dyDescent="0.35">
      <c r="B35" s="298"/>
      <c r="C35" s="493"/>
      <c r="D35" s="299" t="s">
        <v>603</v>
      </c>
      <c r="E35" s="393" t="s">
        <v>96</v>
      </c>
      <c r="F35" s="89"/>
      <c r="G35" s="89"/>
      <c r="H35" s="89"/>
      <c r="I35" s="126">
        <f t="shared" si="0"/>
        <v>0</v>
      </c>
      <c r="K35"/>
      <c r="L35"/>
      <c r="M35"/>
      <c r="N35"/>
      <c r="O35"/>
    </row>
    <row r="36" spans="1:15" ht="15" customHeight="1" x14ac:dyDescent="0.35">
      <c r="B36" s="298"/>
      <c r="C36" s="494"/>
      <c r="D36" s="301" t="s">
        <v>54</v>
      </c>
      <c r="E36" s="393" t="s">
        <v>98</v>
      </c>
      <c r="F36" s="126">
        <f>SUM(F33:F35)</f>
        <v>0</v>
      </c>
      <c r="G36" s="126">
        <f t="shared" ref="G36:H36" si="3">SUM(G33:G35)</f>
        <v>0</v>
      </c>
      <c r="H36" s="126">
        <f t="shared" si="3"/>
        <v>0</v>
      </c>
      <c r="I36" s="126">
        <f t="shared" si="0"/>
        <v>0</v>
      </c>
      <c r="K36"/>
      <c r="L36"/>
      <c r="M36"/>
      <c r="N36"/>
      <c r="O36"/>
    </row>
    <row r="37" spans="1:15" ht="15" customHeight="1" x14ac:dyDescent="0.35">
      <c r="B37" s="298"/>
      <c r="C37" s="299" t="s">
        <v>1029</v>
      </c>
      <c r="D37" s="300"/>
      <c r="E37" s="393" t="s">
        <v>100</v>
      </c>
      <c r="F37" s="89"/>
      <c r="G37" s="89"/>
      <c r="H37" s="89"/>
      <c r="I37" s="126">
        <f t="shared" si="0"/>
        <v>0</v>
      </c>
      <c r="K37"/>
      <c r="L37"/>
      <c r="M37"/>
      <c r="N37"/>
      <c r="O37"/>
    </row>
    <row r="38" spans="1:15" ht="15" customHeight="1" x14ac:dyDescent="0.35">
      <c r="B38" s="296" t="s">
        <v>1031</v>
      </c>
      <c r="C38" s="495" t="s">
        <v>1028</v>
      </c>
      <c r="D38" s="300" t="s">
        <v>1094</v>
      </c>
      <c r="E38" s="393" t="s">
        <v>102</v>
      </c>
      <c r="F38" s="89"/>
      <c r="G38" s="89"/>
      <c r="H38" s="89"/>
      <c r="I38" s="126">
        <f t="shared" si="0"/>
        <v>0</v>
      </c>
      <c r="K38"/>
      <c r="L38"/>
      <c r="M38"/>
      <c r="N38"/>
      <c r="O38"/>
    </row>
    <row r="39" spans="1:15" ht="15" customHeight="1" x14ac:dyDescent="0.35">
      <c r="A39" s="302"/>
      <c r="B39" s="298"/>
      <c r="C39" s="496"/>
      <c r="D39" s="299" t="s">
        <v>1095</v>
      </c>
      <c r="E39" s="393" t="s">
        <v>67</v>
      </c>
      <c r="F39" s="89"/>
      <c r="G39" s="89"/>
      <c r="H39" s="89"/>
      <c r="I39" s="126">
        <f t="shared" si="0"/>
        <v>0</v>
      </c>
      <c r="K39"/>
      <c r="L39"/>
      <c r="M39"/>
      <c r="N39"/>
      <c r="O39"/>
    </row>
    <row r="40" spans="1:15" ht="15" customHeight="1" x14ac:dyDescent="0.35">
      <c r="A40" s="254"/>
      <c r="B40" s="298"/>
      <c r="C40" s="497"/>
      <c r="D40" s="301" t="s">
        <v>54</v>
      </c>
      <c r="E40" s="393" t="s">
        <v>105</v>
      </c>
      <c r="F40" s="126">
        <f>SUM(F38:F39)</f>
        <v>0</v>
      </c>
      <c r="G40" s="126">
        <f t="shared" ref="G40:H40" si="4">SUM(G38:G39)</f>
        <v>0</v>
      </c>
      <c r="H40" s="126">
        <f t="shared" si="4"/>
        <v>0</v>
      </c>
      <c r="I40" s="126">
        <f>SUM(F40:H40)</f>
        <v>0</v>
      </c>
      <c r="K40"/>
      <c r="L40"/>
      <c r="M40"/>
      <c r="N40"/>
      <c r="O40"/>
    </row>
    <row r="41" spans="1:15" ht="15" customHeight="1" x14ac:dyDescent="0.35">
      <c r="A41" s="254"/>
      <c r="B41" s="303"/>
      <c r="C41" s="301" t="s">
        <v>1029</v>
      </c>
      <c r="D41" s="301"/>
      <c r="E41" s="393" t="s">
        <v>107</v>
      </c>
      <c r="F41" s="89"/>
      <c r="G41" s="89"/>
      <c r="H41" s="89"/>
      <c r="I41" s="126">
        <f t="shared" si="0"/>
        <v>0</v>
      </c>
      <c r="K41"/>
      <c r="L41"/>
      <c r="M41"/>
      <c r="N41"/>
      <c r="O41"/>
    </row>
    <row r="42" spans="1:15" ht="15" customHeight="1" x14ac:dyDescent="0.35">
      <c r="A42" s="254"/>
      <c r="B42" s="298" t="s">
        <v>1032</v>
      </c>
      <c r="C42" s="492" t="s">
        <v>1028</v>
      </c>
      <c r="D42" s="299" t="s">
        <v>1094</v>
      </c>
      <c r="E42" s="393" t="s">
        <v>109</v>
      </c>
      <c r="F42" s="89"/>
      <c r="G42" s="89"/>
      <c r="H42" s="89"/>
      <c r="I42" s="126">
        <f t="shared" si="0"/>
        <v>0</v>
      </c>
      <c r="K42"/>
      <c r="L42"/>
      <c r="M42"/>
      <c r="N42"/>
      <c r="O42"/>
    </row>
    <row r="43" spans="1:15" ht="15" customHeight="1" x14ac:dyDescent="0.35">
      <c r="A43" s="254"/>
      <c r="B43" s="298"/>
      <c r="C43" s="493"/>
      <c r="D43" s="299" t="s">
        <v>1095</v>
      </c>
      <c r="E43" s="393" t="s">
        <v>111</v>
      </c>
      <c r="F43" s="89"/>
      <c r="G43" s="89"/>
      <c r="H43" s="89"/>
      <c r="I43" s="126">
        <f t="shared" si="0"/>
        <v>0</v>
      </c>
      <c r="K43"/>
      <c r="L43"/>
      <c r="M43"/>
      <c r="N43"/>
      <c r="O43"/>
    </row>
    <row r="44" spans="1:15" x14ac:dyDescent="0.35">
      <c r="A44" s="254"/>
      <c r="B44" s="298"/>
      <c r="C44" s="494"/>
      <c r="D44" s="301" t="s">
        <v>54</v>
      </c>
      <c r="E44" s="393" t="s">
        <v>114</v>
      </c>
      <c r="F44" s="126">
        <f>SUM(F42:F43)</f>
        <v>0</v>
      </c>
      <c r="G44" s="126">
        <f t="shared" ref="G44:H44" si="5">SUM(G42:G43)</f>
        <v>0</v>
      </c>
      <c r="H44" s="126">
        <f t="shared" si="5"/>
        <v>0</v>
      </c>
      <c r="I44" s="126">
        <f>SUM(F44:H44)</f>
        <v>0</v>
      </c>
      <c r="K44"/>
      <c r="L44"/>
      <c r="M44"/>
      <c r="N44"/>
      <c r="O44"/>
    </row>
    <row r="45" spans="1:15" ht="15" customHeight="1" x14ac:dyDescent="0.35">
      <c r="A45" s="254"/>
      <c r="B45" s="303"/>
      <c r="C45" s="304" t="s">
        <v>1029</v>
      </c>
      <c r="D45" s="297"/>
      <c r="E45" s="393" t="s">
        <v>116</v>
      </c>
      <c r="F45" s="89"/>
      <c r="G45" s="89"/>
      <c r="H45" s="89"/>
      <c r="I45" s="126">
        <f>SUM(F45:H45)</f>
        <v>0</v>
      </c>
      <c r="K45"/>
      <c r="L45"/>
      <c r="M45"/>
      <c r="N45"/>
      <c r="O45"/>
    </row>
    <row r="46" spans="1:15" ht="15" customHeight="1" x14ac:dyDescent="0.35">
      <c r="A46" s="254"/>
      <c r="B46" s="296" t="s">
        <v>513</v>
      </c>
      <c r="C46" s="304" t="s">
        <v>1028</v>
      </c>
      <c r="D46" s="301"/>
      <c r="E46" s="393" t="s">
        <v>118</v>
      </c>
      <c r="F46" s="89"/>
      <c r="G46" s="89"/>
      <c r="H46" s="89"/>
      <c r="I46" s="126">
        <f t="shared" si="0"/>
        <v>0</v>
      </c>
      <c r="K46"/>
      <c r="L46"/>
      <c r="M46"/>
      <c r="N46"/>
      <c r="O46"/>
    </row>
    <row r="47" spans="1:15" ht="15" customHeight="1" x14ac:dyDescent="0.35">
      <c r="A47" s="254"/>
      <c r="B47" s="303"/>
      <c r="C47" s="304" t="s">
        <v>1029</v>
      </c>
      <c r="D47" s="301"/>
      <c r="E47" s="393" t="s">
        <v>120</v>
      </c>
      <c r="F47" s="89"/>
      <c r="G47" s="89"/>
      <c r="H47" s="89"/>
      <c r="I47" s="126">
        <f t="shared" si="0"/>
        <v>0</v>
      </c>
      <c r="K47"/>
      <c r="L47"/>
      <c r="M47"/>
      <c r="N47"/>
      <c r="O47"/>
    </row>
    <row r="48" spans="1:15" ht="15" customHeight="1" x14ac:dyDescent="0.35">
      <c r="A48" s="254"/>
      <c r="B48" s="305" t="s">
        <v>1033</v>
      </c>
      <c r="C48" s="306" t="s">
        <v>1028</v>
      </c>
      <c r="D48" s="307"/>
      <c r="E48" s="393" t="s">
        <v>122</v>
      </c>
      <c r="F48" s="376">
        <f>F24+F31+F36+F40+F44+F46</f>
        <v>0</v>
      </c>
      <c r="G48" s="376">
        <f t="shared" ref="G48:H49" si="6">G24+G31+G36+G40+G44+G46</f>
        <v>0</v>
      </c>
      <c r="H48" s="376">
        <f t="shared" si="6"/>
        <v>0</v>
      </c>
      <c r="I48" s="376">
        <f t="shared" si="0"/>
        <v>0</v>
      </c>
      <c r="K48"/>
      <c r="L48"/>
      <c r="M48"/>
      <c r="N48"/>
      <c r="O48"/>
    </row>
    <row r="49" spans="1:20" ht="15" customHeight="1" x14ac:dyDescent="0.35">
      <c r="A49" s="254"/>
      <c r="B49" s="308"/>
      <c r="C49" s="306" t="s">
        <v>1029</v>
      </c>
      <c r="D49" s="307"/>
      <c r="E49" s="393" t="s">
        <v>124</v>
      </c>
      <c r="F49" s="376">
        <f>F25+F32+F37+F41+F45+F47</f>
        <v>0</v>
      </c>
      <c r="G49" s="376">
        <f t="shared" si="6"/>
        <v>0</v>
      </c>
      <c r="H49" s="376">
        <f t="shared" si="6"/>
        <v>0</v>
      </c>
      <c r="I49" s="376">
        <f t="shared" si="0"/>
        <v>0</v>
      </c>
      <c r="K49"/>
      <c r="L49"/>
      <c r="M49"/>
      <c r="N49"/>
      <c r="O49"/>
    </row>
    <row r="50" spans="1:20" ht="15" customHeight="1" x14ac:dyDescent="0.35">
      <c r="A50" s="254"/>
      <c r="B50" s="309"/>
      <c r="C50" s="310" t="s">
        <v>1034</v>
      </c>
      <c r="D50" s="307"/>
      <c r="E50" s="393" t="s">
        <v>71</v>
      </c>
      <c r="F50" s="376">
        <f>F48+F49</f>
        <v>0</v>
      </c>
      <c r="G50" s="376">
        <f t="shared" ref="G50:H50" si="7">G48+G49</f>
        <v>0</v>
      </c>
      <c r="H50" s="376">
        <f t="shared" si="7"/>
        <v>0</v>
      </c>
      <c r="I50" s="376">
        <f t="shared" si="0"/>
        <v>0</v>
      </c>
      <c r="K50"/>
    </row>
    <row r="51" spans="1:20" ht="15" customHeight="1" x14ac:dyDescent="0.35">
      <c r="A51" s="254"/>
    </row>
    <row r="52" spans="1:20" ht="15" customHeight="1" x14ac:dyDescent="0.35">
      <c r="A52" s="254"/>
      <c r="B52" s="168" t="s">
        <v>1096</v>
      </c>
    </row>
    <row r="53" spans="1:20" ht="15" customHeight="1" x14ac:dyDescent="0.35">
      <c r="A53"/>
      <c r="B53"/>
      <c r="C53"/>
      <c r="D53"/>
      <c r="E53"/>
      <c r="J53"/>
      <c r="K53"/>
      <c r="L53"/>
      <c r="M53"/>
      <c r="N53"/>
      <c r="O53"/>
      <c r="P53"/>
      <c r="Q53" s="232"/>
      <c r="R53" s="232"/>
      <c r="S53" s="232"/>
      <c r="T53" s="232"/>
    </row>
    <row r="54" spans="1:20" ht="15" customHeight="1" x14ac:dyDescent="0.35">
      <c r="A54"/>
      <c r="B54" s="255"/>
      <c r="C54" s="258"/>
      <c r="D54" s="256"/>
      <c r="E54" s="257"/>
      <c r="F54" s="402" t="s">
        <v>7667</v>
      </c>
      <c r="G54" s="402" t="s">
        <v>1082</v>
      </c>
      <c r="H54" s="402" t="s">
        <v>1097</v>
      </c>
      <c r="J54"/>
      <c r="K54"/>
      <c r="L54"/>
      <c r="M54"/>
      <c r="N54"/>
      <c r="O54"/>
      <c r="P54"/>
      <c r="Q54" s="232"/>
      <c r="R54" s="232"/>
      <c r="S54" s="232"/>
      <c r="T54" s="232"/>
    </row>
    <row r="55" spans="1:20" ht="15" customHeight="1" x14ac:dyDescent="0.35">
      <c r="A55"/>
      <c r="B55" s="255"/>
      <c r="C55" s="258"/>
      <c r="D55" s="256"/>
      <c r="E55" s="259"/>
      <c r="F55" s="397" t="s">
        <v>14</v>
      </c>
      <c r="G55" s="397" t="s">
        <v>61</v>
      </c>
      <c r="H55" s="397" t="s">
        <v>62</v>
      </c>
      <c r="J55"/>
      <c r="K55"/>
      <c r="L55"/>
      <c r="M55"/>
      <c r="N55"/>
      <c r="O55"/>
      <c r="P55"/>
      <c r="Q55" s="232"/>
      <c r="R55" s="232"/>
      <c r="S55" s="232"/>
      <c r="T55" s="232"/>
    </row>
    <row r="56" spans="1:20" ht="15" customHeight="1" x14ac:dyDescent="0.35">
      <c r="A56"/>
      <c r="B56" s="260" t="s">
        <v>1027</v>
      </c>
      <c r="C56" s="311" t="s">
        <v>1028</v>
      </c>
      <c r="D56" s="261"/>
      <c r="E56" s="393" t="s">
        <v>127</v>
      </c>
      <c r="F56" s="126">
        <f>'Cyber Exposures'!G9</f>
        <v>0</v>
      </c>
      <c r="G56" s="126">
        <f>I24</f>
        <v>0</v>
      </c>
      <c r="H56" s="381" t="str">
        <f>IF(F56=0,"",G56/F56)</f>
        <v/>
      </c>
      <c r="J56"/>
      <c r="K56"/>
      <c r="L56"/>
      <c r="M56"/>
      <c r="N56"/>
      <c r="O56"/>
      <c r="P56"/>
      <c r="Q56" s="232"/>
      <c r="R56" s="232"/>
      <c r="S56" s="232"/>
      <c r="T56" s="232"/>
    </row>
    <row r="57" spans="1:20" ht="15" customHeight="1" x14ac:dyDescent="0.35">
      <c r="A57"/>
      <c r="B57" s="260" t="s">
        <v>1027</v>
      </c>
      <c r="C57" s="311" t="s">
        <v>1029</v>
      </c>
      <c r="D57" s="261"/>
      <c r="E57" s="393" t="s">
        <v>129</v>
      </c>
      <c r="F57" s="126">
        <f>'Cyber Exposures'!G10</f>
        <v>0</v>
      </c>
      <c r="G57" s="126">
        <f>I25</f>
        <v>0</v>
      </c>
      <c r="H57" s="381" t="str">
        <f t="shared" ref="H57:H68" si="8">IF(F57=0,"",G57/F57)</f>
        <v/>
      </c>
      <c r="J57"/>
      <c r="K57"/>
      <c r="L57"/>
      <c r="M57"/>
      <c r="N57"/>
      <c r="O57"/>
      <c r="P57"/>
      <c r="Q57" s="232"/>
      <c r="R57" s="232"/>
      <c r="S57" s="232"/>
      <c r="T57" s="232"/>
    </row>
    <row r="58" spans="1:20" ht="15" customHeight="1" x14ac:dyDescent="0.35">
      <c r="A58"/>
      <c r="B58" s="260" t="s">
        <v>480</v>
      </c>
      <c r="C58" s="311" t="s">
        <v>1028</v>
      </c>
      <c r="D58" s="261"/>
      <c r="E58" s="393" t="s">
        <v>404</v>
      </c>
      <c r="F58" s="126">
        <f>'Cyber Exposures'!G11</f>
        <v>0</v>
      </c>
      <c r="G58" s="126">
        <f>I31</f>
        <v>0</v>
      </c>
      <c r="H58" s="381" t="str">
        <f t="shared" si="8"/>
        <v/>
      </c>
      <c r="J58"/>
      <c r="K58"/>
      <c r="L58"/>
      <c r="M58"/>
      <c r="N58"/>
      <c r="O58"/>
      <c r="P58"/>
      <c r="Q58" s="232"/>
      <c r="R58" s="232"/>
      <c r="S58" s="232"/>
      <c r="T58" s="232"/>
    </row>
    <row r="59" spans="1:20" ht="15" customHeight="1" x14ac:dyDescent="0.35">
      <c r="A59"/>
      <c r="B59" s="260" t="s">
        <v>480</v>
      </c>
      <c r="C59" s="311" t="s">
        <v>1029</v>
      </c>
      <c r="D59" s="261"/>
      <c r="E59" s="393" t="s">
        <v>406</v>
      </c>
      <c r="F59" s="126">
        <f>'Cyber Exposures'!G12</f>
        <v>0</v>
      </c>
      <c r="G59" s="126">
        <f>I32</f>
        <v>0</v>
      </c>
      <c r="H59" s="381" t="str">
        <f t="shared" si="8"/>
        <v/>
      </c>
      <c r="J59"/>
      <c r="K59"/>
      <c r="L59"/>
      <c r="M59"/>
      <c r="N59"/>
      <c r="O59"/>
      <c r="P59"/>
      <c r="Q59" s="232"/>
      <c r="R59" s="232"/>
      <c r="S59" s="232"/>
      <c r="T59" s="232"/>
    </row>
    <row r="60" spans="1:20" ht="15" customHeight="1" x14ac:dyDescent="0.35">
      <c r="A60"/>
      <c r="B60" s="260" t="s">
        <v>1030</v>
      </c>
      <c r="C60" s="311" t="s">
        <v>1028</v>
      </c>
      <c r="D60" s="261"/>
      <c r="E60" s="393" t="s">
        <v>408</v>
      </c>
      <c r="F60" s="126">
        <f>'Cyber Exposures'!G13</f>
        <v>0</v>
      </c>
      <c r="G60" s="126">
        <f>I36</f>
        <v>0</v>
      </c>
      <c r="H60" s="381" t="str">
        <f t="shared" si="8"/>
        <v/>
      </c>
      <c r="J60"/>
      <c r="K60"/>
      <c r="L60"/>
      <c r="M60"/>
      <c r="N60"/>
      <c r="O60"/>
      <c r="P60"/>
      <c r="Q60" s="232"/>
      <c r="R60" s="232"/>
      <c r="S60" s="232"/>
      <c r="T60" s="232"/>
    </row>
    <row r="61" spans="1:20" ht="15" customHeight="1" x14ac:dyDescent="0.35">
      <c r="A61"/>
      <c r="B61" s="260" t="s">
        <v>1030</v>
      </c>
      <c r="C61" s="311" t="s">
        <v>1029</v>
      </c>
      <c r="D61" s="261"/>
      <c r="E61" s="393" t="s">
        <v>410</v>
      </c>
      <c r="F61" s="126">
        <f>'Cyber Exposures'!G14</f>
        <v>0</v>
      </c>
      <c r="G61" s="126">
        <f>I37</f>
        <v>0</v>
      </c>
      <c r="H61" s="381" t="str">
        <f t="shared" si="8"/>
        <v/>
      </c>
      <c r="J61"/>
      <c r="K61"/>
      <c r="L61"/>
      <c r="M61"/>
      <c r="N61"/>
      <c r="O61"/>
      <c r="P61"/>
      <c r="Q61" s="232"/>
      <c r="R61" s="232"/>
      <c r="S61" s="232"/>
      <c r="T61" s="232"/>
    </row>
    <row r="62" spans="1:20" ht="15" customHeight="1" x14ac:dyDescent="0.35">
      <c r="A62"/>
      <c r="B62" s="260" t="s">
        <v>1031</v>
      </c>
      <c r="C62" s="311" t="s">
        <v>1028</v>
      </c>
      <c r="D62" s="261"/>
      <c r="E62" s="393" t="s">
        <v>412</v>
      </c>
      <c r="F62" s="126">
        <f>'Cyber Exposures'!G15</f>
        <v>0</v>
      </c>
      <c r="G62" s="126">
        <f>I40</f>
        <v>0</v>
      </c>
      <c r="H62" s="381" t="str">
        <f t="shared" si="8"/>
        <v/>
      </c>
      <c r="J62"/>
      <c r="K62"/>
      <c r="L62"/>
      <c r="M62"/>
      <c r="N62"/>
      <c r="O62"/>
      <c r="P62"/>
      <c r="Q62" s="232"/>
      <c r="R62" s="232"/>
      <c r="S62" s="232"/>
      <c r="T62" s="232"/>
    </row>
    <row r="63" spans="1:20" x14ac:dyDescent="0.35">
      <c r="A63"/>
      <c r="B63" s="260" t="s">
        <v>1031</v>
      </c>
      <c r="C63" s="311" t="s">
        <v>1029</v>
      </c>
      <c r="D63" s="261"/>
      <c r="E63" s="393" t="s">
        <v>415</v>
      </c>
      <c r="F63" s="126">
        <f>'Cyber Exposures'!G16</f>
        <v>0</v>
      </c>
      <c r="G63" s="126">
        <f>I41</f>
        <v>0</v>
      </c>
      <c r="H63" s="381" t="str">
        <f t="shared" si="8"/>
        <v/>
      </c>
      <c r="J63"/>
      <c r="K63"/>
      <c r="L63"/>
      <c r="M63"/>
      <c r="N63"/>
      <c r="O63"/>
      <c r="P63"/>
      <c r="Q63" s="232"/>
      <c r="R63" s="232"/>
      <c r="S63" s="232"/>
      <c r="T63" s="232"/>
    </row>
    <row r="64" spans="1:20" ht="15" customHeight="1" x14ac:dyDescent="0.35">
      <c r="A64"/>
      <c r="B64" s="260" t="s">
        <v>1032</v>
      </c>
      <c r="C64" s="311" t="s">
        <v>1028</v>
      </c>
      <c r="D64" s="261"/>
      <c r="E64" s="393" t="s">
        <v>418</v>
      </c>
      <c r="F64" s="126">
        <f>'Cyber Exposures'!G17</f>
        <v>0</v>
      </c>
      <c r="G64" s="126">
        <f>I44</f>
        <v>0</v>
      </c>
      <c r="H64" s="381" t="str">
        <f t="shared" si="8"/>
        <v/>
      </c>
      <c r="J64"/>
      <c r="K64"/>
      <c r="L64"/>
      <c r="M64"/>
      <c r="N64"/>
      <c r="O64"/>
      <c r="P64"/>
    </row>
    <row r="65" spans="1:20" s="57" customFormat="1" ht="15" customHeight="1" x14ac:dyDescent="0.35">
      <c r="A65" s="14"/>
      <c r="B65" s="260" t="s">
        <v>1032</v>
      </c>
      <c r="C65" s="311" t="s">
        <v>1029</v>
      </c>
      <c r="D65" s="261"/>
      <c r="E65" s="393" t="s">
        <v>131</v>
      </c>
      <c r="F65" s="126">
        <f>'Cyber Exposures'!G18</f>
        <v>0</v>
      </c>
      <c r="G65" s="126">
        <f>I45</f>
        <v>0</v>
      </c>
      <c r="H65" s="381" t="str">
        <f t="shared" si="8"/>
        <v/>
      </c>
      <c r="I65" s="14"/>
      <c r="J65" s="14"/>
      <c r="K65" s="14"/>
      <c r="L65" s="14"/>
      <c r="M65" s="14"/>
      <c r="N65" s="14"/>
      <c r="O65" s="14"/>
      <c r="P65" s="14"/>
      <c r="Q65" s="14"/>
      <c r="R65" s="14"/>
      <c r="S65" s="14"/>
      <c r="T65" s="14"/>
    </row>
    <row r="66" spans="1:20" s="57" customFormat="1" ht="15" customHeight="1" x14ac:dyDescent="0.35">
      <c r="A66" s="14"/>
      <c r="B66" s="260" t="s">
        <v>513</v>
      </c>
      <c r="C66" s="311" t="s">
        <v>1028</v>
      </c>
      <c r="D66" s="261"/>
      <c r="E66" s="393" t="s">
        <v>134</v>
      </c>
      <c r="F66" s="126">
        <f>'Cyber Exposures'!G19</f>
        <v>0</v>
      </c>
      <c r="G66" s="126">
        <f>I46</f>
        <v>0</v>
      </c>
      <c r="H66" s="381" t="str">
        <f t="shared" si="8"/>
        <v/>
      </c>
      <c r="I66" s="14"/>
      <c r="J66" s="14"/>
      <c r="K66" s="14"/>
      <c r="L66" s="14"/>
      <c r="M66" s="14"/>
      <c r="N66" s="14"/>
      <c r="O66" s="14"/>
      <c r="P66" s="14"/>
      <c r="Q66" s="14"/>
      <c r="R66" s="14"/>
      <c r="S66" s="14"/>
      <c r="T66" s="14"/>
    </row>
    <row r="67" spans="1:20" s="57" customFormat="1" ht="15" customHeight="1" x14ac:dyDescent="0.35">
      <c r="A67" s="14"/>
      <c r="B67" s="260" t="s">
        <v>513</v>
      </c>
      <c r="C67" s="311" t="s">
        <v>1029</v>
      </c>
      <c r="D67" s="261"/>
      <c r="E67" s="393" t="s">
        <v>136</v>
      </c>
      <c r="F67" s="126">
        <f>'Cyber Exposures'!G20</f>
        <v>0</v>
      </c>
      <c r="G67" s="126">
        <f>I47</f>
        <v>0</v>
      </c>
      <c r="H67" s="381" t="str">
        <f t="shared" si="8"/>
        <v/>
      </c>
      <c r="I67" s="14"/>
      <c r="J67" s="14"/>
      <c r="K67" s="14"/>
      <c r="L67" s="14"/>
      <c r="M67" s="14"/>
      <c r="N67" s="14"/>
      <c r="O67" s="14"/>
      <c r="P67" s="14"/>
      <c r="Q67" s="14"/>
      <c r="R67" s="14"/>
      <c r="S67" s="14"/>
      <c r="T67" s="14"/>
    </row>
    <row r="68" spans="1:20" ht="15" customHeight="1" x14ac:dyDescent="0.35">
      <c r="A68" s="14"/>
      <c r="B68" s="264" t="s">
        <v>1033</v>
      </c>
      <c r="C68" s="312" t="s">
        <v>1034</v>
      </c>
      <c r="D68" s="265"/>
      <c r="E68" s="393" t="s">
        <v>138</v>
      </c>
      <c r="F68" s="376">
        <f>'Cyber Exposures'!G21</f>
        <v>0</v>
      </c>
      <c r="G68" s="376">
        <f>I50</f>
        <v>0</v>
      </c>
      <c r="H68" s="382" t="str">
        <f t="shared" si="8"/>
        <v/>
      </c>
    </row>
    <row r="69" spans="1:20" s="57" customFormat="1" ht="15" customHeight="1" x14ac:dyDescent="0.35">
      <c r="A69" s="14"/>
      <c r="B69" s="14"/>
      <c r="C69" s="14"/>
      <c r="E69" s="14"/>
      <c r="F69" s="14"/>
      <c r="G69" s="14"/>
      <c r="H69" s="14"/>
      <c r="I69" s="14"/>
      <c r="J69" s="14"/>
      <c r="K69" s="14"/>
      <c r="L69" s="14"/>
      <c r="M69" s="14"/>
      <c r="N69" s="14"/>
      <c r="O69" s="14"/>
      <c r="P69" s="14"/>
      <c r="Q69" s="14"/>
      <c r="R69" s="14"/>
      <c r="S69" s="14"/>
      <c r="T69" s="14"/>
    </row>
    <row r="70" spans="1:20" s="57" customFormat="1" ht="15" customHeight="1" x14ac:dyDescent="0.35">
      <c r="A70" s="14"/>
      <c r="B70" s="168" t="s">
        <v>1098</v>
      </c>
      <c r="C70" s="14"/>
      <c r="E70" s="14"/>
      <c r="F70" s="14"/>
      <c r="G70" s="14"/>
      <c r="H70" s="14"/>
      <c r="I70" s="14"/>
      <c r="J70" s="14"/>
      <c r="K70" s="14"/>
      <c r="L70" s="14"/>
      <c r="M70" s="14"/>
      <c r="N70" s="14"/>
      <c r="O70" s="14"/>
      <c r="P70" s="14"/>
      <c r="Q70" s="14"/>
      <c r="R70" s="14"/>
      <c r="S70" s="14"/>
      <c r="T70" s="14"/>
    </row>
    <row r="71" spans="1:20" s="57" customFormat="1" ht="15" customHeight="1" x14ac:dyDescent="0.35">
      <c r="A71" s="14"/>
      <c r="B71" s="14"/>
      <c r="C71" s="14"/>
      <c r="E71" s="14"/>
      <c r="F71" s="14"/>
      <c r="G71" s="14"/>
      <c r="H71" s="14"/>
      <c r="I71" s="14"/>
      <c r="J71" s="14"/>
      <c r="K71" s="14"/>
      <c r="L71" s="14"/>
      <c r="M71" s="14"/>
      <c r="N71" s="14"/>
      <c r="O71" s="14"/>
      <c r="P71" s="14"/>
      <c r="Q71" s="14"/>
      <c r="R71" s="14"/>
      <c r="S71" s="14"/>
      <c r="T71" s="14"/>
    </row>
    <row r="72" spans="1:20" s="57" customFormat="1" ht="15" customHeight="1" x14ac:dyDescent="0.35">
      <c r="A72" s="14"/>
      <c r="B72" s="273" t="s">
        <v>1099</v>
      </c>
      <c r="C72" s="313"/>
      <c r="D72" s="274"/>
      <c r="E72" s="275"/>
      <c r="F72" s="402" t="s">
        <v>7667</v>
      </c>
      <c r="G72" s="402" t="s">
        <v>1082</v>
      </c>
      <c r="H72" s="402" t="s">
        <v>1097</v>
      </c>
      <c r="I72" s="14"/>
      <c r="J72" s="14"/>
      <c r="K72" s="14"/>
      <c r="L72" s="14"/>
      <c r="M72" s="14"/>
      <c r="N72" s="14"/>
      <c r="O72" s="14"/>
      <c r="P72" s="14"/>
      <c r="Q72" s="14"/>
      <c r="R72" s="14"/>
      <c r="S72" s="14"/>
      <c r="T72" s="14"/>
    </row>
    <row r="73" spans="1:20" ht="15" customHeight="1" x14ac:dyDescent="0.35">
      <c r="B73" s="273"/>
      <c r="C73" s="314"/>
      <c r="D73" s="276"/>
      <c r="E73" s="277"/>
      <c r="F73" s="397" t="s">
        <v>14</v>
      </c>
      <c r="G73" s="397" t="s">
        <v>61</v>
      </c>
      <c r="H73" s="397" t="s">
        <v>62</v>
      </c>
    </row>
    <row r="74" spans="1:20" ht="15" customHeight="1" x14ac:dyDescent="0.35">
      <c r="B74" s="278" t="s">
        <v>1042</v>
      </c>
      <c r="C74" s="290"/>
      <c r="D74" s="279"/>
      <c r="E74" s="393" t="s">
        <v>74</v>
      </c>
      <c r="F74" s="126">
        <f>'Cyber Exposures'!P30</f>
        <v>0</v>
      </c>
      <c r="G74" s="89"/>
      <c r="H74" s="381" t="str">
        <f t="shared" ref="H74:H93" si="9">IF(F74=0,"",G74/F74)</f>
        <v/>
      </c>
    </row>
    <row r="75" spans="1:20" ht="15" customHeight="1" x14ac:dyDescent="0.35">
      <c r="B75" s="280" t="s">
        <v>1043</v>
      </c>
      <c r="C75" s="288"/>
      <c r="D75" s="281"/>
      <c r="E75" s="393" t="s">
        <v>141</v>
      </c>
      <c r="F75" s="126">
        <f>'Cyber Exposures'!P31</f>
        <v>0</v>
      </c>
      <c r="G75" s="89"/>
      <c r="H75" s="381" t="str">
        <f t="shared" si="9"/>
        <v/>
      </c>
    </row>
    <row r="76" spans="1:20" ht="15" customHeight="1" x14ac:dyDescent="0.35">
      <c r="B76" s="280" t="s">
        <v>1044</v>
      </c>
      <c r="C76" s="288"/>
      <c r="D76" s="281"/>
      <c r="E76" s="393" t="s">
        <v>143</v>
      </c>
      <c r="F76" s="126">
        <f>'Cyber Exposures'!P32</f>
        <v>0</v>
      </c>
      <c r="G76" s="89"/>
      <c r="H76" s="381" t="str">
        <f t="shared" si="9"/>
        <v/>
      </c>
    </row>
    <row r="77" spans="1:20" ht="15" customHeight="1" x14ac:dyDescent="0.35">
      <c r="B77" s="280" t="s">
        <v>1045</v>
      </c>
      <c r="C77" s="288"/>
      <c r="D77" s="281"/>
      <c r="E77" s="393" t="s">
        <v>144</v>
      </c>
      <c r="F77" s="126">
        <f>'Cyber Exposures'!P33</f>
        <v>0</v>
      </c>
      <c r="G77" s="89"/>
      <c r="H77" s="381" t="str">
        <f t="shared" si="9"/>
        <v/>
      </c>
    </row>
    <row r="78" spans="1:20" ht="15" customHeight="1" x14ac:dyDescent="0.35">
      <c r="B78" s="280" t="s">
        <v>1046</v>
      </c>
      <c r="C78" s="288"/>
      <c r="D78" s="281"/>
      <c r="E78" s="393" t="s">
        <v>145</v>
      </c>
      <c r="F78" s="126">
        <f>'Cyber Exposures'!P34</f>
        <v>0</v>
      </c>
      <c r="G78" s="89"/>
      <c r="H78" s="381" t="str">
        <f t="shared" si="9"/>
        <v/>
      </c>
    </row>
    <row r="79" spans="1:20" ht="15" customHeight="1" x14ac:dyDescent="0.35">
      <c r="B79" s="280" t="s">
        <v>1047</v>
      </c>
      <c r="C79" s="288"/>
      <c r="D79" s="281"/>
      <c r="E79" s="393" t="s">
        <v>146</v>
      </c>
      <c r="F79" s="126">
        <f>'Cyber Exposures'!P35</f>
        <v>0</v>
      </c>
      <c r="G79" s="89"/>
      <c r="H79" s="381" t="str">
        <f t="shared" si="9"/>
        <v/>
      </c>
    </row>
    <row r="80" spans="1:20" ht="15" customHeight="1" x14ac:dyDescent="0.35">
      <c r="B80" s="280" t="s">
        <v>1048</v>
      </c>
      <c r="C80" s="288"/>
      <c r="D80" s="281"/>
      <c r="E80" s="393" t="s">
        <v>148</v>
      </c>
      <c r="F80" s="126">
        <f>'Cyber Exposures'!P36</f>
        <v>0</v>
      </c>
      <c r="G80" s="89"/>
      <c r="H80" s="381" t="str">
        <f t="shared" si="9"/>
        <v/>
      </c>
    </row>
    <row r="81" spans="2:8" ht="15" customHeight="1" x14ac:dyDescent="0.35">
      <c r="B81" s="280" t="s">
        <v>480</v>
      </c>
      <c r="C81" s="288"/>
      <c r="D81" s="281"/>
      <c r="E81" s="393" t="s">
        <v>150</v>
      </c>
      <c r="F81" s="126">
        <f>'Cyber Exposures'!P37</f>
        <v>0</v>
      </c>
      <c r="G81" s="89"/>
      <c r="H81" s="381" t="str">
        <f t="shared" si="9"/>
        <v/>
      </c>
    </row>
    <row r="82" spans="2:8" ht="15" customHeight="1" x14ac:dyDescent="0.35">
      <c r="B82" s="280" t="s">
        <v>1049</v>
      </c>
      <c r="C82" s="288"/>
      <c r="D82" s="281"/>
      <c r="E82" s="393" t="s">
        <v>151</v>
      </c>
      <c r="F82" s="126">
        <f>'Cyber Exposures'!P38</f>
        <v>0</v>
      </c>
      <c r="G82" s="89"/>
      <c r="H82" s="381" t="str">
        <f t="shared" si="9"/>
        <v/>
      </c>
    </row>
    <row r="83" spans="2:8" ht="15" customHeight="1" x14ac:dyDescent="0.35">
      <c r="B83" s="280" t="s">
        <v>1050</v>
      </c>
      <c r="C83" s="288"/>
      <c r="D83" s="281"/>
      <c r="E83" s="393" t="s">
        <v>152</v>
      </c>
      <c r="F83" s="126">
        <f>'Cyber Exposures'!P39</f>
        <v>0</v>
      </c>
      <c r="G83" s="89"/>
      <c r="H83" s="381" t="str">
        <f t="shared" si="9"/>
        <v/>
      </c>
    </row>
    <row r="84" spans="2:8" ht="15" customHeight="1" x14ac:dyDescent="0.35">
      <c r="B84" s="280" t="s">
        <v>1051</v>
      </c>
      <c r="C84" s="288"/>
      <c r="D84" s="281"/>
      <c r="E84" s="393" t="s">
        <v>153</v>
      </c>
      <c r="F84" s="126">
        <f>'Cyber Exposures'!P40</f>
        <v>0</v>
      </c>
      <c r="G84" s="89"/>
      <c r="H84" s="381" t="str">
        <f t="shared" si="9"/>
        <v/>
      </c>
    </row>
    <row r="85" spans="2:8" ht="15" customHeight="1" x14ac:dyDescent="0.35">
      <c r="B85" s="280" t="s">
        <v>1052</v>
      </c>
      <c r="C85" s="288"/>
      <c r="D85" s="281"/>
      <c r="E85" s="393" t="s">
        <v>155</v>
      </c>
      <c r="F85" s="126">
        <f>'Cyber Exposures'!P41</f>
        <v>0</v>
      </c>
      <c r="G85" s="89"/>
      <c r="H85" s="381" t="str">
        <f t="shared" si="9"/>
        <v/>
      </c>
    </row>
    <row r="86" spans="2:8" ht="15" customHeight="1" x14ac:dyDescent="0.35">
      <c r="B86" s="280" t="s">
        <v>1053</v>
      </c>
      <c r="C86" s="288"/>
      <c r="D86" s="281"/>
      <c r="E86" s="393" t="s">
        <v>78</v>
      </c>
      <c r="F86" s="126">
        <f>'Cyber Exposures'!P42</f>
        <v>0</v>
      </c>
      <c r="G86" s="89"/>
      <c r="H86" s="381" t="str">
        <f t="shared" si="9"/>
        <v/>
      </c>
    </row>
    <row r="87" spans="2:8" ht="15" customHeight="1" x14ac:dyDescent="0.35">
      <c r="B87" s="280" t="s">
        <v>1054</v>
      </c>
      <c r="C87" s="288"/>
      <c r="D87" s="281"/>
      <c r="E87" s="393" t="s">
        <v>156</v>
      </c>
      <c r="F87" s="126">
        <f>'Cyber Exposures'!P43</f>
        <v>0</v>
      </c>
      <c r="G87" s="89"/>
      <c r="H87" s="381" t="str">
        <f t="shared" si="9"/>
        <v/>
      </c>
    </row>
    <row r="88" spans="2:8" ht="15" customHeight="1" x14ac:dyDescent="0.35">
      <c r="B88" s="280" t="s">
        <v>1055</v>
      </c>
      <c r="C88" s="288"/>
      <c r="D88" s="281"/>
      <c r="E88" s="393" t="s">
        <v>157</v>
      </c>
      <c r="F88" s="126">
        <f>'Cyber Exposures'!P44</f>
        <v>0</v>
      </c>
      <c r="G88" s="89"/>
      <c r="H88" s="381" t="str">
        <f t="shared" si="9"/>
        <v/>
      </c>
    </row>
    <row r="89" spans="2:8" ht="15" customHeight="1" x14ac:dyDescent="0.35">
      <c r="B89" s="280" t="s">
        <v>1056</v>
      </c>
      <c r="C89" s="288"/>
      <c r="D89" s="281"/>
      <c r="E89" s="393" t="s">
        <v>159</v>
      </c>
      <c r="F89" s="126">
        <f>'Cyber Exposures'!P45</f>
        <v>0</v>
      </c>
      <c r="G89" s="89"/>
      <c r="H89" s="381" t="str">
        <f t="shared" si="9"/>
        <v/>
      </c>
    </row>
    <row r="90" spans="2:8" ht="15" customHeight="1" x14ac:dyDescent="0.35">
      <c r="B90" s="280" t="s">
        <v>1057</v>
      </c>
      <c r="C90" s="288"/>
      <c r="D90" s="281"/>
      <c r="E90" s="393" t="s">
        <v>160</v>
      </c>
      <c r="F90" s="126">
        <f>'Cyber Exposures'!P46</f>
        <v>0</v>
      </c>
      <c r="G90" s="89"/>
      <c r="H90" s="381" t="str">
        <f t="shared" si="9"/>
        <v/>
      </c>
    </row>
    <row r="91" spans="2:8" ht="15" customHeight="1" x14ac:dyDescent="0.35">
      <c r="B91" s="280" t="s">
        <v>1058</v>
      </c>
      <c r="C91" s="288"/>
      <c r="D91" s="281"/>
      <c r="E91" s="393" t="s">
        <v>161</v>
      </c>
      <c r="F91" s="126">
        <f>'Cyber Exposures'!P47</f>
        <v>0</v>
      </c>
      <c r="G91" s="89"/>
      <c r="H91" s="381" t="str">
        <f t="shared" si="9"/>
        <v/>
      </c>
    </row>
    <row r="92" spans="2:8" ht="15" customHeight="1" x14ac:dyDescent="0.35">
      <c r="B92" s="280" t="s">
        <v>513</v>
      </c>
      <c r="C92" s="288"/>
      <c r="D92" s="281"/>
      <c r="E92" s="393" t="s">
        <v>162</v>
      </c>
      <c r="F92" s="126">
        <f>'Cyber Exposures'!P48</f>
        <v>0</v>
      </c>
      <c r="G92" s="89"/>
      <c r="H92" s="381" t="str">
        <f t="shared" si="9"/>
        <v/>
      </c>
    </row>
    <row r="93" spans="2:8" ht="15" customHeight="1" x14ac:dyDescent="0.35">
      <c r="B93" s="282" t="s">
        <v>1060</v>
      </c>
      <c r="C93" s="288"/>
      <c r="D93" s="281"/>
      <c r="E93" s="393" t="s">
        <v>164</v>
      </c>
      <c r="F93" s="376">
        <f>'Cyber Exposures'!P49</f>
        <v>0</v>
      </c>
      <c r="G93" s="376">
        <f>SUM(G74:G92)</f>
        <v>0</v>
      </c>
      <c r="H93" s="382" t="str">
        <f t="shared" si="9"/>
        <v/>
      </c>
    </row>
  </sheetData>
  <sheetProtection algorithmName="SHA-512" hashValue="6zyLNHXFQoJGpKDjoUs34n5DvXYzuBE7UhSxsJHCWIie+GwpDEo3KFbATLjn76mCwRPQLEA97PW8ZvWaFQU9VA==" saltValue="IjrGSOKXm/t6vzV7aFOU5A==" spinCount="100000" sheet="1" objects="1" scenarios="1"/>
  <mergeCells count="5">
    <mergeCell ref="C16:C24"/>
    <mergeCell ref="C26:C31"/>
    <mergeCell ref="C33:C36"/>
    <mergeCell ref="C38:C40"/>
    <mergeCell ref="C42:C44"/>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U100"/>
  <sheetViews>
    <sheetView showGridLines="0" topLeftCell="A13" zoomScale="60" zoomScaleNormal="60" workbookViewId="0">
      <selection activeCell="G55" sqref="G55"/>
    </sheetView>
  </sheetViews>
  <sheetFormatPr defaultColWidth="9" defaultRowHeight="14.5" x14ac:dyDescent="0.35"/>
  <cols>
    <col min="1" max="1" width="94.1796875" style="14" bestFit="1" customWidth="1"/>
    <col min="2" max="2" width="13.81640625" style="14" customWidth="1"/>
    <col min="3" max="3" width="24.7265625" style="14" customWidth="1"/>
    <col min="4" max="4" width="19.26953125" style="14" customWidth="1"/>
    <col min="5" max="5" width="17.54296875" style="14" customWidth="1"/>
    <col min="6" max="6" width="18.1796875" style="14" customWidth="1"/>
    <col min="7" max="7" width="19.54296875" style="14" customWidth="1"/>
    <col min="8" max="8" width="9" style="14"/>
    <col min="9" max="9" width="12.453125" style="14" customWidth="1"/>
    <col min="10" max="10" width="31.1796875" style="14" customWidth="1"/>
    <col min="11" max="11" width="17.54296875" style="14" bestFit="1" customWidth="1"/>
    <col min="12" max="12" width="14.1796875" style="14" bestFit="1" customWidth="1"/>
    <col min="13" max="13" width="15.453125" style="14" bestFit="1" customWidth="1"/>
    <col min="14" max="14" width="9" style="14"/>
    <col min="15" max="15" width="11.7265625" style="14" customWidth="1"/>
    <col min="16" max="16384" width="9" style="14"/>
  </cols>
  <sheetData>
    <row r="1" spans="1:21" ht="32.25" customHeight="1" x14ac:dyDescent="0.55000000000000004">
      <c r="A1" s="103"/>
      <c r="B1" s="103"/>
      <c r="C1" s="12"/>
      <c r="D1" s="12"/>
    </row>
    <row r="2" spans="1:21" ht="23.5" x14ac:dyDescent="0.55000000000000004">
      <c r="A2" s="1" t="s">
        <v>0</v>
      </c>
      <c r="B2" s="162" t="s">
        <v>477</v>
      </c>
      <c r="G2" s="4" t="s">
        <v>2</v>
      </c>
    </row>
    <row r="3" spans="1:21" ht="21" x14ac:dyDescent="0.35">
      <c r="A3" s="28"/>
      <c r="B3" s="28"/>
      <c r="G3" s="6" t="s">
        <v>3</v>
      </c>
    </row>
    <row r="4" spans="1:21" x14ac:dyDescent="0.35">
      <c r="A4" s="32"/>
      <c r="B4" s="32"/>
      <c r="G4" s="21" t="s">
        <v>4</v>
      </c>
    </row>
    <row r="5" spans="1:21" x14ac:dyDescent="0.35">
      <c r="A5" s="12"/>
      <c r="B5" s="12"/>
      <c r="C5" s="12"/>
      <c r="D5" s="12"/>
    </row>
    <row r="6" spans="1:21" x14ac:dyDescent="0.35">
      <c r="A6" s="7" t="s">
        <v>5</v>
      </c>
      <c r="B6" s="440" t="str">
        <f>IF(Submission_header!B3="","",Submission_header!B3)</f>
        <v/>
      </c>
      <c r="C6" s="440"/>
    </row>
    <row r="7" spans="1:21" x14ac:dyDescent="0.35">
      <c r="A7" s="83" t="s">
        <v>323</v>
      </c>
      <c r="B7" s="441" t="str">
        <f>IF(Submission_header!B3="","", TEXT(Submission_header!E3,"dd/mm/yyyy"))</f>
        <v/>
      </c>
      <c r="C7" s="441"/>
    </row>
    <row r="8" spans="1:21" x14ac:dyDescent="0.35">
      <c r="A8" s="163" t="s">
        <v>438</v>
      </c>
      <c r="B8" s="441" t="s">
        <v>478</v>
      </c>
      <c r="C8" s="441"/>
      <c r="D8" s="12"/>
    </row>
    <row r="9" spans="1:21" ht="14.65" customHeight="1" x14ac:dyDescent="0.35">
      <c r="A9" s="442" t="s">
        <v>479</v>
      </c>
      <c r="B9" s="442"/>
      <c r="C9" s="442"/>
      <c r="D9" s="189" t="s">
        <v>467</v>
      </c>
    </row>
    <row r="10" spans="1:21" x14ac:dyDescent="0.35">
      <c r="A10" s="442"/>
      <c r="B10" s="442"/>
      <c r="C10" s="442"/>
      <c r="D10" s="32" t="s">
        <v>324</v>
      </c>
    </row>
    <row r="11" spans="1:21" x14ac:dyDescent="0.35">
      <c r="A11" s="442"/>
      <c r="B11" s="442"/>
      <c r="C11" s="442"/>
      <c r="D11" s="32" t="s">
        <v>325</v>
      </c>
    </row>
    <row r="12" spans="1:21" x14ac:dyDescent="0.35">
      <c r="A12" s="442"/>
      <c r="B12" s="442"/>
      <c r="C12" s="442"/>
      <c r="D12" s="32"/>
      <c r="E12" s="13"/>
      <c r="F12" s="13"/>
      <c r="G12" s="13"/>
    </row>
    <row r="13" spans="1:21" x14ac:dyDescent="0.35">
      <c r="A13" s="7" t="s">
        <v>442</v>
      </c>
      <c r="B13" s="89"/>
      <c r="E13" s="165"/>
      <c r="F13" s="165"/>
      <c r="G13" s="13"/>
    </row>
    <row r="14" spans="1:21" ht="29" x14ac:dyDescent="0.35">
      <c r="A14" s="119" t="s">
        <v>328</v>
      </c>
      <c r="B14" s="119"/>
      <c r="C14" s="190" t="s">
        <v>468</v>
      </c>
      <c r="D14" s="167" t="s">
        <v>443</v>
      </c>
      <c r="E14" s="167" t="s">
        <v>444</v>
      </c>
      <c r="F14" s="167" t="s">
        <v>445</v>
      </c>
      <c r="G14" s="191" t="s">
        <v>469</v>
      </c>
      <c r="J14" s="168" t="s">
        <v>447</v>
      </c>
    </row>
    <row r="15" spans="1:21" x14ac:dyDescent="0.35">
      <c r="A15" s="19"/>
      <c r="B15" s="19"/>
      <c r="C15" s="169" t="s">
        <v>14</v>
      </c>
      <c r="D15" s="109" t="s">
        <v>61</v>
      </c>
      <c r="E15" s="109" t="s">
        <v>62</v>
      </c>
      <c r="F15" s="109" t="s">
        <v>63</v>
      </c>
      <c r="G15" s="109" t="s">
        <v>64</v>
      </c>
      <c r="J15" s="109" t="s">
        <v>240</v>
      </c>
      <c r="K15" s="96" t="s">
        <v>448</v>
      </c>
      <c r="L15" s="96" t="s">
        <v>449</v>
      </c>
      <c r="M15" s="96" t="s">
        <v>450</v>
      </c>
    </row>
    <row r="16" spans="1:21" x14ac:dyDescent="0.35">
      <c r="A16" s="121" t="s">
        <v>330</v>
      </c>
      <c r="B16" s="110" t="s">
        <v>19</v>
      </c>
      <c r="C16" s="177"/>
      <c r="D16" s="89"/>
      <c r="E16" s="89"/>
      <c r="F16" s="89"/>
      <c r="G16" s="172">
        <f>SUM(C16:F16)</f>
        <v>0</v>
      </c>
      <c r="J16" s="81" t="s">
        <v>268</v>
      </c>
      <c r="K16" s="85" t="s">
        <v>451</v>
      </c>
      <c r="L16" s="85" t="s">
        <v>452</v>
      </c>
      <c r="M16" s="85" t="s">
        <v>453</v>
      </c>
      <c r="O16" s="359" t="s">
        <v>7604</v>
      </c>
      <c r="P16" s="359"/>
      <c r="Q16" s="359"/>
      <c r="R16" s="359"/>
      <c r="S16" s="359"/>
      <c r="T16" s="359"/>
      <c r="U16" s="359"/>
    </row>
    <row r="17" spans="1:16" x14ac:dyDescent="0.35">
      <c r="A17" s="121" t="s">
        <v>332</v>
      </c>
      <c r="B17" s="110" t="s">
        <v>23</v>
      </c>
      <c r="C17" s="177"/>
      <c r="D17" s="89"/>
      <c r="E17" s="89"/>
      <c r="F17" s="89"/>
      <c r="G17" s="172">
        <f t="shared" ref="G17:G21" si="0">SUM(C17:F17)</f>
        <v>0</v>
      </c>
      <c r="I17" s="110" t="s">
        <v>19</v>
      </c>
      <c r="J17" s="170">
        <f>Reinsurers!B12</f>
        <v>0</v>
      </c>
      <c r="K17" s="89"/>
      <c r="L17" s="89"/>
      <c r="M17" s="89"/>
      <c r="O17" s="14" t="s">
        <v>7605</v>
      </c>
      <c r="P17" s="14" t="s">
        <v>7607</v>
      </c>
    </row>
    <row r="18" spans="1:16" x14ac:dyDescent="0.35">
      <c r="A18" s="121" t="s">
        <v>334</v>
      </c>
      <c r="B18" s="110" t="s">
        <v>26</v>
      </c>
      <c r="C18" s="177"/>
      <c r="D18" s="89"/>
      <c r="E18" s="89"/>
      <c r="F18" s="89"/>
      <c r="G18" s="172">
        <f t="shared" si="0"/>
        <v>0</v>
      </c>
      <c r="I18" s="110" t="s">
        <v>23</v>
      </c>
      <c r="J18" s="170">
        <f>Reinsurers!B13</f>
        <v>0</v>
      </c>
      <c r="K18" s="89"/>
      <c r="L18" s="89"/>
      <c r="M18" s="89"/>
      <c r="O18" s="14" t="s">
        <v>7606</v>
      </c>
      <c r="P18" s="14" t="s">
        <v>7608</v>
      </c>
    </row>
    <row r="19" spans="1:16" x14ac:dyDescent="0.35">
      <c r="A19" s="125" t="s">
        <v>336</v>
      </c>
      <c r="B19" s="110" t="s">
        <v>30</v>
      </c>
      <c r="C19" s="177"/>
      <c r="D19" s="172">
        <f t="shared" ref="D19:G19" si="1">SUM(D16:D18)</f>
        <v>0</v>
      </c>
      <c r="E19" s="172">
        <f t="shared" si="1"/>
        <v>0</v>
      </c>
      <c r="F19" s="172">
        <f t="shared" si="1"/>
        <v>0</v>
      </c>
      <c r="G19" s="172">
        <f t="shared" si="1"/>
        <v>0</v>
      </c>
      <c r="I19" s="110" t="s">
        <v>26</v>
      </c>
      <c r="J19" s="170">
        <f>Reinsurers!B14</f>
        <v>0</v>
      </c>
      <c r="K19" s="89"/>
      <c r="L19" s="89"/>
      <c r="M19" s="89"/>
      <c r="O19" s="16" t="s">
        <v>513</v>
      </c>
      <c r="P19" s="14" t="s">
        <v>7609</v>
      </c>
    </row>
    <row r="20" spans="1:16" x14ac:dyDescent="0.35">
      <c r="A20" s="121" t="s">
        <v>337</v>
      </c>
      <c r="B20" s="110" t="s">
        <v>34</v>
      </c>
      <c r="C20" s="177"/>
      <c r="D20" s="89"/>
      <c r="E20" s="89"/>
      <c r="F20" s="89"/>
      <c r="G20" s="172">
        <f t="shared" si="0"/>
        <v>0</v>
      </c>
      <c r="I20" s="110" t="s">
        <v>30</v>
      </c>
      <c r="J20" s="170">
        <f>Reinsurers!B15</f>
        <v>0</v>
      </c>
      <c r="K20" s="89"/>
      <c r="L20" s="89"/>
      <c r="M20" s="89"/>
    </row>
    <row r="21" spans="1:16" x14ac:dyDescent="0.35">
      <c r="A21" s="121" t="s">
        <v>339</v>
      </c>
      <c r="B21" s="110" t="s">
        <v>38</v>
      </c>
      <c r="C21" s="177"/>
      <c r="D21" s="89"/>
      <c r="E21" s="89"/>
      <c r="F21" s="89"/>
      <c r="G21" s="172">
        <f t="shared" si="0"/>
        <v>0</v>
      </c>
      <c r="I21" s="110" t="s">
        <v>34</v>
      </c>
      <c r="J21" s="170">
        <f>Reinsurers!B16</f>
        <v>0</v>
      </c>
      <c r="K21" s="89"/>
      <c r="L21" s="89"/>
      <c r="M21" s="89"/>
    </row>
    <row r="22" spans="1:16" x14ac:dyDescent="0.35">
      <c r="A22" s="125" t="s">
        <v>340</v>
      </c>
      <c r="B22" s="110" t="s">
        <v>41</v>
      </c>
      <c r="C22" s="177"/>
      <c r="D22" s="172">
        <f t="shared" ref="D22:G22" si="2">SUM(D20:D21)</f>
        <v>0</v>
      </c>
      <c r="E22" s="172">
        <f t="shared" si="2"/>
        <v>0</v>
      </c>
      <c r="F22" s="172">
        <f t="shared" si="2"/>
        <v>0</v>
      </c>
      <c r="G22" s="172">
        <f t="shared" si="2"/>
        <v>0</v>
      </c>
      <c r="I22" s="110" t="s">
        <v>38</v>
      </c>
      <c r="J22" s="170">
        <f>Reinsurers!B17</f>
        <v>0</v>
      </c>
      <c r="K22" s="89"/>
      <c r="L22" s="89"/>
      <c r="M22" s="89"/>
    </row>
    <row r="23" spans="1:16" x14ac:dyDescent="0.35">
      <c r="A23" s="127" t="s">
        <v>341</v>
      </c>
      <c r="B23" s="110"/>
      <c r="C23" s="128"/>
      <c r="D23" s="128"/>
      <c r="E23" s="128"/>
      <c r="F23" s="128"/>
      <c r="G23" s="128"/>
      <c r="I23" s="110" t="s">
        <v>41</v>
      </c>
      <c r="J23" s="170">
        <f>Reinsurers!B18</f>
        <v>0</v>
      </c>
      <c r="K23" s="89"/>
      <c r="L23" s="89"/>
      <c r="M23" s="89"/>
    </row>
    <row r="24" spans="1:16" x14ac:dyDescent="0.35">
      <c r="A24" s="129" t="s">
        <v>342</v>
      </c>
      <c r="B24" s="110" t="s">
        <v>45</v>
      </c>
      <c r="C24" s="177"/>
      <c r="D24" s="89"/>
      <c r="E24" s="89"/>
      <c r="F24" s="89"/>
      <c r="G24" s="172">
        <f t="shared" ref="G24:G28" si="3">SUM(C24:F24)</f>
        <v>0</v>
      </c>
      <c r="I24" s="110" t="s">
        <v>45</v>
      </c>
      <c r="J24" s="170">
        <f>Reinsurers!B19</f>
        <v>0</v>
      </c>
      <c r="K24" s="89"/>
      <c r="L24" s="89"/>
      <c r="M24" s="89"/>
    </row>
    <row r="25" spans="1:16" x14ac:dyDescent="0.35">
      <c r="A25" s="129" t="s">
        <v>344</v>
      </c>
      <c r="B25" s="110" t="s">
        <v>49</v>
      </c>
      <c r="C25" s="177"/>
      <c r="D25" s="89"/>
      <c r="E25" s="89"/>
      <c r="F25" s="89"/>
      <c r="G25" s="172">
        <f t="shared" si="3"/>
        <v>0</v>
      </c>
      <c r="I25" s="110" t="s">
        <v>49</v>
      </c>
      <c r="J25" s="170">
        <f>Reinsurers!B20</f>
        <v>0</v>
      </c>
      <c r="K25" s="89"/>
      <c r="L25" s="89"/>
      <c r="M25" s="89"/>
    </row>
    <row r="26" spans="1:16" x14ac:dyDescent="0.35">
      <c r="A26" s="129" t="s">
        <v>346</v>
      </c>
      <c r="B26" s="110" t="s">
        <v>51</v>
      </c>
      <c r="C26" s="177"/>
      <c r="D26" s="89"/>
      <c r="E26" s="89"/>
      <c r="F26" s="89"/>
      <c r="G26" s="172">
        <f t="shared" si="3"/>
        <v>0</v>
      </c>
      <c r="I26" s="110" t="s">
        <v>51</v>
      </c>
      <c r="J26" s="170">
        <f>Reinsurers!B21</f>
        <v>0</v>
      </c>
      <c r="K26" s="89"/>
      <c r="L26" s="89"/>
      <c r="M26" s="89"/>
    </row>
    <row r="27" spans="1:16" x14ac:dyDescent="0.35">
      <c r="A27" s="129" t="s">
        <v>348</v>
      </c>
      <c r="B27" s="110" t="s">
        <v>53</v>
      </c>
      <c r="C27" s="177"/>
      <c r="D27" s="89"/>
      <c r="E27" s="89"/>
      <c r="F27" s="89"/>
      <c r="G27" s="172">
        <f t="shared" si="3"/>
        <v>0</v>
      </c>
      <c r="I27" s="110" t="s">
        <v>53</v>
      </c>
      <c r="J27" s="170">
        <f>Reinsurers!B22</f>
        <v>0</v>
      </c>
      <c r="K27" s="89"/>
      <c r="L27" s="89"/>
      <c r="M27" s="89"/>
    </row>
    <row r="28" spans="1:16" ht="29" x14ac:dyDescent="0.35">
      <c r="A28" s="130" t="s">
        <v>350</v>
      </c>
      <c r="B28" s="110" t="s">
        <v>60</v>
      </c>
      <c r="C28" s="177"/>
      <c r="D28" s="89"/>
      <c r="E28" s="89"/>
      <c r="F28" s="89"/>
      <c r="G28" s="172">
        <f t="shared" si="3"/>
        <v>0</v>
      </c>
      <c r="I28" s="110" t="s">
        <v>60</v>
      </c>
      <c r="J28" s="170">
        <f>Reinsurers!B23</f>
        <v>0</v>
      </c>
      <c r="K28" s="89"/>
      <c r="L28" s="89"/>
      <c r="M28" s="89"/>
    </row>
    <row r="29" spans="1:16" x14ac:dyDescent="0.35">
      <c r="A29" s="125" t="s">
        <v>352</v>
      </c>
      <c r="B29" s="110" t="s">
        <v>66</v>
      </c>
      <c r="C29" s="177"/>
      <c r="D29" s="172">
        <f t="shared" ref="D29:G29" si="4">SUM(D24:D28)</f>
        <v>0</v>
      </c>
      <c r="E29" s="172">
        <f t="shared" si="4"/>
        <v>0</v>
      </c>
      <c r="F29" s="172">
        <f t="shared" si="4"/>
        <v>0</v>
      </c>
      <c r="G29" s="172">
        <f t="shared" si="4"/>
        <v>0</v>
      </c>
      <c r="I29" s="110" t="s">
        <v>66</v>
      </c>
      <c r="J29" s="170">
        <f>Reinsurers!B24</f>
        <v>0</v>
      </c>
      <c r="K29" s="89"/>
      <c r="L29" s="89"/>
      <c r="M29" s="89"/>
    </row>
    <row r="30" spans="1:16" x14ac:dyDescent="0.35">
      <c r="A30" s="121" t="s">
        <v>353</v>
      </c>
      <c r="B30" s="110" t="s">
        <v>69</v>
      </c>
      <c r="C30" s="177"/>
      <c r="D30" s="89"/>
      <c r="E30" s="89"/>
      <c r="F30" s="89"/>
      <c r="G30" s="172">
        <f t="shared" ref="G30:G31" si="5">SUM(C30:F30)</f>
        <v>0</v>
      </c>
      <c r="I30" s="110" t="s">
        <v>69</v>
      </c>
      <c r="J30" s="170">
        <f>Reinsurers!B25</f>
        <v>0</v>
      </c>
      <c r="K30" s="89"/>
      <c r="L30" s="89"/>
      <c r="M30" s="89"/>
    </row>
    <row r="31" spans="1:16" x14ac:dyDescent="0.35">
      <c r="A31" s="121" t="s">
        <v>355</v>
      </c>
      <c r="B31" s="110" t="s">
        <v>73</v>
      </c>
      <c r="C31" s="177"/>
      <c r="D31" s="89"/>
      <c r="E31" s="89"/>
      <c r="F31" s="89"/>
      <c r="G31" s="172">
        <f t="shared" si="5"/>
        <v>0</v>
      </c>
      <c r="I31" s="110" t="s">
        <v>73</v>
      </c>
      <c r="J31" s="170">
        <f>Reinsurers!B26</f>
        <v>0</v>
      </c>
      <c r="K31" s="89"/>
      <c r="L31" s="89"/>
      <c r="M31" s="89"/>
    </row>
    <row r="32" spans="1:16" x14ac:dyDescent="0.35">
      <c r="A32" s="125" t="s">
        <v>357</v>
      </c>
      <c r="B32" s="110" t="s">
        <v>76</v>
      </c>
      <c r="C32" s="177"/>
      <c r="D32" s="172">
        <f t="shared" ref="D32:G32" si="6">SUM(D30:D31)</f>
        <v>0</v>
      </c>
      <c r="E32" s="172">
        <f t="shared" si="6"/>
        <v>0</v>
      </c>
      <c r="F32" s="172">
        <f t="shared" si="6"/>
        <v>0</v>
      </c>
      <c r="G32" s="172">
        <f t="shared" si="6"/>
        <v>0</v>
      </c>
      <c r="I32" s="110" t="s">
        <v>76</v>
      </c>
      <c r="J32" s="170">
        <f>Reinsurers!B27</f>
        <v>0</v>
      </c>
      <c r="K32" s="89"/>
      <c r="L32" s="89"/>
      <c r="M32" s="89"/>
    </row>
    <row r="33" spans="1:13" x14ac:dyDescent="0.35">
      <c r="A33" s="127" t="s">
        <v>358</v>
      </c>
      <c r="B33" s="110" t="s">
        <v>80</v>
      </c>
      <c r="C33" s="177"/>
      <c r="D33" s="172">
        <f t="shared" ref="D33:G33" si="7">+D32+D29+D22+D19</f>
        <v>0</v>
      </c>
      <c r="E33" s="172">
        <f t="shared" si="7"/>
        <v>0</v>
      </c>
      <c r="F33" s="172">
        <f t="shared" si="7"/>
        <v>0</v>
      </c>
      <c r="G33" s="172">
        <f t="shared" si="7"/>
        <v>0</v>
      </c>
      <c r="I33" s="110" t="s">
        <v>80</v>
      </c>
      <c r="J33" s="170">
        <f>Reinsurers!B28</f>
        <v>0</v>
      </c>
      <c r="K33" s="89"/>
      <c r="L33" s="89"/>
      <c r="M33" s="89"/>
    </row>
    <row r="34" spans="1:13" x14ac:dyDescent="0.35">
      <c r="A34" s="131"/>
      <c r="B34" s="173"/>
      <c r="C34" s="133"/>
      <c r="D34" s="133"/>
      <c r="E34" s="133"/>
      <c r="F34" s="133"/>
      <c r="G34" s="133"/>
      <c r="I34" s="110" t="s">
        <v>82</v>
      </c>
      <c r="J34" s="170">
        <f>Reinsurers!B29</f>
        <v>0</v>
      </c>
      <c r="K34" s="89"/>
      <c r="L34" s="89"/>
      <c r="M34" s="89"/>
    </row>
    <row r="35" spans="1:13" x14ac:dyDescent="0.35">
      <c r="A35" s="134" t="s">
        <v>359</v>
      </c>
      <c r="B35" s="174"/>
      <c r="C35" s="133"/>
      <c r="D35" s="133"/>
      <c r="E35" s="133"/>
      <c r="F35" s="133"/>
      <c r="G35" s="133"/>
      <c r="I35" s="110" t="s">
        <v>84</v>
      </c>
      <c r="J35" s="170">
        <f>Reinsurers!B30</f>
        <v>0</v>
      </c>
      <c r="K35" s="89"/>
      <c r="L35" s="89"/>
      <c r="M35" s="89"/>
    </row>
    <row r="36" spans="1:13" x14ac:dyDescent="0.35">
      <c r="A36" s="131"/>
      <c r="B36" s="173"/>
      <c r="C36" s="133"/>
      <c r="D36" s="133"/>
      <c r="E36" s="133"/>
      <c r="F36" s="133"/>
      <c r="G36" s="133"/>
      <c r="I36" s="110" t="s">
        <v>86</v>
      </c>
      <c r="J36" s="170">
        <f>Reinsurers!B31</f>
        <v>0</v>
      </c>
      <c r="K36" s="89"/>
      <c r="L36" s="89"/>
      <c r="M36" s="89"/>
    </row>
    <row r="37" spans="1:13" x14ac:dyDescent="0.35">
      <c r="A37" s="137" t="s">
        <v>360</v>
      </c>
      <c r="B37" s="110" t="s">
        <v>82</v>
      </c>
      <c r="C37" s="177"/>
      <c r="D37" s="89"/>
      <c r="E37" s="89"/>
      <c r="F37" s="89"/>
      <c r="G37" s="172">
        <f t="shared" ref="G37:G39" si="8">SUM(C37:F37)</f>
        <v>0</v>
      </c>
      <c r="I37" s="110" t="s">
        <v>88</v>
      </c>
      <c r="J37" s="170">
        <f>Reinsurers!B32</f>
        <v>0</v>
      </c>
      <c r="K37" s="89"/>
      <c r="L37" s="89"/>
      <c r="M37" s="89"/>
    </row>
    <row r="38" spans="1:13" x14ac:dyDescent="0.35">
      <c r="A38" s="137" t="s">
        <v>362</v>
      </c>
      <c r="B38" s="110" t="s">
        <v>84</v>
      </c>
      <c r="C38" s="177"/>
      <c r="D38" s="89"/>
      <c r="E38" s="89"/>
      <c r="F38" s="89"/>
      <c r="G38" s="172">
        <f t="shared" si="8"/>
        <v>0</v>
      </c>
      <c r="I38" s="110" t="s">
        <v>90</v>
      </c>
      <c r="J38" s="170">
        <f>Reinsurers!B33</f>
        <v>0</v>
      </c>
      <c r="K38" s="89"/>
      <c r="L38" s="89"/>
      <c r="M38" s="89"/>
    </row>
    <row r="39" spans="1:13" x14ac:dyDescent="0.35">
      <c r="A39" s="137" t="s">
        <v>364</v>
      </c>
      <c r="B39" s="110" t="s">
        <v>86</v>
      </c>
      <c r="C39" s="177"/>
      <c r="D39" s="89"/>
      <c r="E39" s="89"/>
      <c r="F39" s="89"/>
      <c r="G39" s="172">
        <f t="shared" si="8"/>
        <v>0</v>
      </c>
      <c r="I39" s="110" t="s">
        <v>92</v>
      </c>
      <c r="J39" s="170">
        <f>Reinsurers!B34</f>
        <v>0</v>
      </c>
      <c r="K39" s="89"/>
      <c r="L39" s="89"/>
      <c r="M39" s="89"/>
    </row>
    <row r="40" spans="1:13" x14ac:dyDescent="0.35">
      <c r="A40" s="138" t="s">
        <v>366</v>
      </c>
      <c r="B40" s="110" t="s">
        <v>88</v>
      </c>
      <c r="C40" s="177"/>
      <c r="D40" s="172">
        <f t="shared" ref="D40:G40" si="9">SUM(D37:D39)</f>
        <v>0</v>
      </c>
      <c r="E40" s="172">
        <f t="shared" si="9"/>
        <v>0</v>
      </c>
      <c r="F40" s="172">
        <f t="shared" si="9"/>
        <v>0</v>
      </c>
      <c r="G40" s="172">
        <f t="shared" si="9"/>
        <v>0</v>
      </c>
      <c r="I40" s="110" t="s">
        <v>94</v>
      </c>
      <c r="J40" s="170">
        <f>Reinsurers!B35</f>
        <v>0</v>
      </c>
      <c r="K40" s="89"/>
      <c r="L40" s="89"/>
      <c r="M40" s="89"/>
    </row>
    <row r="41" spans="1:13" x14ac:dyDescent="0.35">
      <c r="A41" s="139" t="s">
        <v>367</v>
      </c>
      <c r="B41" s="110" t="s">
        <v>90</v>
      </c>
      <c r="C41" s="177"/>
      <c r="D41" s="89"/>
      <c r="E41" s="89"/>
      <c r="F41" s="89"/>
      <c r="G41" s="172">
        <f t="shared" ref="G41:G43" si="10">SUM(C41:F41)</f>
        <v>0</v>
      </c>
      <c r="I41" s="110" t="s">
        <v>96</v>
      </c>
      <c r="J41" s="170">
        <f>Reinsurers!B36</f>
        <v>0</v>
      </c>
      <c r="K41" s="89"/>
      <c r="L41" s="89"/>
      <c r="M41" s="89"/>
    </row>
    <row r="42" spans="1:13" x14ac:dyDescent="0.35">
      <c r="A42" s="139" t="s">
        <v>369</v>
      </c>
      <c r="B42" s="110" t="s">
        <v>92</v>
      </c>
      <c r="C42" s="177"/>
      <c r="D42" s="89"/>
      <c r="E42" s="89"/>
      <c r="F42" s="89"/>
      <c r="G42" s="172">
        <f t="shared" si="10"/>
        <v>0</v>
      </c>
      <c r="I42" s="110" t="s">
        <v>98</v>
      </c>
      <c r="J42" s="170">
        <f>Reinsurers!B37</f>
        <v>0</v>
      </c>
      <c r="K42" s="89"/>
      <c r="L42" s="89"/>
      <c r="M42" s="89"/>
    </row>
    <row r="43" spans="1:13" x14ac:dyDescent="0.35">
      <c r="A43" s="139" t="s">
        <v>371</v>
      </c>
      <c r="B43" s="110" t="s">
        <v>94</v>
      </c>
      <c r="C43" s="177"/>
      <c r="D43" s="89"/>
      <c r="E43" s="89"/>
      <c r="F43" s="89"/>
      <c r="G43" s="172">
        <f t="shared" si="10"/>
        <v>0</v>
      </c>
      <c r="I43" s="110" t="s">
        <v>100</v>
      </c>
      <c r="J43" s="170">
        <f>Reinsurers!B38</f>
        <v>0</v>
      </c>
      <c r="K43" s="89"/>
      <c r="L43" s="89"/>
      <c r="M43" s="89"/>
    </row>
    <row r="44" spans="1:13" x14ac:dyDescent="0.35">
      <c r="A44" s="138" t="s">
        <v>373</v>
      </c>
      <c r="B44" s="110" t="s">
        <v>96</v>
      </c>
      <c r="C44" s="177"/>
      <c r="D44" s="172">
        <f t="shared" ref="D44:G44" si="11">SUM(D41:D43)</f>
        <v>0</v>
      </c>
      <c r="E44" s="172">
        <f t="shared" si="11"/>
        <v>0</v>
      </c>
      <c r="F44" s="172">
        <f t="shared" si="11"/>
        <v>0</v>
      </c>
      <c r="G44" s="172">
        <f t="shared" si="11"/>
        <v>0</v>
      </c>
      <c r="I44" s="110" t="s">
        <v>102</v>
      </c>
      <c r="J44" s="170">
        <f>Reinsurers!B39</f>
        <v>0</v>
      </c>
      <c r="K44" s="89"/>
      <c r="L44" s="89"/>
      <c r="M44" s="89"/>
    </row>
    <row r="45" spans="1:13" x14ac:dyDescent="0.35">
      <c r="A45" s="141" t="s">
        <v>374</v>
      </c>
      <c r="B45" s="110" t="s">
        <v>98</v>
      </c>
      <c r="C45" s="177"/>
      <c r="D45" s="89"/>
      <c r="E45" s="89"/>
      <c r="F45" s="89"/>
      <c r="G45" s="172">
        <f t="shared" ref="G45:G49" si="12">SUM(C45:F45)</f>
        <v>0</v>
      </c>
      <c r="I45" s="110" t="s">
        <v>67</v>
      </c>
      <c r="J45" s="170">
        <f>Reinsurers!B40</f>
        <v>0</v>
      </c>
      <c r="K45" s="89"/>
      <c r="L45" s="89"/>
      <c r="M45" s="89"/>
    </row>
    <row r="46" spans="1:13" x14ac:dyDescent="0.35">
      <c r="A46" s="121" t="s">
        <v>376</v>
      </c>
      <c r="B46" s="110" t="s">
        <v>100</v>
      </c>
      <c r="C46" s="177"/>
      <c r="D46" s="89"/>
      <c r="E46" s="89"/>
      <c r="F46" s="89"/>
      <c r="G46" s="172">
        <f t="shared" si="12"/>
        <v>0</v>
      </c>
      <c r="I46" s="110" t="s">
        <v>105</v>
      </c>
      <c r="J46" s="170">
        <f>Reinsurers!B41</f>
        <v>0</v>
      </c>
      <c r="K46" s="89"/>
      <c r="L46" s="89"/>
      <c r="M46" s="89"/>
    </row>
    <row r="47" spans="1:13" x14ac:dyDescent="0.35">
      <c r="A47" s="121" t="s">
        <v>378</v>
      </c>
      <c r="B47" s="110" t="s">
        <v>102</v>
      </c>
      <c r="C47" s="177"/>
      <c r="D47" s="89"/>
      <c r="E47" s="89"/>
      <c r="F47" s="89"/>
      <c r="G47" s="172">
        <f t="shared" si="12"/>
        <v>0</v>
      </c>
      <c r="I47" s="110" t="s">
        <v>107</v>
      </c>
      <c r="J47" s="170">
        <f>Reinsurers!B42</f>
        <v>0</v>
      </c>
      <c r="K47" s="89"/>
      <c r="L47" s="89"/>
      <c r="M47" s="89"/>
    </row>
    <row r="48" spans="1:13" x14ac:dyDescent="0.35">
      <c r="A48" s="142" t="s">
        <v>380</v>
      </c>
      <c r="B48" s="110" t="s">
        <v>67</v>
      </c>
      <c r="C48" s="177"/>
      <c r="D48" s="89"/>
      <c r="E48" s="89"/>
      <c r="F48" s="89"/>
      <c r="G48" s="172">
        <f t="shared" si="12"/>
        <v>0</v>
      </c>
      <c r="I48" s="110" t="s">
        <v>109</v>
      </c>
      <c r="J48" s="170">
        <f>Reinsurers!B43</f>
        <v>0</v>
      </c>
      <c r="K48" s="89"/>
      <c r="L48" s="89"/>
      <c r="M48" s="89"/>
    </row>
    <row r="49" spans="1:13" x14ac:dyDescent="0.35">
      <c r="A49" s="144" t="s">
        <v>382</v>
      </c>
      <c r="B49" s="110" t="s">
        <v>105</v>
      </c>
      <c r="C49" s="177"/>
      <c r="D49" s="89"/>
      <c r="E49" s="89"/>
      <c r="F49" s="89"/>
      <c r="G49" s="172">
        <f t="shared" si="12"/>
        <v>0</v>
      </c>
      <c r="I49" s="110" t="s">
        <v>111</v>
      </c>
      <c r="J49" s="170">
        <f>Reinsurers!B44</f>
        <v>0</v>
      </c>
      <c r="K49" s="89"/>
      <c r="L49" s="89"/>
      <c r="M49" s="89"/>
    </row>
    <row r="50" spans="1:13" x14ac:dyDescent="0.35">
      <c r="A50" s="125" t="s">
        <v>383</v>
      </c>
      <c r="B50" s="110" t="s">
        <v>107</v>
      </c>
      <c r="C50" s="177"/>
      <c r="D50" s="172">
        <f t="shared" ref="D50:G50" si="13">SUM(D45:D49)</f>
        <v>0</v>
      </c>
      <c r="E50" s="172">
        <f t="shared" si="13"/>
        <v>0</v>
      </c>
      <c r="F50" s="172">
        <f t="shared" si="13"/>
        <v>0</v>
      </c>
      <c r="G50" s="172">
        <f t="shared" si="13"/>
        <v>0</v>
      </c>
      <c r="I50" s="110" t="s">
        <v>114</v>
      </c>
      <c r="J50" s="170">
        <f>Reinsurers!B45</f>
        <v>0</v>
      </c>
      <c r="K50" s="89"/>
      <c r="L50" s="89"/>
      <c r="M50" s="89"/>
    </row>
    <row r="51" spans="1:13" x14ac:dyDescent="0.35">
      <c r="A51" s="139" t="s">
        <v>384</v>
      </c>
      <c r="B51" s="110" t="s">
        <v>109</v>
      </c>
      <c r="C51" s="177"/>
      <c r="D51" s="89"/>
      <c r="E51" s="89"/>
      <c r="F51" s="89"/>
      <c r="G51" s="172">
        <f t="shared" ref="G51" si="14">SUM(C51:F51)</f>
        <v>0</v>
      </c>
      <c r="I51" s="110" t="s">
        <v>116</v>
      </c>
      <c r="J51" s="170">
        <f>Reinsurers!B46</f>
        <v>0</v>
      </c>
      <c r="K51" s="89"/>
      <c r="L51" s="89"/>
      <c r="M51" s="89"/>
    </row>
    <row r="52" spans="1:13" x14ac:dyDescent="0.35">
      <c r="A52" s="127" t="s">
        <v>386</v>
      </c>
      <c r="B52" s="110"/>
      <c r="C52" s="128"/>
      <c r="D52" s="128"/>
      <c r="E52" s="128"/>
      <c r="F52" s="128"/>
      <c r="G52" s="128"/>
      <c r="I52" s="110" t="s">
        <v>118</v>
      </c>
      <c r="J52" s="170">
        <f>Reinsurers!B47</f>
        <v>0</v>
      </c>
      <c r="K52" s="89"/>
      <c r="L52" s="89"/>
      <c r="M52" s="89"/>
    </row>
    <row r="53" spans="1:13" x14ac:dyDescent="0.35">
      <c r="A53" s="129" t="s">
        <v>387</v>
      </c>
      <c r="B53" s="110" t="s">
        <v>111</v>
      </c>
      <c r="C53" s="177"/>
      <c r="D53" s="89"/>
      <c r="E53" s="89"/>
      <c r="F53" s="89"/>
      <c r="G53" s="172">
        <f t="shared" ref="G53" si="15">SUM(C53:F53)</f>
        <v>0</v>
      </c>
      <c r="I53" s="110" t="s">
        <v>120</v>
      </c>
      <c r="J53" s="170">
        <f>Reinsurers!B48</f>
        <v>0</v>
      </c>
      <c r="K53" s="89"/>
      <c r="L53" s="89"/>
      <c r="M53" s="89"/>
    </row>
    <row r="54" spans="1:13" x14ac:dyDescent="0.35">
      <c r="A54" s="147" t="s">
        <v>389</v>
      </c>
      <c r="B54" s="110"/>
      <c r="C54" s="128"/>
      <c r="D54" s="128"/>
      <c r="E54" s="128"/>
      <c r="F54" s="128"/>
      <c r="G54" s="128"/>
      <c r="I54" s="112" t="s">
        <v>122</v>
      </c>
      <c r="J54" s="170">
        <f>Reinsurers!B49</f>
        <v>0</v>
      </c>
      <c r="K54" s="89"/>
      <c r="L54" s="89"/>
      <c r="M54" s="89"/>
    </row>
    <row r="55" spans="1:13" x14ac:dyDescent="0.35">
      <c r="A55" s="148" t="s">
        <v>391</v>
      </c>
      <c r="B55" s="110" t="s">
        <v>114</v>
      </c>
      <c r="C55" s="177"/>
      <c r="D55" s="89"/>
      <c r="E55" s="89"/>
      <c r="F55" s="89"/>
      <c r="G55" s="172">
        <f t="shared" ref="G55:G56" si="16">SUM(C55:F55)</f>
        <v>0</v>
      </c>
      <c r="I55" s="110" t="s">
        <v>124</v>
      </c>
      <c r="J55" s="170">
        <f>Reinsurers!B50</f>
        <v>0</v>
      </c>
      <c r="K55" s="89"/>
      <c r="L55" s="89"/>
      <c r="M55" s="89"/>
    </row>
    <row r="56" spans="1:13" x14ac:dyDescent="0.35">
      <c r="A56" s="148" t="s">
        <v>392</v>
      </c>
      <c r="B56" s="110" t="s">
        <v>116</v>
      </c>
      <c r="C56" s="177"/>
      <c r="D56" s="89"/>
      <c r="E56" s="89"/>
      <c r="F56" s="89"/>
      <c r="G56" s="172">
        <f t="shared" si="16"/>
        <v>0</v>
      </c>
      <c r="I56" s="110" t="s">
        <v>71</v>
      </c>
      <c r="J56" s="170">
        <f>Reinsurers!B51</f>
        <v>0</v>
      </c>
      <c r="K56" s="89"/>
      <c r="L56" s="89"/>
      <c r="M56" s="89"/>
    </row>
    <row r="57" spans="1:13" x14ac:dyDescent="0.35">
      <c r="A57" s="125" t="s">
        <v>393</v>
      </c>
      <c r="B57" s="110" t="s">
        <v>118</v>
      </c>
      <c r="C57" s="177"/>
      <c r="D57" s="172">
        <f t="shared" ref="D57:G57" si="17">SUM(D51:D56)</f>
        <v>0</v>
      </c>
      <c r="E57" s="172">
        <f t="shared" si="17"/>
        <v>0</v>
      </c>
      <c r="F57" s="172">
        <f t="shared" si="17"/>
        <v>0</v>
      </c>
      <c r="G57" s="172">
        <f t="shared" si="17"/>
        <v>0</v>
      </c>
      <c r="I57" s="110" t="s">
        <v>127</v>
      </c>
      <c r="J57" s="110" t="s">
        <v>454</v>
      </c>
      <c r="K57" s="176">
        <f>K58-SUM(K17:K56)</f>
        <v>0</v>
      </c>
      <c r="L57" s="177"/>
      <c r="M57" s="177"/>
    </row>
    <row r="58" spans="1:13" x14ac:dyDescent="0.35">
      <c r="A58" s="127" t="s">
        <v>394</v>
      </c>
      <c r="B58" s="110" t="s">
        <v>120</v>
      </c>
      <c r="C58" s="177"/>
      <c r="D58" s="172">
        <f t="shared" ref="D58:G58" si="18">+D40+D44+D50+D57</f>
        <v>0</v>
      </c>
      <c r="E58" s="172">
        <f t="shared" si="18"/>
        <v>0</v>
      </c>
      <c r="F58" s="172">
        <f t="shared" si="18"/>
        <v>0</v>
      </c>
      <c r="G58" s="172">
        <f t="shared" si="18"/>
        <v>0</v>
      </c>
      <c r="I58" s="110" t="s">
        <v>129</v>
      </c>
      <c r="J58" s="110" t="s">
        <v>455</v>
      </c>
      <c r="K58" s="176">
        <f>D26+D24</f>
        <v>0</v>
      </c>
      <c r="L58" s="177"/>
      <c r="M58" s="177"/>
    </row>
    <row r="59" spans="1:13" x14ac:dyDescent="0.35">
      <c r="B59" s="173"/>
      <c r="C59" s="133"/>
      <c r="D59" s="133"/>
      <c r="E59" s="133"/>
      <c r="F59" s="133"/>
      <c r="G59" s="133"/>
    </row>
    <row r="60" spans="1:13" x14ac:dyDescent="0.35">
      <c r="A60" s="149" t="s">
        <v>395</v>
      </c>
      <c r="B60" s="112" t="s">
        <v>122</v>
      </c>
      <c r="C60" s="177"/>
      <c r="D60" s="126">
        <f t="shared" ref="D60:G60" si="19">+D58+D33</f>
        <v>0</v>
      </c>
      <c r="E60" s="126">
        <f t="shared" si="19"/>
        <v>0</v>
      </c>
      <c r="F60" s="126">
        <f t="shared" si="19"/>
        <v>0</v>
      </c>
      <c r="G60" s="126">
        <f t="shared" si="19"/>
        <v>0</v>
      </c>
    </row>
    <row r="61" spans="1:13" x14ac:dyDescent="0.35">
      <c r="A61" s="151"/>
      <c r="B61" s="178"/>
      <c r="C61" s="128"/>
      <c r="D61" s="128"/>
      <c r="E61" s="128"/>
      <c r="F61" s="128"/>
      <c r="G61" s="128"/>
    </row>
    <row r="62" spans="1:13" x14ac:dyDescent="0.35">
      <c r="A62" s="151" t="s">
        <v>396</v>
      </c>
      <c r="B62" s="178"/>
      <c r="C62" s="128"/>
      <c r="D62" s="128"/>
      <c r="E62" s="128"/>
      <c r="F62" s="128"/>
      <c r="G62" s="128"/>
    </row>
    <row r="63" spans="1:13" x14ac:dyDescent="0.35">
      <c r="A63" s="137" t="s">
        <v>397</v>
      </c>
      <c r="B63" s="110" t="s">
        <v>124</v>
      </c>
      <c r="C63" s="177"/>
      <c r="D63" s="89"/>
      <c r="E63" s="89"/>
      <c r="F63" s="89"/>
      <c r="G63" s="172">
        <f t="shared" ref="G63:G64" si="20">SUM(C63:F63)</f>
        <v>0</v>
      </c>
    </row>
    <row r="64" spans="1:13" x14ac:dyDescent="0.35">
      <c r="A64" s="137" t="s">
        <v>399</v>
      </c>
      <c r="B64" s="110" t="s">
        <v>71</v>
      </c>
      <c r="C64" s="177"/>
      <c r="D64" s="89"/>
      <c r="E64" s="89"/>
      <c r="F64" s="89"/>
      <c r="G64" s="172">
        <f t="shared" si="20"/>
        <v>0</v>
      </c>
    </row>
    <row r="65" spans="1:12" x14ac:dyDescent="0.35">
      <c r="A65" s="137" t="s">
        <v>400</v>
      </c>
      <c r="B65" s="110" t="s">
        <v>127</v>
      </c>
      <c r="C65" s="128"/>
      <c r="D65" s="128"/>
      <c r="E65" s="128"/>
      <c r="F65" s="128"/>
      <c r="G65" s="128"/>
    </row>
    <row r="66" spans="1:12" x14ac:dyDescent="0.35">
      <c r="A66" s="129" t="s">
        <v>402</v>
      </c>
      <c r="B66" s="110" t="s">
        <v>129</v>
      </c>
      <c r="C66" s="177"/>
      <c r="D66" s="89"/>
      <c r="E66" s="89"/>
      <c r="F66" s="89"/>
      <c r="G66" s="172">
        <f t="shared" ref="G66:G68" si="21">SUM(C66:F66)</f>
        <v>0</v>
      </c>
    </row>
    <row r="67" spans="1:12" x14ac:dyDescent="0.35">
      <c r="A67" s="129" t="s">
        <v>403</v>
      </c>
      <c r="B67" s="110" t="s">
        <v>404</v>
      </c>
      <c r="C67" s="177"/>
      <c r="D67" s="89"/>
      <c r="E67" s="89"/>
      <c r="F67" s="89"/>
      <c r="G67" s="172">
        <f t="shared" si="21"/>
        <v>0</v>
      </c>
    </row>
    <row r="68" spans="1:12" x14ac:dyDescent="0.35">
      <c r="A68" s="194" t="s">
        <v>405</v>
      </c>
      <c r="B68" s="110" t="s">
        <v>406</v>
      </c>
      <c r="C68" s="177"/>
      <c r="D68" s="89"/>
      <c r="E68" s="89"/>
      <c r="F68" s="89"/>
      <c r="G68" s="172">
        <f t="shared" si="21"/>
        <v>0</v>
      </c>
    </row>
    <row r="69" spans="1:12" x14ac:dyDescent="0.35">
      <c r="A69" s="192" t="s">
        <v>407</v>
      </c>
      <c r="B69" s="110" t="s">
        <v>408</v>
      </c>
      <c r="C69" s="177"/>
      <c r="D69" s="172">
        <f t="shared" ref="D69:G69" si="22">SUM(D63:D68)</f>
        <v>0</v>
      </c>
      <c r="E69" s="172">
        <f t="shared" si="22"/>
        <v>0</v>
      </c>
      <c r="F69" s="172">
        <f t="shared" si="22"/>
        <v>0</v>
      </c>
      <c r="G69" s="172">
        <f t="shared" si="22"/>
        <v>0</v>
      </c>
    </row>
    <row r="70" spans="1:12" x14ac:dyDescent="0.35">
      <c r="A70" s="192" t="s">
        <v>409</v>
      </c>
      <c r="B70" s="179" t="s">
        <v>410</v>
      </c>
      <c r="C70" s="177"/>
      <c r="D70" s="172">
        <f t="shared" ref="D70:G70" si="23">+D69+D60</f>
        <v>0</v>
      </c>
      <c r="E70" s="172">
        <f t="shared" si="23"/>
        <v>0</v>
      </c>
      <c r="F70" s="172">
        <f t="shared" si="23"/>
        <v>0</v>
      </c>
      <c r="G70" s="172">
        <f t="shared" si="23"/>
        <v>0</v>
      </c>
    </row>
    <row r="71" spans="1:12" x14ac:dyDescent="0.35">
      <c r="A71" s="195" t="s">
        <v>411</v>
      </c>
      <c r="B71" s="179" t="s">
        <v>412</v>
      </c>
      <c r="C71" s="177"/>
      <c r="D71" s="89"/>
      <c r="E71" s="89"/>
      <c r="F71" s="89"/>
      <c r="G71" s="172">
        <f t="shared" ref="G71:G73" si="24">SUM(C71:F71)</f>
        <v>0</v>
      </c>
    </row>
    <row r="72" spans="1:12" x14ac:dyDescent="0.35">
      <c r="A72" s="195" t="s">
        <v>414</v>
      </c>
      <c r="B72" s="179" t="s">
        <v>415</v>
      </c>
      <c r="C72" s="177"/>
      <c r="D72" s="89"/>
      <c r="E72" s="89"/>
      <c r="F72" s="89"/>
      <c r="G72" s="172">
        <f t="shared" si="24"/>
        <v>0</v>
      </c>
    </row>
    <row r="73" spans="1:12" x14ac:dyDescent="0.35">
      <c r="A73" s="195" t="s">
        <v>417</v>
      </c>
      <c r="B73" s="110" t="s">
        <v>418</v>
      </c>
      <c r="C73" s="177"/>
      <c r="D73" s="89"/>
      <c r="E73" s="89"/>
      <c r="F73" s="89"/>
      <c r="G73" s="172">
        <f t="shared" si="24"/>
        <v>0</v>
      </c>
      <c r="J73" s="52"/>
      <c r="K73" s="52"/>
      <c r="L73" s="52"/>
    </row>
    <row r="74" spans="1:12" x14ac:dyDescent="0.35">
      <c r="A74" s="192" t="s">
        <v>420</v>
      </c>
      <c r="B74" s="110" t="s">
        <v>131</v>
      </c>
      <c r="C74" s="177"/>
      <c r="D74" s="172">
        <f t="shared" ref="D74:G74" si="25">SUM(D70:D73)</f>
        <v>0</v>
      </c>
      <c r="E74" s="172">
        <f t="shared" si="25"/>
        <v>0</v>
      </c>
      <c r="F74" s="172">
        <f t="shared" si="25"/>
        <v>0</v>
      </c>
      <c r="G74" s="172">
        <f t="shared" si="25"/>
        <v>0</v>
      </c>
      <c r="J74" s="52"/>
      <c r="K74" s="52"/>
      <c r="L74" s="52"/>
    </row>
    <row r="75" spans="1:12" x14ac:dyDescent="0.35">
      <c r="A75" s="192" t="s">
        <v>470</v>
      </c>
      <c r="B75" s="110" t="s">
        <v>134</v>
      </c>
      <c r="C75" s="126">
        <f>'2021 balance sheet'!H28</f>
        <v>0</v>
      </c>
      <c r="D75" s="177"/>
      <c r="E75" s="177"/>
      <c r="F75" s="177"/>
      <c r="G75" s="172">
        <f>C75</f>
        <v>0</v>
      </c>
      <c r="J75" s="180"/>
      <c r="K75" s="181"/>
      <c r="L75" s="180"/>
    </row>
    <row r="76" spans="1:12" x14ac:dyDescent="0.35">
      <c r="A76" s="194" t="s">
        <v>422</v>
      </c>
      <c r="B76" s="110" t="s">
        <v>136</v>
      </c>
      <c r="C76" s="177"/>
      <c r="D76" s="89"/>
      <c r="E76" s="89"/>
      <c r="F76" s="89"/>
      <c r="G76" s="172">
        <f t="shared" ref="G76:G79" si="26">SUM(C76:F76)</f>
        <v>0</v>
      </c>
      <c r="J76" s="180"/>
      <c r="K76" s="52"/>
      <c r="L76" s="180"/>
    </row>
    <row r="77" spans="1:12" x14ac:dyDescent="0.35">
      <c r="A77" s="194" t="s">
        <v>424</v>
      </c>
      <c r="B77" s="110" t="s">
        <v>138</v>
      </c>
      <c r="C77" s="177"/>
      <c r="D77" s="89"/>
      <c r="E77" s="89"/>
      <c r="F77" s="89"/>
      <c r="G77" s="172">
        <f t="shared" si="26"/>
        <v>0</v>
      </c>
      <c r="J77" s="180"/>
      <c r="K77" s="182"/>
      <c r="L77" s="183"/>
    </row>
    <row r="78" spans="1:12" x14ac:dyDescent="0.35">
      <c r="A78" s="194" t="s">
        <v>426</v>
      </c>
      <c r="B78" s="110" t="s">
        <v>74</v>
      </c>
      <c r="C78" s="177"/>
      <c r="D78" s="89"/>
      <c r="E78" s="89"/>
      <c r="F78" s="89"/>
      <c r="G78" s="172">
        <f t="shared" si="26"/>
        <v>0</v>
      </c>
      <c r="J78" s="52"/>
      <c r="K78" s="52"/>
      <c r="L78" s="52"/>
    </row>
    <row r="79" spans="1:12" ht="29" x14ac:dyDescent="0.35">
      <c r="A79" s="196" t="s">
        <v>428</v>
      </c>
      <c r="B79" s="110" t="s">
        <v>141</v>
      </c>
      <c r="C79" s="177"/>
      <c r="D79" s="89"/>
      <c r="E79" s="89"/>
      <c r="F79" s="89"/>
      <c r="G79" s="172">
        <f t="shared" si="26"/>
        <v>0</v>
      </c>
    </row>
    <row r="80" spans="1:12" x14ac:dyDescent="0.35">
      <c r="A80" s="192" t="s">
        <v>471</v>
      </c>
      <c r="B80" s="110" t="s">
        <v>143</v>
      </c>
      <c r="C80" s="177"/>
      <c r="D80" s="177"/>
      <c r="E80" s="177"/>
      <c r="F80" s="177"/>
      <c r="G80" s="172">
        <f>SUM(G74:G79)</f>
        <v>0</v>
      </c>
    </row>
    <row r="81" spans="1:13" x14ac:dyDescent="0.35">
      <c r="A81" s="197" t="s">
        <v>431</v>
      </c>
      <c r="B81" s="96"/>
      <c r="C81" s="128"/>
      <c r="D81" s="128"/>
      <c r="E81" s="128"/>
      <c r="F81" s="128"/>
      <c r="G81" s="128"/>
      <c r="J81" s="52"/>
      <c r="K81" s="52"/>
      <c r="L81" s="52"/>
      <c r="M81" s="52"/>
    </row>
    <row r="82" spans="1:13" x14ac:dyDescent="0.35">
      <c r="A82" s="192" t="s">
        <v>472</v>
      </c>
      <c r="B82" s="110" t="s">
        <v>144</v>
      </c>
      <c r="C82" s="126">
        <f>'2021 balance sheet'!H29</f>
        <v>0</v>
      </c>
      <c r="D82" s="177"/>
      <c r="E82" s="177"/>
      <c r="F82" s="177"/>
      <c r="G82" s="126">
        <f>C82</f>
        <v>0</v>
      </c>
      <c r="J82" s="52"/>
      <c r="K82" s="52"/>
      <c r="L82" s="52"/>
    </row>
    <row r="83" spans="1:13" x14ac:dyDescent="0.35">
      <c r="A83" s="198" t="s">
        <v>433</v>
      </c>
      <c r="B83" s="110" t="s">
        <v>145</v>
      </c>
      <c r="C83" s="177"/>
      <c r="D83" s="89"/>
      <c r="E83" s="89"/>
      <c r="F83" s="89"/>
      <c r="G83" s="172">
        <f t="shared" ref="G83" si="27">SUM(C83:F83)</f>
        <v>0</v>
      </c>
      <c r="J83" s="180"/>
      <c r="K83" s="181"/>
      <c r="L83" s="180"/>
      <c r="M83" s="184"/>
    </row>
    <row r="84" spans="1:13" x14ac:dyDescent="0.35">
      <c r="A84" s="192" t="s">
        <v>473</v>
      </c>
      <c r="B84" s="110" t="s">
        <v>146</v>
      </c>
      <c r="C84" s="177"/>
      <c r="D84" s="177"/>
      <c r="E84" s="177"/>
      <c r="F84" s="177"/>
      <c r="G84" s="172">
        <f>SUM(G82:G83)</f>
        <v>0</v>
      </c>
      <c r="J84" s="180"/>
      <c r="K84" s="52"/>
      <c r="L84" s="180"/>
    </row>
    <row r="85" spans="1:13" x14ac:dyDescent="0.35">
      <c r="A85" s="199"/>
      <c r="B85" s="96"/>
      <c r="C85" s="133"/>
      <c r="D85" s="133"/>
      <c r="E85" s="133"/>
      <c r="F85" s="133"/>
      <c r="G85" s="133"/>
      <c r="J85" s="183"/>
      <c r="K85" s="182"/>
      <c r="L85" s="183"/>
      <c r="M85" s="184"/>
    </row>
    <row r="86" spans="1:13" x14ac:dyDescent="0.35">
      <c r="A86" s="193" t="s">
        <v>7657</v>
      </c>
      <c r="B86" s="110" t="s">
        <v>148</v>
      </c>
      <c r="C86" s="177"/>
      <c r="D86" s="177"/>
      <c r="E86" s="177"/>
      <c r="F86" s="177"/>
      <c r="G86" s="172">
        <f>G80-G75</f>
        <v>0</v>
      </c>
      <c r="J86" s="52"/>
      <c r="K86" s="52"/>
      <c r="L86" s="52"/>
    </row>
    <row r="87" spans="1:13" x14ac:dyDescent="0.35">
      <c r="A87" s="197"/>
      <c r="B87" s="185"/>
      <c r="C87" s="128"/>
      <c r="D87" s="128"/>
      <c r="E87" s="128"/>
      <c r="F87" s="128"/>
      <c r="G87" s="128"/>
    </row>
    <row r="88" spans="1:13" x14ac:dyDescent="0.35">
      <c r="A88" s="200" t="s">
        <v>456</v>
      </c>
      <c r="B88" s="185"/>
      <c r="C88" s="186"/>
      <c r="D88" s="186"/>
      <c r="E88" s="186"/>
      <c r="F88" s="186"/>
      <c r="G88" s="186"/>
    </row>
    <row r="89" spans="1:13" x14ac:dyDescent="0.35">
      <c r="A89" s="187" t="s">
        <v>457</v>
      </c>
      <c r="B89" s="110" t="s">
        <v>150</v>
      </c>
      <c r="C89" s="177"/>
      <c r="D89" s="177"/>
      <c r="E89" s="177"/>
      <c r="F89" s="177"/>
      <c r="G89" s="89"/>
    </row>
    <row r="90" spans="1:13" x14ac:dyDescent="0.35">
      <c r="A90" s="187" t="s">
        <v>458</v>
      </c>
      <c r="B90" s="110" t="s">
        <v>151</v>
      </c>
      <c r="C90" s="177"/>
      <c r="D90" s="177"/>
      <c r="E90" s="177"/>
      <c r="F90" s="177"/>
      <c r="G90" s="89"/>
    </row>
    <row r="91" spans="1:13" x14ac:dyDescent="0.35">
      <c r="A91" s="188" t="s">
        <v>459</v>
      </c>
      <c r="B91" s="110" t="s">
        <v>152</v>
      </c>
      <c r="C91" s="177"/>
      <c r="D91" s="177"/>
      <c r="E91" s="177"/>
      <c r="F91" s="177"/>
      <c r="G91" s="372">
        <f>IF(G90="",G89,G90)</f>
        <v>0</v>
      </c>
    </row>
    <row r="92" spans="1:13" x14ac:dyDescent="0.35">
      <c r="C92" s="5"/>
      <c r="D92" s="5"/>
    </row>
    <row r="93" spans="1:13" x14ac:dyDescent="0.35">
      <c r="C93" s="5"/>
      <c r="D93" s="5"/>
    </row>
    <row r="94" spans="1:13" x14ac:dyDescent="0.35">
      <c r="C94" s="5"/>
      <c r="D94" s="5"/>
    </row>
    <row r="95" spans="1:13" x14ac:dyDescent="0.35">
      <c r="C95" s="5"/>
      <c r="D95" s="5"/>
    </row>
    <row r="96" spans="1:13" x14ac:dyDescent="0.35">
      <c r="C96" s="5"/>
      <c r="D96" s="5"/>
    </row>
    <row r="97" spans="3:4" x14ac:dyDescent="0.35">
      <c r="C97" s="5"/>
      <c r="D97" s="5"/>
    </row>
    <row r="98" spans="3:4" x14ac:dyDescent="0.35">
      <c r="C98" s="5"/>
      <c r="D98" s="5"/>
    </row>
    <row r="99" spans="3:4" x14ac:dyDescent="0.35">
      <c r="C99" s="5"/>
      <c r="D99" s="5"/>
    </row>
    <row r="100" spans="3:4" x14ac:dyDescent="0.35">
      <c r="C100" s="5"/>
      <c r="D100" s="5"/>
    </row>
  </sheetData>
  <sheetProtection algorithmName="SHA-512" hashValue="Rb+li7i1exnKDiqgCepxDtjSrnFfaLS0EHbSNQ57+WYjxojRa7mK83oT2prpGRMzRgvII27nfXYll9hOkrQxAg==" saltValue="d7UskKiUwEeR02PwP/xDNA==" spinCount="100000" sheet="1" objects="1" scenarios="1"/>
  <protectedRanges>
    <protectedRange password="E8C7" sqref="A3:B3" name="WholeSheet"/>
  </protectedRanges>
  <mergeCells count="4">
    <mergeCell ref="B6:C6"/>
    <mergeCell ref="B7:C7"/>
    <mergeCell ref="B8:C8"/>
    <mergeCell ref="A9:C12"/>
  </mergeCells>
  <dataValidations disablePrompts="1" count="2">
    <dataValidation type="list" allowBlank="1" showInputMessage="1" showErrorMessage="1" sqref="B13">
      <formula1>Material_YN</formula1>
    </dataValidation>
    <dataValidation type="list" allowBlank="1" showInputMessage="1" showErrorMessage="1" sqref="M17:M56">
      <formula1>ReinsuranceCollateral</formula1>
    </dataValidation>
  </dataValidations>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93"/>
  <sheetViews>
    <sheetView showGridLines="0" topLeftCell="A10" zoomScale="70" zoomScaleNormal="70" workbookViewId="0">
      <selection activeCell="I43" sqref="I43"/>
    </sheetView>
  </sheetViews>
  <sheetFormatPr defaultColWidth="9.1796875" defaultRowHeight="14.5" x14ac:dyDescent="0.35"/>
  <cols>
    <col min="1" max="1" width="2.54296875" style="57" customWidth="1"/>
    <col min="2" max="2" width="10.453125" style="14" customWidth="1"/>
    <col min="3" max="3" width="30.1796875" style="14" customWidth="1"/>
    <col min="4" max="4" width="29.453125" style="14" customWidth="1"/>
    <col min="5" max="5" width="13.1796875" style="14" customWidth="1"/>
    <col min="6" max="6" width="16.81640625" style="14" customWidth="1"/>
    <col min="7" max="7" width="14.453125" style="14" customWidth="1"/>
    <col min="8" max="8" width="16.1796875" style="14" customWidth="1"/>
    <col min="9" max="10" width="14.54296875" style="14" customWidth="1"/>
    <col min="11" max="12" width="13.26953125" style="14" customWidth="1"/>
    <col min="13" max="13" width="135.54296875" style="14" customWidth="1"/>
    <col min="14" max="15" width="13.26953125" style="14" customWidth="1"/>
    <col min="16" max="16384" width="9.1796875" style="14"/>
  </cols>
  <sheetData>
    <row r="1" spans="1:15" ht="31.5" customHeight="1" x14ac:dyDescent="0.55000000000000004">
      <c r="B1" s="104"/>
      <c r="F1" s="103" t="s">
        <v>1677</v>
      </c>
    </row>
    <row r="2" spans="1:15" ht="21" customHeight="1" x14ac:dyDescent="0.35">
      <c r="B2" s="30"/>
    </row>
    <row r="3" spans="1:15" ht="21" customHeight="1" x14ac:dyDescent="0.35">
      <c r="B3" s="368" t="s">
        <v>7639</v>
      </c>
    </row>
    <row r="4" spans="1:15" ht="21" customHeight="1" x14ac:dyDescent="0.35">
      <c r="A4" s="13"/>
      <c r="F4" s="397" t="s">
        <v>14</v>
      </c>
      <c r="G4" s="397" t="s">
        <v>61</v>
      </c>
      <c r="H4" s="397" t="s">
        <v>62</v>
      </c>
      <c r="I4" s="397" t="s">
        <v>63</v>
      </c>
      <c r="J4" s="393" t="s">
        <v>64</v>
      </c>
      <c r="L4" s="326" t="s">
        <v>329</v>
      </c>
      <c r="M4" s="107"/>
    </row>
    <row r="5" spans="1:15" x14ac:dyDescent="0.35">
      <c r="A5" s="13"/>
      <c r="B5" s="315" t="s">
        <v>1011</v>
      </c>
      <c r="C5" s="316"/>
      <c r="D5" s="317"/>
      <c r="E5" s="397" t="s">
        <v>19</v>
      </c>
      <c r="I5" s="126">
        <f>I50</f>
        <v>0</v>
      </c>
      <c r="L5" s="407" t="s">
        <v>19</v>
      </c>
      <c r="M5" s="331"/>
    </row>
    <row r="6" spans="1:15" x14ac:dyDescent="0.35">
      <c r="A6" s="13"/>
      <c r="B6" s="315" t="s">
        <v>572</v>
      </c>
      <c r="C6" s="316"/>
      <c r="D6" s="317"/>
      <c r="E6" s="397" t="s">
        <v>573</v>
      </c>
      <c r="I6" s="89">
        <v>-5000</v>
      </c>
      <c r="L6" s="407" t="s">
        <v>573</v>
      </c>
      <c r="M6" s="331" t="s">
        <v>7631</v>
      </c>
    </row>
    <row r="7" spans="1:15" x14ac:dyDescent="0.35">
      <c r="A7" s="13"/>
      <c r="B7" s="315" t="s">
        <v>574</v>
      </c>
      <c r="C7" s="316"/>
      <c r="D7" s="317"/>
      <c r="E7" s="397" t="s">
        <v>23</v>
      </c>
      <c r="I7" s="89"/>
      <c r="L7" s="407" t="s">
        <v>23</v>
      </c>
      <c r="M7" s="331" t="s">
        <v>7615</v>
      </c>
    </row>
    <row r="8" spans="1:15" x14ac:dyDescent="0.35">
      <c r="A8" s="13"/>
      <c r="B8" s="315" t="s">
        <v>575</v>
      </c>
      <c r="C8" s="316"/>
      <c r="D8" s="317"/>
      <c r="E8" s="397" t="s">
        <v>26</v>
      </c>
      <c r="I8" s="126">
        <f>SUM(I5:I7)</f>
        <v>-5000</v>
      </c>
      <c r="L8" s="407" t="s">
        <v>26</v>
      </c>
      <c r="M8" s="341" t="s">
        <v>7622</v>
      </c>
    </row>
    <row r="9" spans="1:15" x14ac:dyDescent="0.35">
      <c r="A9" s="13"/>
      <c r="B9" s="315" t="s">
        <v>1073</v>
      </c>
      <c r="C9" s="316"/>
      <c r="D9" s="317"/>
      <c r="E9" s="397" t="s">
        <v>30</v>
      </c>
      <c r="I9" s="89"/>
      <c r="L9" s="407" t="s">
        <v>30</v>
      </c>
      <c r="M9" s="331" t="s">
        <v>7629</v>
      </c>
    </row>
    <row r="10" spans="1:15" x14ac:dyDescent="0.35">
      <c r="A10" s="13"/>
      <c r="B10" s="315" t="s">
        <v>1074</v>
      </c>
      <c r="C10" s="316"/>
      <c r="D10" s="317"/>
      <c r="E10" s="397" t="s">
        <v>34</v>
      </c>
      <c r="I10" s="89"/>
      <c r="L10" s="407" t="s">
        <v>34</v>
      </c>
      <c r="M10" s="331" t="s">
        <v>7623</v>
      </c>
    </row>
    <row r="11" spans="1:15" x14ac:dyDescent="0.35">
      <c r="A11" s="13"/>
      <c r="B11" s="164"/>
    </row>
    <row r="12" spans="1:15" x14ac:dyDescent="0.35">
      <c r="A12" s="13"/>
      <c r="B12" s="168" t="s">
        <v>1075</v>
      </c>
    </row>
    <row r="13" spans="1:15" x14ac:dyDescent="0.35">
      <c r="J13" s="292" t="s">
        <v>1076</v>
      </c>
    </row>
    <row r="14" spans="1:15" x14ac:dyDescent="0.35">
      <c r="B14" s="293" t="s">
        <v>1077</v>
      </c>
      <c r="C14" s="258"/>
      <c r="D14" s="258" t="s">
        <v>1078</v>
      </c>
      <c r="E14" s="258"/>
      <c r="F14" s="398" t="s">
        <v>1079</v>
      </c>
      <c r="G14" s="399" t="s">
        <v>1080</v>
      </c>
      <c r="H14" s="400" t="s">
        <v>1081</v>
      </c>
      <c r="I14" s="401" t="s">
        <v>1082</v>
      </c>
      <c r="J14" s="403" t="s">
        <v>1083</v>
      </c>
      <c r="K14"/>
      <c r="L14"/>
      <c r="M14"/>
      <c r="N14"/>
      <c r="O14"/>
    </row>
    <row r="15" spans="1:15" x14ac:dyDescent="0.35">
      <c r="B15" s="294"/>
      <c r="C15" s="295"/>
      <c r="D15" s="258"/>
      <c r="E15" s="291"/>
      <c r="F15" s="397" t="s">
        <v>14</v>
      </c>
      <c r="G15" s="397" t="s">
        <v>61</v>
      </c>
      <c r="H15" s="397" t="s">
        <v>62</v>
      </c>
      <c r="I15" s="397" t="s">
        <v>63</v>
      </c>
      <c r="J15" s="404" t="s">
        <v>64</v>
      </c>
      <c r="K15"/>
      <c r="L15"/>
      <c r="M15"/>
      <c r="N15"/>
      <c r="O15"/>
    </row>
    <row r="16" spans="1:15" x14ac:dyDescent="0.35">
      <c r="B16" s="296" t="s">
        <v>1027</v>
      </c>
      <c r="C16" s="498" t="s">
        <v>1028</v>
      </c>
      <c r="D16" s="297" t="s">
        <v>1084</v>
      </c>
      <c r="E16" s="393" t="s">
        <v>38</v>
      </c>
      <c r="F16" s="89"/>
      <c r="G16" s="89"/>
      <c r="H16" s="89"/>
      <c r="I16" s="126">
        <f>SUM(F16:H16)</f>
        <v>0</v>
      </c>
      <c r="J16" s="89"/>
      <c r="K16"/>
      <c r="L16"/>
      <c r="M16"/>
      <c r="N16"/>
      <c r="O16"/>
    </row>
    <row r="17" spans="2:15" ht="15" customHeight="1" x14ac:dyDescent="0.35">
      <c r="B17" s="298"/>
      <c r="C17" s="499"/>
      <c r="D17" s="297" t="s">
        <v>1085</v>
      </c>
      <c r="E17" s="393" t="s">
        <v>41</v>
      </c>
      <c r="F17" s="89"/>
      <c r="G17" s="89"/>
      <c r="H17" s="89"/>
      <c r="I17" s="126">
        <f t="shared" ref="I17:I50" si="0">SUM(F17:H17)</f>
        <v>0</v>
      </c>
      <c r="J17" s="89"/>
      <c r="K17"/>
      <c r="L17"/>
      <c r="M17"/>
      <c r="N17"/>
      <c r="O17"/>
    </row>
    <row r="18" spans="2:15" x14ac:dyDescent="0.35">
      <c r="B18" s="298"/>
      <c r="C18" s="499"/>
      <c r="D18" s="297" t="s">
        <v>1086</v>
      </c>
      <c r="E18" s="393" t="s">
        <v>45</v>
      </c>
      <c r="F18" s="89"/>
      <c r="G18" s="89"/>
      <c r="H18" s="89"/>
      <c r="I18" s="126">
        <f t="shared" si="0"/>
        <v>0</v>
      </c>
      <c r="J18" s="89"/>
      <c r="K18"/>
      <c r="L18"/>
      <c r="M18"/>
      <c r="N18"/>
      <c r="O18"/>
    </row>
    <row r="19" spans="2:15" ht="14.25" customHeight="1" x14ac:dyDescent="0.35">
      <c r="B19" s="298"/>
      <c r="C19" s="499"/>
      <c r="D19" s="297" t="s">
        <v>1087</v>
      </c>
      <c r="E19" s="393" t="s">
        <v>49</v>
      </c>
      <c r="F19" s="89"/>
      <c r="G19" s="89"/>
      <c r="H19" s="89"/>
      <c r="I19" s="126">
        <f t="shared" si="0"/>
        <v>0</v>
      </c>
      <c r="J19" s="89"/>
      <c r="K19"/>
      <c r="L19"/>
      <c r="M19"/>
      <c r="N19"/>
      <c r="O19"/>
    </row>
    <row r="20" spans="2:15" x14ac:dyDescent="0.35">
      <c r="B20" s="298"/>
      <c r="C20" s="499"/>
      <c r="D20" s="297" t="s">
        <v>1088</v>
      </c>
      <c r="E20" s="393" t="s">
        <v>51</v>
      </c>
      <c r="F20" s="89"/>
      <c r="G20" s="89"/>
      <c r="H20" s="89"/>
      <c r="I20" s="126">
        <f t="shared" si="0"/>
        <v>0</v>
      </c>
      <c r="J20" s="89"/>
      <c r="K20"/>
      <c r="L20"/>
      <c r="M20"/>
      <c r="N20"/>
      <c r="O20"/>
    </row>
    <row r="21" spans="2:15" x14ac:dyDescent="0.35">
      <c r="B21" s="298"/>
      <c r="C21" s="499"/>
      <c r="D21" s="297" t="s">
        <v>1089</v>
      </c>
      <c r="E21" s="393" t="s">
        <v>53</v>
      </c>
      <c r="F21" s="89"/>
      <c r="G21" s="89"/>
      <c r="H21" s="89"/>
      <c r="I21" s="126">
        <f t="shared" si="0"/>
        <v>0</v>
      </c>
      <c r="J21" s="89"/>
      <c r="K21"/>
      <c r="L21"/>
      <c r="M21"/>
      <c r="N21"/>
      <c r="O21"/>
    </row>
    <row r="22" spans="2:15" x14ac:dyDescent="0.35">
      <c r="B22" s="298"/>
      <c r="C22" s="499"/>
      <c r="D22" s="297" t="s">
        <v>603</v>
      </c>
      <c r="E22" s="393" t="s">
        <v>60</v>
      </c>
      <c r="F22" s="89"/>
      <c r="G22" s="89"/>
      <c r="H22" s="89"/>
      <c r="I22" s="126">
        <f t="shared" si="0"/>
        <v>0</v>
      </c>
      <c r="J22" s="89"/>
      <c r="K22"/>
      <c r="L22"/>
      <c r="M22"/>
      <c r="N22"/>
      <c r="O22"/>
    </row>
    <row r="23" spans="2:15" x14ac:dyDescent="0.35">
      <c r="B23" s="298"/>
      <c r="C23" s="499"/>
      <c r="D23" s="297" t="s">
        <v>513</v>
      </c>
      <c r="E23" s="393" t="s">
        <v>66</v>
      </c>
      <c r="F23" s="89"/>
      <c r="G23" s="89"/>
      <c r="H23" s="89"/>
      <c r="I23" s="126">
        <f t="shared" si="0"/>
        <v>0</v>
      </c>
      <c r="J23" s="89"/>
      <c r="K23"/>
      <c r="L23"/>
      <c r="M23"/>
      <c r="N23"/>
      <c r="O23"/>
    </row>
    <row r="24" spans="2:15" x14ac:dyDescent="0.35">
      <c r="B24" s="298"/>
      <c r="C24" s="500"/>
      <c r="D24" s="297" t="s">
        <v>54</v>
      </c>
      <c r="E24" s="393" t="s">
        <v>69</v>
      </c>
      <c r="F24" s="126">
        <f>SUM(F16:F23)</f>
        <v>0</v>
      </c>
      <c r="G24" s="126">
        <f t="shared" ref="G24:H24" si="1">SUM(G16:G23)</f>
        <v>0</v>
      </c>
      <c r="H24" s="126">
        <f t="shared" si="1"/>
        <v>0</v>
      </c>
      <c r="I24" s="126">
        <f t="shared" si="0"/>
        <v>0</v>
      </c>
      <c r="J24" s="126">
        <f>SUM(J16:J23)</f>
        <v>0</v>
      </c>
      <c r="K24"/>
      <c r="L24"/>
      <c r="M24"/>
      <c r="N24"/>
      <c r="O24"/>
    </row>
    <row r="25" spans="2:15" x14ac:dyDescent="0.35">
      <c r="B25" s="298"/>
      <c r="C25" s="299" t="s">
        <v>1029</v>
      </c>
      <c r="D25" s="300"/>
      <c r="E25" s="393" t="s">
        <v>73</v>
      </c>
      <c r="F25" s="89"/>
      <c r="G25" s="89"/>
      <c r="H25" s="89"/>
      <c r="I25" s="126">
        <f t="shared" si="0"/>
        <v>0</v>
      </c>
      <c r="J25" s="89"/>
      <c r="K25"/>
      <c r="L25"/>
      <c r="M25"/>
      <c r="N25"/>
      <c r="O25"/>
    </row>
    <row r="26" spans="2:15" x14ac:dyDescent="0.35">
      <c r="B26" s="296" t="s">
        <v>480</v>
      </c>
      <c r="C26" s="492" t="s">
        <v>1028</v>
      </c>
      <c r="D26" s="297" t="s">
        <v>1090</v>
      </c>
      <c r="E26" s="393" t="s">
        <v>76</v>
      </c>
      <c r="F26" s="89"/>
      <c r="G26" s="89"/>
      <c r="H26" s="89"/>
      <c r="I26" s="126">
        <f>SUM(F26:H26)</f>
        <v>0</v>
      </c>
      <c r="J26" s="89"/>
      <c r="K26"/>
      <c r="L26"/>
      <c r="M26"/>
      <c r="N26"/>
      <c r="O26"/>
    </row>
    <row r="27" spans="2:15" x14ac:dyDescent="0.35">
      <c r="B27" s="298"/>
      <c r="C27" s="493"/>
      <c r="D27" s="297" t="s">
        <v>1091</v>
      </c>
      <c r="E27" s="393" t="s">
        <v>80</v>
      </c>
      <c r="F27" s="89"/>
      <c r="G27" s="89"/>
      <c r="H27" s="89"/>
      <c r="I27" s="126">
        <f t="shared" si="0"/>
        <v>0</v>
      </c>
      <c r="J27" s="89"/>
      <c r="K27"/>
      <c r="L27"/>
      <c r="M27"/>
      <c r="N27"/>
      <c r="O27"/>
    </row>
    <row r="28" spans="2:15" x14ac:dyDescent="0.35">
      <c r="B28" s="298"/>
      <c r="C28" s="493"/>
      <c r="D28" s="297" t="s">
        <v>1092</v>
      </c>
      <c r="E28" s="393" t="s">
        <v>82</v>
      </c>
      <c r="F28" s="89"/>
      <c r="G28" s="89"/>
      <c r="H28" s="89"/>
      <c r="I28" s="126">
        <f t="shared" si="0"/>
        <v>0</v>
      </c>
      <c r="J28" s="89"/>
      <c r="K28"/>
      <c r="L28"/>
      <c r="M28"/>
      <c r="N28"/>
      <c r="O28"/>
    </row>
    <row r="29" spans="2:15" x14ac:dyDescent="0.35">
      <c r="B29" s="298"/>
      <c r="C29" s="493"/>
      <c r="D29" s="297" t="s">
        <v>586</v>
      </c>
      <c r="E29" s="393" t="s">
        <v>84</v>
      </c>
      <c r="F29" s="89"/>
      <c r="G29" s="89"/>
      <c r="H29" s="89"/>
      <c r="I29" s="126">
        <f t="shared" si="0"/>
        <v>0</v>
      </c>
      <c r="J29" s="89"/>
      <c r="K29"/>
      <c r="L29"/>
      <c r="M29"/>
      <c r="N29"/>
      <c r="O29"/>
    </row>
    <row r="30" spans="2:15" x14ac:dyDescent="0.35">
      <c r="B30" s="298"/>
      <c r="C30" s="493"/>
      <c r="D30" s="297" t="s">
        <v>513</v>
      </c>
      <c r="E30" s="393" t="s">
        <v>86</v>
      </c>
      <c r="F30" s="89"/>
      <c r="G30" s="89"/>
      <c r="H30" s="89"/>
      <c r="I30" s="126">
        <f t="shared" si="0"/>
        <v>0</v>
      </c>
      <c r="J30" s="89"/>
      <c r="K30"/>
      <c r="L30"/>
      <c r="M30"/>
      <c r="N30"/>
      <c r="O30"/>
    </row>
    <row r="31" spans="2:15" x14ac:dyDescent="0.35">
      <c r="B31" s="298"/>
      <c r="C31" s="494"/>
      <c r="D31" s="297" t="s">
        <v>54</v>
      </c>
      <c r="E31" s="393" t="s">
        <v>88</v>
      </c>
      <c r="F31" s="126">
        <f>SUM(F26:F30)</f>
        <v>0</v>
      </c>
      <c r="G31" s="126">
        <f t="shared" ref="G31:H31" si="2">SUM(G26:G30)</f>
        <v>0</v>
      </c>
      <c r="H31" s="126">
        <f t="shared" si="2"/>
        <v>0</v>
      </c>
      <c r="I31" s="126">
        <f t="shared" si="0"/>
        <v>0</v>
      </c>
      <c r="J31" s="126">
        <f>SUM(J26:J30)</f>
        <v>0</v>
      </c>
      <c r="K31"/>
      <c r="L31"/>
      <c r="M31"/>
      <c r="N31"/>
      <c r="O31"/>
    </row>
    <row r="32" spans="2:15" x14ac:dyDescent="0.35">
      <c r="B32" s="298"/>
      <c r="C32" s="299" t="s">
        <v>1029</v>
      </c>
      <c r="D32" s="300"/>
      <c r="E32" s="393" t="s">
        <v>90</v>
      </c>
      <c r="F32" s="89"/>
      <c r="G32" s="89"/>
      <c r="H32" s="89"/>
      <c r="I32" s="126">
        <f t="shared" si="0"/>
        <v>0</v>
      </c>
      <c r="J32" s="89"/>
      <c r="K32"/>
      <c r="L32"/>
      <c r="M32"/>
      <c r="N32"/>
      <c r="O32"/>
    </row>
    <row r="33" spans="1:15" x14ac:dyDescent="0.35">
      <c r="B33" s="296" t="s">
        <v>1030</v>
      </c>
      <c r="C33" s="492" t="s">
        <v>1028</v>
      </c>
      <c r="D33" s="300" t="s">
        <v>1093</v>
      </c>
      <c r="E33" s="393" t="s">
        <v>92</v>
      </c>
      <c r="F33" s="89"/>
      <c r="G33" s="89"/>
      <c r="H33" s="89"/>
      <c r="I33" s="126">
        <f t="shared" si="0"/>
        <v>0</v>
      </c>
      <c r="J33" s="89"/>
      <c r="K33"/>
      <c r="L33"/>
      <c r="M33"/>
      <c r="N33"/>
      <c r="O33"/>
    </row>
    <row r="34" spans="1:15" x14ac:dyDescent="0.35">
      <c r="B34" s="298"/>
      <c r="C34" s="493"/>
      <c r="D34" s="299" t="s">
        <v>1089</v>
      </c>
      <c r="E34" s="393" t="s">
        <v>94</v>
      </c>
      <c r="F34" s="89"/>
      <c r="G34" s="89"/>
      <c r="H34" s="89"/>
      <c r="I34" s="126">
        <f t="shared" si="0"/>
        <v>0</v>
      </c>
      <c r="J34" s="89"/>
      <c r="K34"/>
      <c r="L34"/>
      <c r="M34"/>
      <c r="N34"/>
      <c r="O34"/>
    </row>
    <row r="35" spans="1:15" x14ac:dyDescent="0.35">
      <c r="B35" s="298"/>
      <c r="C35" s="493"/>
      <c r="D35" s="299" t="s">
        <v>603</v>
      </c>
      <c r="E35" s="393" t="s">
        <v>96</v>
      </c>
      <c r="F35" s="89"/>
      <c r="G35" s="89"/>
      <c r="H35" s="89"/>
      <c r="I35" s="126">
        <f t="shared" si="0"/>
        <v>0</v>
      </c>
      <c r="J35" s="89"/>
      <c r="K35"/>
      <c r="L35"/>
      <c r="M35"/>
      <c r="N35"/>
      <c r="O35"/>
    </row>
    <row r="36" spans="1:15" ht="15" customHeight="1" x14ac:dyDescent="0.35">
      <c r="B36" s="298"/>
      <c r="C36" s="494"/>
      <c r="D36" s="301" t="s">
        <v>54</v>
      </c>
      <c r="E36" s="393" t="s">
        <v>98</v>
      </c>
      <c r="F36" s="126">
        <f>SUM(F33:F35)</f>
        <v>0</v>
      </c>
      <c r="G36" s="126">
        <f t="shared" ref="G36:H36" si="3">SUM(G33:G35)</f>
        <v>0</v>
      </c>
      <c r="H36" s="126">
        <f t="shared" si="3"/>
        <v>0</v>
      </c>
      <c r="I36" s="126">
        <f t="shared" si="0"/>
        <v>0</v>
      </c>
      <c r="J36" s="126">
        <f>SUM(J33:J35)</f>
        <v>0</v>
      </c>
      <c r="K36"/>
      <c r="L36"/>
      <c r="M36"/>
      <c r="N36"/>
      <c r="O36"/>
    </row>
    <row r="37" spans="1:15" ht="15" customHeight="1" x14ac:dyDescent="0.35">
      <c r="B37" s="298"/>
      <c r="C37" s="299" t="s">
        <v>1029</v>
      </c>
      <c r="D37" s="300"/>
      <c r="E37" s="393" t="s">
        <v>100</v>
      </c>
      <c r="F37" s="89"/>
      <c r="G37" s="89"/>
      <c r="H37" s="89"/>
      <c r="I37" s="126">
        <f t="shared" si="0"/>
        <v>0</v>
      </c>
      <c r="J37" s="89"/>
      <c r="K37"/>
      <c r="L37"/>
      <c r="M37"/>
      <c r="N37"/>
      <c r="O37"/>
    </row>
    <row r="38" spans="1:15" ht="15" customHeight="1" x14ac:dyDescent="0.35">
      <c r="B38" s="296" t="s">
        <v>1031</v>
      </c>
      <c r="C38" s="495" t="s">
        <v>1028</v>
      </c>
      <c r="D38" s="300" t="s">
        <v>1094</v>
      </c>
      <c r="E38" s="393" t="s">
        <v>102</v>
      </c>
      <c r="F38" s="89"/>
      <c r="G38" s="89"/>
      <c r="H38" s="89"/>
      <c r="I38" s="126">
        <f t="shared" si="0"/>
        <v>0</v>
      </c>
      <c r="J38" s="89"/>
      <c r="K38"/>
      <c r="L38"/>
      <c r="M38"/>
      <c r="N38"/>
      <c r="O38"/>
    </row>
    <row r="39" spans="1:15" ht="15" customHeight="1" x14ac:dyDescent="0.35">
      <c r="A39" s="302"/>
      <c r="B39" s="298"/>
      <c r="C39" s="496"/>
      <c r="D39" s="299" t="s">
        <v>1095</v>
      </c>
      <c r="E39" s="393" t="s">
        <v>67</v>
      </c>
      <c r="F39" s="89"/>
      <c r="G39" s="89"/>
      <c r="H39" s="89"/>
      <c r="I39" s="126">
        <f t="shared" si="0"/>
        <v>0</v>
      </c>
      <c r="J39" s="89"/>
      <c r="K39"/>
      <c r="L39"/>
      <c r="M39"/>
      <c r="N39"/>
      <c r="O39"/>
    </row>
    <row r="40" spans="1:15" ht="15" customHeight="1" x14ac:dyDescent="0.35">
      <c r="A40" s="254"/>
      <c r="B40" s="298"/>
      <c r="C40" s="497"/>
      <c r="D40" s="301" t="s">
        <v>54</v>
      </c>
      <c r="E40" s="393" t="s">
        <v>105</v>
      </c>
      <c r="F40" s="126">
        <f>SUM(F38:F39)</f>
        <v>0</v>
      </c>
      <c r="G40" s="126">
        <f t="shared" ref="G40:H40" si="4">SUM(G38:G39)</f>
        <v>0</v>
      </c>
      <c r="H40" s="126">
        <f t="shared" si="4"/>
        <v>0</v>
      </c>
      <c r="I40" s="126">
        <f>SUM(F40:H40)</f>
        <v>0</v>
      </c>
      <c r="J40" s="126">
        <f>SUM(J38:J39)</f>
        <v>0</v>
      </c>
      <c r="K40"/>
      <c r="L40"/>
      <c r="M40"/>
      <c r="N40"/>
      <c r="O40"/>
    </row>
    <row r="41" spans="1:15" ht="15" customHeight="1" x14ac:dyDescent="0.35">
      <c r="A41" s="254"/>
      <c r="B41" s="303"/>
      <c r="C41" s="301" t="s">
        <v>1029</v>
      </c>
      <c r="D41" s="301"/>
      <c r="E41" s="393" t="s">
        <v>107</v>
      </c>
      <c r="F41" s="89"/>
      <c r="G41" s="89"/>
      <c r="H41" s="89"/>
      <c r="I41" s="126">
        <f t="shared" si="0"/>
        <v>0</v>
      </c>
      <c r="J41" s="89"/>
      <c r="K41"/>
      <c r="L41"/>
      <c r="M41"/>
      <c r="N41"/>
      <c r="O41"/>
    </row>
    <row r="42" spans="1:15" ht="15" customHeight="1" x14ac:dyDescent="0.35">
      <c r="A42" s="254"/>
      <c r="B42" s="298" t="s">
        <v>1032</v>
      </c>
      <c r="C42" s="492" t="s">
        <v>1028</v>
      </c>
      <c r="D42" s="299" t="s">
        <v>1094</v>
      </c>
      <c r="E42" s="393" t="s">
        <v>109</v>
      </c>
      <c r="F42" s="89"/>
      <c r="G42" s="89"/>
      <c r="H42" s="89"/>
      <c r="I42" s="126">
        <f t="shared" si="0"/>
        <v>0</v>
      </c>
      <c r="J42" s="89"/>
      <c r="K42"/>
      <c r="L42"/>
      <c r="M42"/>
      <c r="N42"/>
      <c r="O42"/>
    </row>
    <row r="43" spans="1:15" ht="15" customHeight="1" x14ac:dyDescent="0.35">
      <c r="A43" s="254"/>
      <c r="B43" s="298"/>
      <c r="C43" s="493"/>
      <c r="D43" s="299" t="s">
        <v>1095</v>
      </c>
      <c r="E43" s="393" t="s">
        <v>111</v>
      </c>
      <c r="F43" s="89"/>
      <c r="G43" s="89"/>
      <c r="H43" s="89"/>
      <c r="I43" s="126">
        <f t="shared" si="0"/>
        <v>0</v>
      </c>
      <c r="J43" s="89"/>
      <c r="K43"/>
      <c r="L43"/>
      <c r="M43"/>
      <c r="N43"/>
      <c r="O43"/>
    </row>
    <row r="44" spans="1:15" x14ac:dyDescent="0.35">
      <c r="A44" s="254"/>
      <c r="B44" s="298"/>
      <c r="C44" s="494"/>
      <c r="D44" s="301" t="s">
        <v>54</v>
      </c>
      <c r="E44" s="393" t="s">
        <v>114</v>
      </c>
      <c r="F44" s="126">
        <f>SUM(F42:F43)</f>
        <v>0</v>
      </c>
      <c r="G44" s="126">
        <f t="shared" ref="G44:H44" si="5">SUM(G42:G43)</f>
        <v>0</v>
      </c>
      <c r="H44" s="126">
        <f t="shared" si="5"/>
        <v>0</v>
      </c>
      <c r="I44" s="126">
        <f>SUM(F44:H44)</f>
        <v>0</v>
      </c>
      <c r="J44" s="126">
        <f>SUM(J42:J43)</f>
        <v>0</v>
      </c>
      <c r="K44"/>
      <c r="L44"/>
      <c r="M44"/>
      <c r="N44"/>
      <c r="O44"/>
    </row>
    <row r="45" spans="1:15" ht="15" customHeight="1" x14ac:dyDescent="0.35">
      <c r="A45" s="254"/>
      <c r="B45" s="303"/>
      <c r="C45" s="304" t="s">
        <v>1029</v>
      </c>
      <c r="D45" s="297"/>
      <c r="E45" s="393" t="s">
        <v>116</v>
      </c>
      <c r="F45" s="89"/>
      <c r="G45" s="89"/>
      <c r="H45" s="89"/>
      <c r="I45" s="126">
        <f>SUM(F45:H45)</f>
        <v>0</v>
      </c>
      <c r="J45" s="89"/>
      <c r="K45"/>
      <c r="L45"/>
      <c r="M45"/>
      <c r="N45"/>
      <c r="O45"/>
    </row>
    <row r="46" spans="1:15" ht="15" customHeight="1" x14ac:dyDescent="0.35">
      <c r="A46" s="254"/>
      <c r="B46" s="296" t="s">
        <v>513</v>
      </c>
      <c r="C46" s="304" t="s">
        <v>1028</v>
      </c>
      <c r="D46" s="301"/>
      <c r="E46" s="393" t="s">
        <v>118</v>
      </c>
      <c r="F46" s="89"/>
      <c r="G46" s="89"/>
      <c r="H46" s="89"/>
      <c r="I46" s="126">
        <f t="shared" si="0"/>
        <v>0</v>
      </c>
      <c r="J46" s="89"/>
      <c r="K46"/>
      <c r="L46"/>
      <c r="M46"/>
      <c r="N46"/>
      <c r="O46"/>
    </row>
    <row r="47" spans="1:15" ht="15" customHeight="1" x14ac:dyDescent="0.35">
      <c r="A47" s="254"/>
      <c r="B47" s="303"/>
      <c r="C47" s="304" t="s">
        <v>1029</v>
      </c>
      <c r="D47" s="301"/>
      <c r="E47" s="393" t="s">
        <v>120</v>
      </c>
      <c r="F47" s="89"/>
      <c r="G47" s="89"/>
      <c r="H47" s="89"/>
      <c r="I47" s="126">
        <f t="shared" si="0"/>
        <v>0</v>
      </c>
      <c r="J47" s="89"/>
      <c r="K47"/>
      <c r="L47"/>
      <c r="M47"/>
      <c r="N47"/>
      <c r="O47"/>
    </row>
    <row r="48" spans="1:15" ht="15" customHeight="1" x14ac:dyDescent="0.35">
      <c r="A48" s="254"/>
      <c r="B48" s="305" t="s">
        <v>1033</v>
      </c>
      <c r="C48" s="306" t="s">
        <v>1028</v>
      </c>
      <c r="D48" s="307"/>
      <c r="E48" s="393" t="s">
        <v>122</v>
      </c>
      <c r="F48" s="376">
        <f>F24+F31+F36+F40+F44+F46</f>
        <v>0</v>
      </c>
      <c r="G48" s="376">
        <f t="shared" ref="G48:J49" si="6">G24+G31+G36+G40+G44+G46</f>
        <v>0</v>
      </c>
      <c r="H48" s="376">
        <f t="shared" si="6"/>
        <v>0</v>
      </c>
      <c r="I48" s="376">
        <f t="shared" si="0"/>
        <v>0</v>
      </c>
      <c r="J48" s="376">
        <f t="shared" si="6"/>
        <v>0</v>
      </c>
      <c r="K48"/>
      <c r="L48"/>
      <c r="M48"/>
      <c r="N48"/>
      <c r="O48"/>
    </row>
    <row r="49" spans="1:20" ht="15" customHeight="1" x14ac:dyDescent="0.35">
      <c r="A49" s="254"/>
      <c r="B49" s="308"/>
      <c r="C49" s="306" t="s">
        <v>1029</v>
      </c>
      <c r="D49" s="307"/>
      <c r="E49" s="393" t="s">
        <v>124</v>
      </c>
      <c r="F49" s="376">
        <f>F25+F32+F37+F41+F45+F47</f>
        <v>0</v>
      </c>
      <c r="G49" s="376">
        <f t="shared" si="6"/>
        <v>0</v>
      </c>
      <c r="H49" s="376">
        <f t="shared" si="6"/>
        <v>0</v>
      </c>
      <c r="I49" s="376">
        <f t="shared" si="0"/>
        <v>0</v>
      </c>
      <c r="J49" s="376">
        <f t="shared" si="6"/>
        <v>0</v>
      </c>
      <c r="K49"/>
      <c r="L49"/>
      <c r="M49"/>
      <c r="N49"/>
      <c r="O49"/>
    </row>
    <row r="50" spans="1:20" ht="15" customHeight="1" x14ac:dyDescent="0.35">
      <c r="A50" s="254"/>
      <c r="B50" s="309"/>
      <c r="C50" s="310" t="s">
        <v>1034</v>
      </c>
      <c r="D50" s="307"/>
      <c r="E50" s="393" t="s">
        <v>71</v>
      </c>
      <c r="F50" s="376">
        <f>F48+F49</f>
        <v>0</v>
      </c>
      <c r="G50" s="376">
        <f t="shared" ref="G50:J50" si="7">G48+G49</f>
        <v>0</v>
      </c>
      <c r="H50" s="376">
        <f t="shared" si="7"/>
        <v>0</v>
      </c>
      <c r="I50" s="376">
        <f t="shared" si="0"/>
        <v>0</v>
      </c>
      <c r="J50" s="376">
        <f t="shared" si="7"/>
        <v>0</v>
      </c>
      <c r="K50"/>
    </row>
    <row r="51" spans="1:20" ht="15" customHeight="1" x14ac:dyDescent="0.35">
      <c r="A51" s="254"/>
    </row>
    <row r="52" spans="1:20" ht="15" customHeight="1" x14ac:dyDescent="0.35">
      <c r="A52" s="254"/>
      <c r="B52" s="168" t="s">
        <v>1096</v>
      </c>
    </row>
    <row r="53" spans="1:20" ht="15" customHeight="1" x14ac:dyDescent="0.35">
      <c r="A53"/>
      <c r="B53"/>
      <c r="C53"/>
      <c r="D53"/>
      <c r="E53"/>
      <c r="K53"/>
      <c r="L53"/>
      <c r="M53"/>
      <c r="N53"/>
      <c r="O53"/>
      <c r="P53"/>
      <c r="Q53" s="232"/>
      <c r="R53" s="232"/>
      <c r="S53" s="232"/>
      <c r="T53" s="232"/>
    </row>
    <row r="54" spans="1:20" ht="15" customHeight="1" x14ac:dyDescent="0.35">
      <c r="A54"/>
      <c r="B54" s="255"/>
      <c r="C54" s="258"/>
      <c r="D54" s="256"/>
      <c r="E54" s="257"/>
      <c r="F54" s="402" t="s">
        <v>7667</v>
      </c>
      <c r="G54" s="402" t="s">
        <v>1082</v>
      </c>
      <c r="H54" s="402" t="s">
        <v>1097</v>
      </c>
      <c r="K54"/>
      <c r="L54"/>
      <c r="M54"/>
      <c r="N54"/>
      <c r="O54"/>
      <c r="P54"/>
      <c r="Q54" s="232"/>
      <c r="R54" s="232"/>
      <c r="S54" s="232"/>
      <c r="T54" s="232"/>
    </row>
    <row r="55" spans="1:20" ht="15" customHeight="1" x14ac:dyDescent="0.35">
      <c r="A55"/>
      <c r="B55" s="255"/>
      <c r="C55" s="258"/>
      <c r="D55" s="256"/>
      <c r="E55" s="259"/>
      <c r="F55" s="397" t="s">
        <v>14</v>
      </c>
      <c r="G55" s="397" t="s">
        <v>61</v>
      </c>
      <c r="H55" s="397" t="s">
        <v>62</v>
      </c>
      <c r="K55"/>
      <c r="L55"/>
      <c r="M55"/>
      <c r="N55"/>
      <c r="O55"/>
      <c r="P55"/>
      <c r="Q55" s="232"/>
      <c r="R55" s="232"/>
      <c r="S55" s="232"/>
      <c r="T55" s="232"/>
    </row>
    <row r="56" spans="1:20" ht="15" customHeight="1" x14ac:dyDescent="0.35">
      <c r="A56"/>
      <c r="B56" s="260" t="s">
        <v>1027</v>
      </c>
      <c r="C56" s="311" t="s">
        <v>1028</v>
      </c>
      <c r="D56" s="261"/>
      <c r="E56" s="393" t="s">
        <v>127</v>
      </c>
      <c r="F56" s="126">
        <f>'Cyber Exposures'!G9</f>
        <v>0</v>
      </c>
      <c r="G56" s="126">
        <f>I24</f>
        <v>0</v>
      </c>
      <c r="H56" s="381" t="str">
        <f>IF(F56=0,"",G56/F56)</f>
        <v/>
      </c>
      <c r="K56"/>
      <c r="L56"/>
      <c r="M56"/>
      <c r="N56"/>
      <c r="O56"/>
      <c r="P56"/>
      <c r="Q56" s="232"/>
      <c r="R56" s="232"/>
      <c r="S56" s="232"/>
      <c r="T56" s="232"/>
    </row>
    <row r="57" spans="1:20" ht="15" customHeight="1" x14ac:dyDescent="0.35">
      <c r="A57"/>
      <c r="B57" s="260" t="s">
        <v>1027</v>
      </c>
      <c r="C57" s="311" t="s">
        <v>1029</v>
      </c>
      <c r="D57" s="261"/>
      <c r="E57" s="393" t="s">
        <v>129</v>
      </c>
      <c r="F57" s="126">
        <f>'Cyber Exposures'!G10</f>
        <v>0</v>
      </c>
      <c r="G57" s="126">
        <f>I25</f>
        <v>0</v>
      </c>
      <c r="H57" s="381" t="str">
        <f t="shared" ref="H57:H68" si="8">IF(F57=0,"",G57/F57)</f>
        <v/>
      </c>
      <c r="K57"/>
      <c r="L57"/>
      <c r="M57"/>
      <c r="N57"/>
      <c r="O57"/>
      <c r="P57"/>
      <c r="Q57" s="232"/>
      <c r="R57" s="232"/>
      <c r="S57" s="232"/>
      <c r="T57" s="232"/>
    </row>
    <row r="58" spans="1:20" ht="15" customHeight="1" x14ac:dyDescent="0.35">
      <c r="A58"/>
      <c r="B58" s="260" t="s">
        <v>480</v>
      </c>
      <c r="C58" s="311" t="s">
        <v>1028</v>
      </c>
      <c r="D58" s="261"/>
      <c r="E58" s="393" t="s">
        <v>404</v>
      </c>
      <c r="F58" s="126">
        <f>'Cyber Exposures'!G11</f>
        <v>0</v>
      </c>
      <c r="G58" s="126">
        <f>I31</f>
        <v>0</v>
      </c>
      <c r="H58" s="381" t="str">
        <f t="shared" si="8"/>
        <v/>
      </c>
      <c r="K58"/>
      <c r="L58"/>
      <c r="M58"/>
      <c r="N58"/>
      <c r="O58"/>
      <c r="P58"/>
      <c r="Q58" s="232"/>
      <c r="R58" s="232"/>
      <c r="S58" s="232"/>
      <c r="T58" s="232"/>
    </row>
    <row r="59" spans="1:20" ht="15" customHeight="1" x14ac:dyDescent="0.35">
      <c r="A59"/>
      <c r="B59" s="260" t="s">
        <v>480</v>
      </c>
      <c r="C59" s="311" t="s">
        <v>1029</v>
      </c>
      <c r="D59" s="261"/>
      <c r="E59" s="393" t="s">
        <v>406</v>
      </c>
      <c r="F59" s="126">
        <f>'Cyber Exposures'!G12</f>
        <v>0</v>
      </c>
      <c r="G59" s="126">
        <f>I32</f>
        <v>0</v>
      </c>
      <c r="H59" s="381" t="str">
        <f t="shared" si="8"/>
        <v/>
      </c>
      <c r="K59"/>
      <c r="L59"/>
      <c r="M59"/>
      <c r="N59"/>
      <c r="O59"/>
      <c r="P59"/>
      <c r="Q59" s="232"/>
      <c r="R59" s="232"/>
      <c r="S59" s="232"/>
      <c r="T59" s="232"/>
    </row>
    <row r="60" spans="1:20" ht="15" customHeight="1" x14ac:dyDescent="0.35">
      <c r="A60"/>
      <c r="B60" s="260" t="s">
        <v>1030</v>
      </c>
      <c r="C60" s="311" t="s">
        <v>1028</v>
      </c>
      <c r="D60" s="261"/>
      <c r="E60" s="393" t="s">
        <v>408</v>
      </c>
      <c r="F60" s="126">
        <f>'Cyber Exposures'!G13</f>
        <v>0</v>
      </c>
      <c r="G60" s="126">
        <f>I36</f>
        <v>0</v>
      </c>
      <c r="H60" s="381" t="str">
        <f t="shared" si="8"/>
        <v/>
      </c>
      <c r="K60"/>
      <c r="L60"/>
      <c r="M60"/>
      <c r="N60"/>
      <c r="O60"/>
      <c r="P60"/>
      <c r="Q60" s="232"/>
      <c r="R60" s="232"/>
      <c r="S60" s="232"/>
      <c r="T60" s="232"/>
    </row>
    <row r="61" spans="1:20" ht="15" customHeight="1" x14ac:dyDescent="0.35">
      <c r="A61"/>
      <c r="B61" s="260" t="s">
        <v>1030</v>
      </c>
      <c r="C61" s="311" t="s">
        <v>1029</v>
      </c>
      <c r="D61" s="261"/>
      <c r="E61" s="393" t="s">
        <v>410</v>
      </c>
      <c r="F61" s="126">
        <f>'Cyber Exposures'!G14</f>
        <v>0</v>
      </c>
      <c r="G61" s="126">
        <f>I37</f>
        <v>0</v>
      </c>
      <c r="H61" s="381" t="str">
        <f t="shared" si="8"/>
        <v/>
      </c>
      <c r="K61"/>
      <c r="L61"/>
      <c r="M61"/>
      <c r="N61"/>
      <c r="O61"/>
      <c r="P61"/>
      <c r="Q61" s="232"/>
      <c r="R61" s="232"/>
      <c r="S61" s="232"/>
      <c r="T61" s="232"/>
    </row>
    <row r="62" spans="1:20" ht="15" customHeight="1" x14ac:dyDescent="0.35">
      <c r="A62"/>
      <c r="B62" s="260" t="s">
        <v>1031</v>
      </c>
      <c r="C62" s="311" t="s">
        <v>1028</v>
      </c>
      <c r="D62" s="261"/>
      <c r="E62" s="393" t="s">
        <v>412</v>
      </c>
      <c r="F62" s="126">
        <f>'Cyber Exposures'!G15</f>
        <v>0</v>
      </c>
      <c r="G62" s="126">
        <f>I40</f>
        <v>0</v>
      </c>
      <c r="H62" s="381" t="str">
        <f t="shared" si="8"/>
        <v/>
      </c>
      <c r="K62"/>
      <c r="L62"/>
      <c r="M62"/>
      <c r="N62"/>
      <c r="O62"/>
      <c r="P62"/>
      <c r="Q62" s="232"/>
      <c r="R62" s="232"/>
      <c r="S62" s="232"/>
      <c r="T62" s="232"/>
    </row>
    <row r="63" spans="1:20" x14ac:dyDescent="0.35">
      <c r="A63"/>
      <c r="B63" s="260" t="s">
        <v>1031</v>
      </c>
      <c r="C63" s="311" t="s">
        <v>1029</v>
      </c>
      <c r="D63" s="261"/>
      <c r="E63" s="393" t="s">
        <v>415</v>
      </c>
      <c r="F63" s="126">
        <f>'Cyber Exposures'!G16</f>
        <v>0</v>
      </c>
      <c r="G63" s="126">
        <f>I41</f>
        <v>0</v>
      </c>
      <c r="H63" s="381" t="str">
        <f t="shared" si="8"/>
        <v/>
      </c>
      <c r="K63"/>
      <c r="L63"/>
      <c r="M63"/>
      <c r="N63"/>
      <c r="O63"/>
      <c r="P63"/>
      <c r="Q63" s="232"/>
      <c r="R63" s="232"/>
      <c r="S63" s="232"/>
      <c r="T63" s="232"/>
    </row>
    <row r="64" spans="1:20" ht="15" customHeight="1" x14ac:dyDescent="0.35">
      <c r="A64"/>
      <c r="B64" s="260" t="s">
        <v>1032</v>
      </c>
      <c r="C64" s="311" t="s">
        <v>1028</v>
      </c>
      <c r="D64" s="261"/>
      <c r="E64" s="393" t="s">
        <v>418</v>
      </c>
      <c r="F64" s="126">
        <f>'Cyber Exposures'!G17</f>
        <v>0</v>
      </c>
      <c r="G64" s="126">
        <f>I44</f>
        <v>0</v>
      </c>
      <c r="H64" s="381" t="str">
        <f t="shared" si="8"/>
        <v/>
      </c>
      <c r="K64"/>
      <c r="L64"/>
      <c r="M64"/>
      <c r="N64"/>
      <c r="O64"/>
      <c r="P64"/>
    </row>
    <row r="65" spans="1:20" s="57" customFormat="1" ht="15" customHeight="1" x14ac:dyDescent="0.35">
      <c r="A65" s="14"/>
      <c r="B65" s="260" t="s">
        <v>1032</v>
      </c>
      <c r="C65" s="311" t="s">
        <v>1029</v>
      </c>
      <c r="D65" s="261"/>
      <c r="E65" s="393" t="s">
        <v>131</v>
      </c>
      <c r="F65" s="126">
        <f>'Cyber Exposures'!G18</f>
        <v>0</v>
      </c>
      <c r="G65" s="126">
        <f>I45</f>
        <v>0</v>
      </c>
      <c r="H65" s="381" t="str">
        <f t="shared" si="8"/>
        <v/>
      </c>
      <c r="I65" s="14"/>
      <c r="J65" s="14"/>
      <c r="K65" s="14"/>
      <c r="L65" s="14"/>
      <c r="M65" s="14"/>
      <c r="N65" s="14"/>
      <c r="O65" s="14"/>
      <c r="P65" s="14"/>
      <c r="Q65" s="14"/>
      <c r="R65" s="14"/>
      <c r="S65" s="14"/>
      <c r="T65" s="14"/>
    </row>
    <row r="66" spans="1:20" s="57" customFormat="1" ht="15" customHeight="1" x14ac:dyDescent="0.35">
      <c r="A66" s="14"/>
      <c r="B66" s="260" t="s">
        <v>513</v>
      </c>
      <c r="C66" s="311" t="s">
        <v>1028</v>
      </c>
      <c r="D66" s="261"/>
      <c r="E66" s="393" t="s">
        <v>134</v>
      </c>
      <c r="F66" s="126">
        <f>'Cyber Exposures'!G19</f>
        <v>0</v>
      </c>
      <c r="G66" s="126">
        <f>I46</f>
        <v>0</v>
      </c>
      <c r="H66" s="381" t="str">
        <f t="shared" si="8"/>
        <v/>
      </c>
      <c r="I66" s="14"/>
      <c r="J66" s="14"/>
      <c r="K66" s="14"/>
      <c r="L66" s="14"/>
      <c r="M66" s="14"/>
      <c r="N66" s="14"/>
      <c r="O66" s="14"/>
      <c r="P66" s="14"/>
      <c r="Q66" s="14"/>
      <c r="R66" s="14"/>
      <c r="S66" s="14"/>
      <c r="T66" s="14"/>
    </row>
    <row r="67" spans="1:20" s="57" customFormat="1" ht="15" customHeight="1" x14ac:dyDescent="0.35">
      <c r="A67" s="14"/>
      <c r="B67" s="260" t="s">
        <v>513</v>
      </c>
      <c r="C67" s="311" t="s">
        <v>1029</v>
      </c>
      <c r="D67" s="261"/>
      <c r="E67" s="393" t="s">
        <v>136</v>
      </c>
      <c r="F67" s="126">
        <f>'Cyber Exposures'!G20</f>
        <v>0</v>
      </c>
      <c r="G67" s="126">
        <f>I47</f>
        <v>0</v>
      </c>
      <c r="H67" s="381" t="str">
        <f t="shared" si="8"/>
        <v/>
      </c>
      <c r="I67" s="14"/>
      <c r="J67" s="14"/>
      <c r="K67" s="14"/>
      <c r="L67" s="14"/>
      <c r="M67" s="14"/>
      <c r="N67" s="14"/>
      <c r="O67" s="14"/>
      <c r="P67" s="14"/>
      <c r="Q67" s="14"/>
      <c r="R67" s="14"/>
      <c r="S67" s="14"/>
      <c r="T67" s="14"/>
    </row>
    <row r="68" spans="1:20" ht="15" customHeight="1" x14ac:dyDescent="0.35">
      <c r="A68" s="14"/>
      <c r="B68" s="264" t="s">
        <v>1033</v>
      </c>
      <c r="C68" s="312" t="s">
        <v>1034</v>
      </c>
      <c r="D68" s="265"/>
      <c r="E68" s="393" t="s">
        <v>138</v>
      </c>
      <c r="F68" s="376">
        <f>'Cyber Exposures'!G21</f>
        <v>0</v>
      </c>
      <c r="G68" s="376">
        <f>I50</f>
        <v>0</v>
      </c>
      <c r="H68" s="382" t="str">
        <f t="shared" si="8"/>
        <v/>
      </c>
    </row>
    <row r="69" spans="1:20" s="57" customFormat="1" ht="15" customHeight="1" x14ac:dyDescent="0.35">
      <c r="A69" s="14"/>
      <c r="B69" s="14"/>
      <c r="C69" s="14"/>
      <c r="E69" s="14"/>
      <c r="F69" s="14"/>
      <c r="G69" s="14"/>
      <c r="H69" s="14"/>
      <c r="I69" s="14"/>
      <c r="J69" s="14"/>
      <c r="K69" s="14"/>
      <c r="L69" s="14"/>
      <c r="M69" s="14"/>
      <c r="N69" s="14"/>
      <c r="O69" s="14"/>
      <c r="P69" s="14"/>
      <c r="Q69" s="14"/>
      <c r="R69" s="14"/>
      <c r="S69" s="14"/>
      <c r="T69" s="14"/>
    </row>
    <row r="70" spans="1:20" s="57" customFormat="1" ht="15" customHeight="1" x14ac:dyDescent="0.35">
      <c r="A70" s="14"/>
      <c r="B70" s="168" t="s">
        <v>1098</v>
      </c>
      <c r="C70" s="14"/>
      <c r="E70" s="14"/>
      <c r="F70" s="14"/>
      <c r="G70" s="14"/>
      <c r="H70" s="14"/>
      <c r="I70" s="14"/>
      <c r="J70" s="14"/>
      <c r="K70" s="14"/>
      <c r="L70" s="14"/>
      <c r="M70" s="14"/>
      <c r="N70" s="14"/>
      <c r="O70" s="14"/>
      <c r="P70" s="14"/>
      <c r="Q70" s="14"/>
      <c r="R70" s="14"/>
      <c r="S70" s="14"/>
      <c r="T70" s="14"/>
    </row>
    <row r="71" spans="1:20" s="57" customFormat="1" ht="15" customHeight="1" x14ac:dyDescent="0.35">
      <c r="A71" s="14"/>
      <c r="B71" s="14"/>
      <c r="C71" s="14"/>
      <c r="E71" s="14"/>
      <c r="F71" s="14"/>
      <c r="G71" s="14"/>
      <c r="H71" s="14"/>
      <c r="I71" s="14"/>
      <c r="J71" s="14"/>
      <c r="K71" s="14"/>
      <c r="L71" s="14"/>
      <c r="M71" s="14"/>
      <c r="N71" s="14"/>
      <c r="O71" s="14"/>
      <c r="P71" s="14"/>
      <c r="Q71" s="14"/>
      <c r="R71" s="14"/>
      <c r="S71" s="14"/>
      <c r="T71" s="14"/>
    </row>
    <row r="72" spans="1:20" s="57" customFormat="1" ht="15" customHeight="1" x14ac:dyDescent="0.35">
      <c r="A72" s="14"/>
      <c r="B72" s="273" t="s">
        <v>1099</v>
      </c>
      <c r="C72" s="313"/>
      <c r="D72" s="274"/>
      <c r="E72" s="275"/>
      <c r="F72" s="402" t="s">
        <v>7667</v>
      </c>
      <c r="G72" s="402" t="s">
        <v>1082</v>
      </c>
      <c r="H72" s="402" t="s">
        <v>1097</v>
      </c>
      <c r="I72" s="14"/>
      <c r="J72" s="14"/>
      <c r="K72" s="14"/>
      <c r="L72" s="14"/>
      <c r="M72" s="14"/>
      <c r="N72" s="14"/>
      <c r="O72" s="14"/>
      <c r="P72" s="14"/>
      <c r="Q72" s="14"/>
      <c r="R72" s="14"/>
      <c r="S72" s="14"/>
      <c r="T72" s="14"/>
    </row>
    <row r="73" spans="1:20" ht="15" customHeight="1" x14ac:dyDescent="0.35">
      <c r="B73" s="273"/>
      <c r="C73" s="314"/>
      <c r="D73" s="276"/>
      <c r="E73" s="277"/>
      <c r="F73" s="397" t="s">
        <v>14</v>
      </c>
      <c r="G73" s="397" t="s">
        <v>61</v>
      </c>
      <c r="H73" s="397" t="s">
        <v>62</v>
      </c>
    </row>
    <row r="74" spans="1:20" ht="15" customHeight="1" x14ac:dyDescent="0.35">
      <c r="B74" s="278" t="s">
        <v>1042</v>
      </c>
      <c r="C74" s="290"/>
      <c r="D74" s="279"/>
      <c r="E74" s="393" t="s">
        <v>74</v>
      </c>
      <c r="F74" s="126">
        <f>'Cyber Exposures'!P30</f>
        <v>0</v>
      </c>
      <c r="G74" s="89"/>
      <c r="H74" s="381" t="str">
        <f t="shared" ref="H74:H93" si="9">IF(F74=0,"",G74/F74)</f>
        <v/>
      </c>
    </row>
    <row r="75" spans="1:20" ht="15" customHeight="1" x14ac:dyDescent="0.35">
      <c r="B75" s="280" t="s">
        <v>1043</v>
      </c>
      <c r="C75" s="288"/>
      <c r="D75" s="281"/>
      <c r="E75" s="393" t="s">
        <v>141</v>
      </c>
      <c r="F75" s="126">
        <f>'Cyber Exposures'!P31</f>
        <v>0</v>
      </c>
      <c r="G75" s="89"/>
      <c r="H75" s="381" t="str">
        <f t="shared" si="9"/>
        <v/>
      </c>
    </row>
    <row r="76" spans="1:20" ht="15" customHeight="1" x14ac:dyDescent="0.35">
      <c r="B76" s="280" t="s">
        <v>1044</v>
      </c>
      <c r="C76" s="288"/>
      <c r="D76" s="281"/>
      <c r="E76" s="393" t="s">
        <v>143</v>
      </c>
      <c r="F76" s="126">
        <f>'Cyber Exposures'!P32</f>
        <v>0</v>
      </c>
      <c r="G76" s="89"/>
      <c r="H76" s="381" t="str">
        <f t="shared" si="9"/>
        <v/>
      </c>
    </row>
    <row r="77" spans="1:20" ht="15" customHeight="1" x14ac:dyDescent="0.35">
      <c r="B77" s="280" t="s">
        <v>1045</v>
      </c>
      <c r="C77" s="288"/>
      <c r="D77" s="281"/>
      <c r="E77" s="393" t="s">
        <v>144</v>
      </c>
      <c r="F77" s="126">
        <f>'Cyber Exposures'!P33</f>
        <v>0</v>
      </c>
      <c r="G77" s="89"/>
      <c r="H77" s="381" t="str">
        <f t="shared" si="9"/>
        <v/>
      </c>
    </row>
    <row r="78" spans="1:20" ht="15" customHeight="1" x14ac:dyDescent="0.35">
      <c r="B78" s="280" t="s">
        <v>1046</v>
      </c>
      <c r="C78" s="288"/>
      <c r="D78" s="281"/>
      <c r="E78" s="393" t="s">
        <v>145</v>
      </c>
      <c r="F78" s="126">
        <f>'Cyber Exposures'!P34</f>
        <v>0</v>
      </c>
      <c r="G78" s="89"/>
      <c r="H78" s="381" t="str">
        <f t="shared" si="9"/>
        <v/>
      </c>
    </row>
    <row r="79" spans="1:20" ht="15" customHeight="1" x14ac:dyDescent="0.35">
      <c r="B79" s="280" t="s">
        <v>1047</v>
      </c>
      <c r="C79" s="288"/>
      <c r="D79" s="281"/>
      <c r="E79" s="393" t="s">
        <v>146</v>
      </c>
      <c r="F79" s="126">
        <f>'Cyber Exposures'!P35</f>
        <v>0</v>
      </c>
      <c r="G79" s="89"/>
      <c r="H79" s="381" t="str">
        <f t="shared" si="9"/>
        <v/>
      </c>
    </row>
    <row r="80" spans="1:20" ht="15" customHeight="1" x14ac:dyDescent="0.35">
      <c r="B80" s="280" t="s">
        <v>1048</v>
      </c>
      <c r="C80" s="288"/>
      <c r="D80" s="281"/>
      <c r="E80" s="393" t="s">
        <v>148</v>
      </c>
      <c r="F80" s="126">
        <f>'Cyber Exposures'!P36</f>
        <v>0</v>
      </c>
      <c r="G80" s="89"/>
      <c r="H80" s="381" t="str">
        <f t="shared" si="9"/>
        <v/>
      </c>
    </row>
    <row r="81" spans="2:8" ht="15" customHeight="1" x14ac:dyDescent="0.35">
      <c r="B81" s="280" t="s">
        <v>480</v>
      </c>
      <c r="C81" s="288"/>
      <c r="D81" s="281"/>
      <c r="E81" s="393" t="s">
        <v>150</v>
      </c>
      <c r="F81" s="126">
        <f>'Cyber Exposures'!P37</f>
        <v>0</v>
      </c>
      <c r="G81" s="89"/>
      <c r="H81" s="381" t="str">
        <f t="shared" si="9"/>
        <v/>
      </c>
    </row>
    <row r="82" spans="2:8" ht="15" customHeight="1" x14ac:dyDescent="0.35">
      <c r="B82" s="280" t="s">
        <v>1049</v>
      </c>
      <c r="C82" s="288"/>
      <c r="D82" s="281"/>
      <c r="E82" s="393" t="s">
        <v>151</v>
      </c>
      <c r="F82" s="126">
        <f>'Cyber Exposures'!P38</f>
        <v>0</v>
      </c>
      <c r="G82" s="89"/>
      <c r="H82" s="381" t="str">
        <f t="shared" si="9"/>
        <v/>
      </c>
    </row>
    <row r="83" spans="2:8" ht="15" customHeight="1" x14ac:dyDescent="0.35">
      <c r="B83" s="280" t="s">
        <v>1050</v>
      </c>
      <c r="C83" s="288"/>
      <c r="D83" s="281"/>
      <c r="E83" s="393" t="s">
        <v>152</v>
      </c>
      <c r="F83" s="126">
        <f>'Cyber Exposures'!P39</f>
        <v>0</v>
      </c>
      <c r="G83" s="89"/>
      <c r="H83" s="381" t="str">
        <f t="shared" si="9"/>
        <v/>
      </c>
    </row>
    <row r="84" spans="2:8" ht="15" customHeight="1" x14ac:dyDescent="0.35">
      <c r="B84" s="280" t="s">
        <v>1051</v>
      </c>
      <c r="C84" s="288"/>
      <c r="D84" s="281"/>
      <c r="E84" s="393" t="s">
        <v>153</v>
      </c>
      <c r="F84" s="126">
        <f>'Cyber Exposures'!P40</f>
        <v>0</v>
      </c>
      <c r="G84" s="89"/>
      <c r="H84" s="381" t="str">
        <f t="shared" si="9"/>
        <v/>
      </c>
    </row>
    <row r="85" spans="2:8" ht="15" customHeight="1" x14ac:dyDescent="0.35">
      <c r="B85" s="280" t="s">
        <v>1052</v>
      </c>
      <c r="C85" s="288"/>
      <c r="D85" s="281"/>
      <c r="E85" s="393" t="s">
        <v>155</v>
      </c>
      <c r="F85" s="126">
        <f>'Cyber Exposures'!P41</f>
        <v>0</v>
      </c>
      <c r="G85" s="89"/>
      <c r="H85" s="381" t="str">
        <f t="shared" si="9"/>
        <v/>
      </c>
    </row>
    <row r="86" spans="2:8" ht="15" customHeight="1" x14ac:dyDescent="0.35">
      <c r="B86" s="280" t="s">
        <v>1053</v>
      </c>
      <c r="C86" s="288"/>
      <c r="D86" s="281"/>
      <c r="E86" s="393" t="s">
        <v>78</v>
      </c>
      <c r="F86" s="126">
        <f>'Cyber Exposures'!P42</f>
        <v>0</v>
      </c>
      <c r="G86" s="89"/>
      <c r="H86" s="381" t="str">
        <f t="shared" si="9"/>
        <v/>
      </c>
    </row>
    <row r="87" spans="2:8" ht="15" customHeight="1" x14ac:dyDescent="0.35">
      <c r="B87" s="280" t="s">
        <v>1054</v>
      </c>
      <c r="C87" s="288"/>
      <c r="D87" s="281"/>
      <c r="E87" s="393" t="s">
        <v>156</v>
      </c>
      <c r="F87" s="126">
        <f>'Cyber Exposures'!P43</f>
        <v>0</v>
      </c>
      <c r="G87" s="89"/>
      <c r="H87" s="381" t="str">
        <f t="shared" si="9"/>
        <v/>
      </c>
    </row>
    <row r="88" spans="2:8" ht="15" customHeight="1" x14ac:dyDescent="0.35">
      <c r="B88" s="280" t="s">
        <v>1055</v>
      </c>
      <c r="C88" s="288"/>
      <c r="D88" s="281"/>
      <c r="E88" s="393" t="s">
        <v>157</v>
      </c>
      <c r="F88" s="126">
        <f>'Cyber Exposures'!P44</f>
        <v>0</v>
      </c>
      <c r="G88" s="89"/>
      <c r="H88" s="381" t="str">
        <f t="shared" si="9"/>
        <v/>
      </c>
    </row>
    <row r="89" spans="2:8" ht="15" customHeight="1" x14ac:dyDescent="0.35">
      <c r="B89" s="280" t="s">
        <v>1056</v>
      </c>
      <c r="C89" s="288"/>
      <c r="D89" s="281"/>
      <c r="E89" s="393" t="s">
        <v>159</v>
      </c>
      <c r="F89" s="126">
        <f>'Cyber Exposures'!P45</f>
        <v>0</v>
      </c>
      <c r="G89" s="89"/>
      <c r="H89" s="381" t="str">
        <f t="shared" si="9"/>
        <v/>
      </c>
    </row>
    <row r="90" spans="2:8" ht="15" customHeight="1" x14ac:dyDescent="0.35">
      <c r="B90" s="280" t="s">
        <v>1057</v>
      </c>
      <c r="C90" s="288"/>
      <c r="D90" s="281"/>
      <c r="E90" s="393" t="s">
        <v>160</v>
      </c>
      <c r="F90" s="126">
        <f>'Cyber Exposures'!P46</f>
        <v>0</v>
      </c>
      <c r="G90" s="89"/>
      <c r="H90" s="381" t="str">
        <f t="shared" si="9"/>
        <v/>
      </c>
    </row>
    <row r="91" spans="2:8" ht="15" customHeight="1" x14ac:dyDescent="0.35">
      <c r="B91" s="280" t="s">
        <v>1058</v>
      </c>
      <c r="C91" s="288"/>
      <c r="D91" s="281"/>
      <c r="E91" s="393" t="s">
        <v>161</v>
      </c>
      <c r="F91" s="126">
        <f>'Cyber Exposures'!P47</f>
        <v>0</v>
      </c>
      <c r="G91" s="89"/>
      <c r="H91" s="381" t="str">
        <f t="shared" si="9"/>
        <v/>
      </c>
    </row>
    <row r="92" spans="2:8" ht="15" customHeight="1" x14ac:dyDescent="0.35">
      <c r="B92" s="280" t="s">
        <v>513</v>
      </c>
      <c r="C92" s="288"/>
      <c r="D92" s="281"/>
      <c r="E92" s="393" t="s">
        <v>162</v>
      </c>
      <c r="F92" s="126">
        <f>'Cyber Exposures'!P48</f>
        <v>0</v>
      </c>
      <c r="G92" s="89">
        <v>-5694</v>
      </c>
      <c r="H92" s="381" t="str">
        <f t="shared" si="9"/>
        <v/>
      </c>
    </row>
    <row r="93" spans="2:8" ht="15" customHeight="1" x14ac:dyDescent="0.35">
      <c r="B93" s="282" t="s">
        <v>1060</v>
      </c>
      <c r="C93" s="288"/>
      <c r="D93" s="281"/>
      <c r="E93" s="393" t="s">
        <v>164</v>
      </c>
      <c r="F93" s="376">
        <f>'Cyber Exposures'!P49</f>
        <v>0</v>
      </c>
      <c r="G93" s="376">
        <f>SUM(G74:G92)</f>
        <v>-5694</v>
      </c>
      <c r="H93" s="382" t="str">
        <f t="shared" si="9"/>
        <v/>
      </c>
    </row>
  </sheetData>
  <sheetProtection algorithmName="SHA-512" hashValue="ITUglajhVHTIXzBVFjBZac/491Li33jfmIFO5t8aYy5oKBbMSv+lSpnsgiUbCiwinXDn5/TG7KLaAjNjNmySrA==" saltValue="QfU5JkLN6NIVHyNdKOfYjA==" spinCount="100000" sheet="1" objects="1" scenarios="1"/>
  <mergeCells count="5">
    <mergeCell ref="C16:C24"/>
    <mergeCell ref="C26:C31"/>
    <mergeCell ref="C33:C36"/>
    <mergeCell ref="C38:C40"/>
    <mergeCell ref="C42:C44"/>
  </mergeCells>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U100"/>
  <sheetViews>
    <sheetView showGridLines="0" zoomScale="60" zoomScaleNormal="60" workbookViewId="0">
      <selection activeCell="G39" sqref="G39"/>
    </sheetView>
  </sheetViews>
  <sheetFormatPr defaultColWidth="9" defaultRowHeight="14.5" x14ac:dyDescent="0.35"/>
  <cols>
    <col min="1" max="1" width="94.1796875" style="14" bestFit="1" customWidth="1"/>
    <col min="2" max="2" width="13.81640625" style="14" customWidth="1"/>
    <col min="3" max="3" width="24.7265625" style="14" customWidth="1"/>
    <col min="4" max="4" width="19.26953125" style="14" customWidth="1"/>
    <col min="5" max="5" width="17.54296875" style="14" customWidth="1"/>
    <col min="6" max="6" width="18.1796875" style="14" customWidth="1"/>
    <col min="7" max="7" width="19.54296875" style="14" customWidth="1"/>
    <col min="8" max="8" width="9" style="14"/>
    <col min="9" max="9" width="12.453125" style="14" customWidth="1"/>
    <col min="10" max="10" width="31.1796875" style="14" customWidth="1"/>
    <col min="11" max="11" width="17.54296875" style="14" bestFit="1" customWidth="1"/>
    <col min="12" max="12" width="14.1796875" style="14" bestFit="1" customWidth="1"/>
    <col min="13" max="13" width="15.453125" style="14" bestFit="1" customWidth="1"/>
    <col min="14" max="14" width="9" style="14"/>
    <col min="15" max="15" width="11.08984375" style="14" customWidth="1"/>
    <col min="16" max="16384" width="9" style="14"/>
  </cols>
  <sheetData>
    <row r="1" spans="1:21" ht="32.25" customHeight="1" x14ac:dyDescent="0.55000000000000004">
      <c r="A1" s="103"/>
      <c r="B1" s="103"/>
      <c r="C1" s="12"/>
      <c r="D1" s="12"/>
    </row>
    <row r="2" spans="1:21" ht="23.5" x14ac:dyDescent="0.55000000000000004">
      <c r="A2" s="1" t="s">
        <v>0</v>
      </c>
      <c r="B2" s="162" t="s">
        <v>7658</v>
      </c>
      <c r="G2" s="4" t="s">
        <v>2</v>
      </c>
    </row>
    <row r="3" spans="1:21" ht="21" x14ac:dyDescent="0.35">
      <c r="A3" s="28"/>
      <c r="B3" s="28"/>
      <c r="G3" s="6" t="s">
        <v>3</v>
      </c>
    </row>
    <row r="4" spans="1:21" x14ac:dyDescent="0.35">
      <c r="A4" s="32" t="s">
        <v>7660</v>
      </c>
      <c r="B4" s="32"/>
      <c r="G4" s="21" t="s">
        <v>4</v>
      </c>
    </row>
    <row r="5" spans="1:21" x14ac:dyDescent="0.35">
      <c r="A5" s="12"/>
      <c r="B5" s="12"/>
      <c r="C5" s="12"/>
      <c r="D5" s="12"/>
      <c r="M5" s="14" t="s">
        <v>481</v>
      </c>
    </row>
    <row r="6" spans="1:21" x14ac:dyDescent="0.35">
      <c r="A6" s="7" t="s">
        <v>5</v>
      </c>
      <c r="B6" s="440" t="str">
        <f>IF(Submission_header!B3="","",Submission_header!B3)</f>
        <v/>
      </c>
      <c r="C6" s="440"/>
      <c r="M6" s="14" t="s">
        <v>482</v>
      </c>
    </row>
    <row r="7" spans="1:21" x14ac:dyDescent="0.35">
      <c r="A7" s="83" t="s">
        <v>323</v>
      </c>
      <c r="B7" s="441" t="str">
        <f>IF(Submission_header!B3="","", TEXT(Submission_header!E3,"dd/mm/yyyy"))</f>
        <v/>
      </c>
      <c r="C7" s="441"/>
    </row>
    <row r="8" spans="1:21" x14ac:dyDescent="0.35">
      <c r="A8" s="163" t="s">
        <v>438</v>
      </c>
      <c r="B8" s="441" t="s">
        <v>483</v>
      </c>
      <c r="C8" s="441"/>
      <c r="D8" s="12"/>
    </row>
    <row r="9" spans="1:21" ht="14.65" customHeight="1" x14ac:dyDescent="0.35">
      <c r="A9" s="442" t="s">
        <v>484</v>
      </c>
      <c r="B9" s="442"/>
      <c r="C9" s="442"/>
      <c r="D9" s="189" t="s">
        <v>467</v>
      </c>
    </row>
    <row r="10" spans="1:21" x14ac:dyDescent="0.35">
      <c r="A10" s="442"/>
      <c r="B10" s="442"/>
      <c r="C10" s="442"/>
      <c r="D10" s="32" t="s">
        <v>324</v>
      </c>
    </row>
    <row r="11" spans="1:21" x14ac:dyDescent="0.35">
      <c r="A11" s="442"/>
      <c r="B11" s="442"/>
      <c r="C11" s="442"/>
      <c r="D11" s="32" t="s">
        <v>325</v>
      </c>
    </row>
    <row r="12" spans="1:21" x14ac:dyDescent="0.35">
      <c r="A12" s="442"/>
      <c r="B12" s="442"/>
      <c r="C12" s="442"/>
      <c r="D12" s="32"/>
      <c r="E12" s="13"/>
      <c r="F12" s="13"/>
      <c r="G12" s="13"/>
    </row>
    <row r="13" spans="1:21" x14ac:dyDescent="0.35">
      <c r="A13" s="7" t="s">
        <v>442</v>
      </c>
      <c r="B13" s="89"/>
      <c r="E13" s="165"/>
      <c r="F13" s="165"/>
      <c r="G13" s="13"/>
    </row>
    <row r="14" spans="1:21" ht="29" x14ac:dyDescent="0.35">
      <c r="A14" s="119" t="s">
        <v>328</v>
      </c>
      <c r="B14" s="119"/>
      <c r="C14" s="190" t="s">
        <v>468</v>
      </c>
      <c r="D14" s="167" t="s">
        <v>443</v>
      </c>
      <c r="E14" s="167" t="s">
        <v>444</v>
      </c>
      <c r="F14" s="167" t="s">
        <v>445</v>
      </c>
      <c r="G14" s="191" t="s">
        <v>469</v>
      </c>
      <c r="J14" s="168" t="s">
        <v>447</v>
      </c>
    </row>
    <row r="15" spans="1:21" x14ac:dyDescent="0.35">
      <c r="A15" s="19"/>
      <c r="B15" s="19"/>
      <c r="C15" s="169" t="s">
        <v>14</v>
      </c>
      <c r="D15" s="109" t="s">
        <v>61</v>
      </c>
      <c r="E15" s="109" t="s">
        <v>62</v>
      </c>
      <c r="F15" s="109" t="s">
        <v>63</v>
      </c>
      <c r="G15" s="109" t="s">
        <v>64</v>
      </c>
      <c r="J15" s="109" t="s">
        <v>240</v>
      </c>
      <c r="K15" s="96" t="s">
        <v>448</v>
      </c>
      <c r="L15" s="96" t="s">
        <v>449</v>
      </c>
      <c r="M15" s="96" t="s">
        <v>450</v>
      </c>
    </row>
    <row r="16" spans="1:21" x14ac:dyDescent="0.35">
      <c r="A16" s="121" t="s">
        <v>330</v>
      </c>
      <c r="B16" s="110" t="s">
        <v>19</v>
      </c>
      <c r="C16" s="177"/>
      <c r="D16" s="89"/>
      <c r="E16" s="89"/>
      <c r="F16" s="89"/>
      <c r="G16" s="172">
        <f>SUM(C16:F16)</f>
        <v>0</v>
      </c>
      <c r="J16" s="81" t="s">
        <v>268</v>
      </c>
      <c r="K16" s="85" t="s">
        <v>451</v>
      </c>
      <c r="L16" s="85" t="s">
        <v>452</v>
      </c>
      <c r="M16" s="85" t="s">
        <v>453</v>
      </c>
      <c r="O16" s="359" t="s">
        <v>7604</v>
      </c>
      <c r="P16" s="359"/>
      <c r="Q16" s="359"/>
      <c r="R16" s="359"/>
      <c r="S16" s="359"/>
      <c r="T16" s="359"/>
      <c r="U16" s="359"/>
    </row>
    <row r="17" spans="1:16" x14ac:dyDescent="0.35">
      <c r="A17" s="121" t="s">
        <v>332</v>
      </c>
      <c r="B17" s="110" t="s">
        <v>23</v>
      </c>
      <c r="C17" s="177"/>
      <c r="D17" s="89"/>
      <c r="E17" s="89"/>
      <c r="F17" s="89"/>
      <c r="G17" s="172">
        <f t="shared" ref="G17:G21" si="0">SUM(C17:F17)</f>
        <v>0</v>
      </c>
      <c r="I17" s="110" t="s">
        <v>19</v>
      </c>
      <c r="J17" s="170">
        <f>Reinsurers!B12</f>
        <v>0</v>
      </c>
      <c r="K17" s="89"/>
      <c r="L17" s="89"/>
      <c r="M17" s="89"/>
      <c r="O17" s="14" t="s">
        <v>7605</v>
      </c>
      <c r="P17" s="14" t="s">
        <v>7607</v>
      </c>
    </row>
    <row r="18" spans="1:16" x14ac:dyDescent="0.35">
      <c r="A18" s="121" t="s">
        <v>334</v>
      </c>
      <c r="B18" s="110" t="s">
        <v>26</v>
      </c>
      <c r="C18" s="177"/>
      <c r="D18" s="89"/>
      <c r="E18" s="89"/>
      <c r="F18" s="89"/>
      <c r="G18" s="172">
        <f t="shared" si="0"/>
        <v>0</v>
      </c>
      <c r="I18" s="110" t="s">
        <v>23</v>
      </c>
      <c r="J18" s="170">
        <f>Reinsurers!B13</f>
        <v>0</v>
      </c>
      <c r="K18" s="89"/>
      <c r="L18" s="89"/>
      <c r="M18" s="89"/>
      <c r="O18" s="14" t="s">
        <v>7606</v>
      </c>
      <c r="P18" s="14" t="s">
        <v>7608</v>
      </c>
    </row>
    <row r="19" spans="1:16" x14ac:dyDescent="0.35">
      <c r="A19" s="125" t="s">
        <v>336</v>
      </c>
      <c r="B19" s="110" t="s">
        <v>30</v>
      </c>
      <c r="C19" s="177"/>
      <c r="D19" s="172">
        <f t="shared" ref="D19:G19" si="1">SUM(D16:D18)</f>
        <v>0</v>
      </c>
      <c r="E19" s="172">
        <f t="shared" si="1"/>
        <v>0</v>
      </c>
      <c r="F19" s="172">
        <f t="shared" si="1"/>
        <v>0</v>
      </c>
      <c r="G19" s="172">
        <f t="shared" si="1"/>
        <v>0</v>
      </c>
      <c r="I19" s="110" t="s">
        <v>26</v>
      </c>
      <c r="J19" s="170">
        <f>Reinsurers!B14</f>
        <v>0</v>
      </c>
      <c r="K19" s="89"/>
      <c r="L19" s="89"/>
      <c r="M19" s="89"/>
      <c r="O19" s="16" t="s">
        <v>513</v>
      </c>
      <c r="P19" s="14" t="s">
        <v>7609</v>
      </c>
    </row>
    <row r="20" spans="1:16" x14ac:dyDescent="0.35">
      <c r="A20" s="121" t="s">
        <v>337</v>
      </c>
      <c r="B20" s="110" t="s">
        <v>34</v>
      </c>
      <c r="C20" s="177"/>
      <c r="D20" s="89"/>
      <c r="E20" s="89"/>
      <c r="F20" s="89"/>
      <c r="G20" s="172">
        <f t="shared" si="0"/>
        <v>0</v>
      </c>
      <c r="I20" s="110" t="s">
        <v>30</v>
      </c>
      <c r="J20" s="170">
        <f>Reinsurers!B15</f>
        <v>0</v>
      </c>
      <c r="K20" s="89"/>
      <c r="L20" s="89"/>
      <c r="M20" s="89"/>
    </row>
    <row r="21" spans="1:16" x14ac:dyDescent="0.35">
      <c r="A21" s="121" t="s">
        <v>339</v>
      </c>
      <c r="B21" s="110" t="s">
        <v>38</v>
      </c>
      <c r="C21" s="177"/>
      <c r="D21" s="89"/>
      <c r="E21" s="89"/>
      <c r="F21" s="89"/>
      <c r="G21" s="172">
        <f t="shared" si="0"/>
        <v>0</v>
      </c>
      <c r="I21" s="110" t="s">
        <v>34</v>
      </c>
      <c r="J21" s="170">
        <f>Reinsurers!B16</f>
        <v>0</v>
      </c>
      <c r="K21" s="89"/>
      <c r="L21" s="89"/>
      <c r="M21" s="89"/>
    </row>
    <row r="22" spans="1:16" x14ac:dyDescent="0.35">
      <c r="A22" s="125" t="s">
        <v>340</v>
      </c>
      <c r="B22" s="110" t="s">
        <v>41</v>
      </c>
      <c r="C22" s="177"/>
      <c r="D22" s="172">
        <f t="shared" ref="D22:G22" si="2">SUM(D20:D21)</f>
        <v>0</v>
      </c>
      <c r="E22" s="172">
        <f t="shared" si="2"/>
        <v>0</v>
      </c>
      <c r="F22" s="172">
        <f t="shared" si="2"/>
        <v>0</v>
      </c>
      <c r="G22" s="172">
        <f t="shared" si="2"/>
        <v>0</v>
      </c>
      <c r="I22" s="110" t="s">
        <v>38</v>
      </c>
      <c r="J22" s="170">
        <f>Reinsurers!B17</f>
        <v>0</v>
      </c>
      <c r="K22" s="89"/>
      <c r="L22" s="89"/>
      <c r="M22" s="89"/>
    </row>
    <row r="23" spans="1:16" x14ac:dyDescent="0.35">
      <c r="A23" s="127" t="s">
        <v>341</v>
      </c>
      <c r="B23" s="110"/>
      <c r="C23" s="128"/>
      <c r="D23" s="128"/>
      <c r="E23" s="128"/>
      <c r="F23" s="128"/>
      <c r="G23" s="128"/>
      <c r="I23" s="110" t="s">
        <v>41</v>
      </c>
      <c r="J23" s="170">
        <f>Reinsurers!B18</f>
        <v>0</v>
      </c>
      <c r="K23" s="89"/>
      <c r="L23" s="89"/>
      <c r="M23" s="89"/>
    </row>
    <row r="24" spans="1:16" x14ac:dyDescent="0.35">
      <c r="A24" s="129" t="s">
        <v>342</v>
      </c>
      <c r="B24" s="110" t="s">
        <v>45</v>
      </c>
      <c r="C24" s="177"/>
      <c r="D24" s="89"/>
      <c r="E24" s="89"/>
      <c r="F24" s="89"/>
      <c r="G24" s="172">
        <f t="shared" ref="G24:G28" si="3">SUM(C24:F24)</f>
        <v>0</v>
      </c>
      <c r="I24" s="110" t="s">
        <v>45</v>
      </c>
      <c r="J24" s="170">
        <f>Reinsurers!B19</f>
        <v>0</v>
      </c>
      <c r="K24" s="89"/>
      <c r="L24" s="89"/>
      <c r="M24" s="89"/>
    </row>
    <row r="25" spans="1:16" x14ac:dyDescent="0.35">
      <c r="A25" s="129" t="s">
        <v>344</v>
      </c>
      <c r="B25" s="110" t="s">
        <v>49</v>
      </c>
      <c r="C25" s="177"/>
      <c r="D25" s="89"/>
      <c r="E25" s="89"/>
      <c r="F25" s="89"/>
      <c r="G25" s="172">
        <f t="shared" si="3"/>
        <v>0</v>
      </c>
      <c r="I25" s="110" t="s">
        <v>49</v>
      </c>
      <c r="J25" s="170">
        <f>Reinsurers!B20</f>
        <v>0</v>
      </c>
      <c r="K25" s="89"/>
      <c r="L25" s="89"/>
      <c r="M25" s="89"/>
    </row>
    <row r="26" spans="1:16" x14ac:dyDescent="0.35">
      <c r="A26" s="129" t="s">
        <v>346</v>
      </c>
      <c r="B26" s="110" t="s">
        <v>51</v>
      </c>
      <c r="C26" s="177"/>
      <c r="D26" s="89"/>
      <c r="E26" s="89"/>
      <c r="F26" s="89"/>
      <c r="G26" s="172">
        <f t="shared" si="3"/>
        <v>0</v>
      </c>
      <c r="I26" s="110" t="s">
        <v>51</v>
      </c>
      <c r="J26" s="170">
        <f>Reinsurers!B21</f>
        <v>0</v>
      </c>
      <c r="K26" s="89"/>
      <c r="L26" s="89"/>
      <c r="M26" s="89"/>
    </row>
    <row r="27" spans="1:16" x14ac:dyDescent="0.35">
      <c r="A27" s="129" t="s">
        <v>348</v>
      </c>
      <c r="B27" s="110" t="s">
        <v>53</v>
      </c>
      <c r="C27" s="177"/>
      <c r="D27" s="89"/>
      <c r="E27" s="89"/>
      <c r="F27" s="89"/>
      <c r="G27" s="172">
        <f t="shared" si="3"/>
        <v>0</v>
      </c>
      <c r="I27" s="110" t="s">
        <v>53</v>
      </c>
      <c r="J27" s="170">
        <f>Reinsurers!B22</f>
        <v>0</v>
      </c>
      <c r="K27" s="89"/>
      <c r="L27" s="89"/>
      <c r="M27" s="89"/>
    </row>
    <row r="28" spans="1:16" ht="29" x14ac:dyDescent="0.35">
      <c r="A28" s="130" t="s">
        <v>350</v>
      </c>
      <c r="B28" s="110" t="s">
        <v>60</v>
      </c>
      <c r="C28" s="177"/>
      <c r="D28" s="89"/>
      <c r="E28" s="89"/>
      <c r="F28" s="89"/>
      <c r="G28" s="172">
        <f t="shared" si="3"/>
        <v>0</v>
      </c>
      <c r="I28" s="110" t="s">
        <v>60</v>
      </c>
      <c r="J28" s="170">
        <f>Reinsurers!B23</f>
        <v>0</v>
      </c>
      <c r="K28" s="89"/>
      <c r="L28" s="89"/>
      <c r="M28" s="89"/>
    </row>
    <row r="29" spans="1:16" x14ac:dyDescent="0.35">
      <c r="A29" s="125" t="s">
        <v>352</v>
      </c>
      <c r="B29" s="110" t="s">
        <v>66</v>
      </c>
      <c r="C29" s="177"/>
      <c r="D29" s="172">
        <f t="shared" ref="D29:G29" si="4">SUM(D24:D28)</f>
        <v>0</v>
      </c>
      <c r="E29" s="172">
        <f t="shared" si="4"/>
        <v>0</v>
      </c>
      <c r="F29" s="172">
        <f t="shared" si="4"/>
        <v>0</v>
      </c>
      <c r="G29" s="172">
        <f t="shared" si="4"/>
        <v>0</v>
      </c>
      <c r="I29" s="110" t="s">
        <v>66</v>
      </c>
      <c r="J29" s="170">
        <f>Reinsurers!B24</f>
        <v>0</v>
      </c>
      <c r="K29" s="89"/>
      <c r="L29" s="89"/>
      <c r="M29" s="89"/>
    </row>
    <row r="30" spans="1:16" x14ac:dyDescent="0.35">
      <c r="A30" s="121" t="s">
        <v>353</v>
      </c>
      <c r="B30" s="110" t="s">
        <v>69</v>
      </c>
      <c r="C30" s="177"/>
      <c r="D30" s="89"/>
      <c r="E30" s="89"/>
      <c r="F30" s="89"/>
      <c r="G30" s="172">
        <f t="shared" ref="G30:G31" si="5">SUM(C30:F30)</f>
        <v>0</v>
      </c>
      <c r="I30" s="110" t="s">
        <v>69</v>
      </c>
      <c r="J30" s="170">
        <f>Reinsurers!B25</f>
        <v>0</v>
      </c>
      <c r="K30" s="89"/>
      <c r="L30" s="89"/>
      <c r="M30" s="89"/>
    </row>
    <row r="31" spans="1:16" x14ac:dyDescent="0.35">
      <c r="A31" s="121" t="s">
        <v>355</v>
      </c>
      <c r="B31" s="110" t="s">
        <v>73</v>
      </c>
      <c r="C31" s="177"/>
      <c r="D31" s="89"/>
      <c r="E31" s="89"/>
      <c r="F31" s="89"/>
      <c r="G31" s="172">
        <f t="shared" si="5"/>
        <v>0</v>
      </c>
      <c r="I31" s="110" t="s">
        <v>73</v>
      </c>
      <c r="J31" s="170">
        <f>Reinsurers!B26</f>
        <v>0</v>
      </c>
      <c r="K31" s="89"/>
      <c r="L31" s="89"/>
      <c r="M31" s="89"/>
    </row>
    <row r="32" spans="1:16" x14ac:dyDescent="0.35">
      <c r="A32" s="125" t="s">
        <v>357</v>
      </c>
      <c r="B32" s="110" t="s">
        <v>76</v>
      </c>
      <c r="C32" s="177"/>
      <c r="D32" s="172">
        <f t="shared" ref="D32:G32" si="6">SUM(D30:D31)</f>
        <v>0</v>
      </c>
      <c r="E32" s="172">
        <f t="shared" si="6"/>
        <v>0</v>
      </c>
      <c r="F32" s="172">
        <f t="shared" si="6"/>
        <v>0</v>
      </c>
      <c r="G32" s="172">
        <f t="shared" si="6"/>
        <v>0</v>
      </c>
      <c r="I32" s="110" t="s">
        <v>76</v>
      </c>
      <c r="J32" s="170">
        <f>Reinsurers!B27</f>
        <v>0</v>
      </c>
      <c r="K32" s="89"/>
      <c r="L32" s="89"/>
      <c r="M32" s="89"/>
    </row>
    <row r="33" spans="1:13" x14ac:dyDescent="0.35">
      <c r="A33" s="127" t="s">
        <v>358</v>
      </c>
      <c r="B33" s="110" t="s">
        <v>80</v>
      </c>
      <c r="C33" s="177"/>
      <c r="D33" s="172">
        <f t="shared" ref="D33:G33" si="7">+D32+D29+D22+D19</f>
        <v>0</v>
      </c>
      <c r="E33" s="172">
        <f t="shared" si="7"/>
        <v>0</v>
      </c>
      <c r="F33" s="172">
        <f t="shared" si="7"/>
        <v>0</v>
      </c>
      <c r="G33" s="172">
        <f t="shared" si="7"/>
        <v>0</v>
      </c>
      <c r="I33" s="110" t="s">
        <v>80</v>
      </c>
      <c r="J33" s="170">
        <f>Reinsurers!B28</f>
        <v>0</v>
      </c>
      <c r="K33" s="89"/>
      <c r="L33" s="89"/>
      <c r="M33" s="89"/>
    </row>
    <row r="34" spans="1:13" x14ac:dyDescent="0.35">
      <c r="A34" s="131"/>
      <c r="B34" s="173"/>
      <c r="C34" s="133"/>
      <c r="D34" s="133"/>
      <c r="E34" s="133"/>
      <c r="F34" s="133"/>
      <c r="G34" s="133"/>
      <c r="I34" s="110" t="s">
        <v>82</v>
      </c>
      <c r="J34" s="170">
        <f>Reinsurers!B29</f>
        <v>0</v>
      </c>
      <c r="K34" s="89"/>
      <c r="L34" s="89"/>
      <c r="M34" s="89"/>
    </row>
    <row r="35" spans="1:13" x14ac:dyDescent="0.35">
      <c r="A35" s="134" t="s">
        <v>359</v>
      </c>
      <c r="B35" s="174"/>
      <c r="C35" s="133"/>
      <c r="D35" s="133"/>
      <c r="E35" s="133"/>
      <c r="F35" s="133"/>
      <c r="G35" s="133"/>
      <c r="I35" s="110" t="s">
        <v>84</v>
      </c>
      <c r="J35" s="170">
        <f>Reinsurers!B30</f>
        <v>0</v>
      </c>
      <c r="K35" s="89"/>
      <c r="L35" s="89"/>
      <c r="M35" s="89"/>
    </row>
    <row r="36" spans="1:13" x14ac:dyDescent="0.35">
      <c r="A36" s="131"/>
      <c r="B36" s="173"/>
      <c r="C36" s="133"/>
      <c r="D36" s="133"/>
      <c r="E36" s="133"/>
      <c r="F36" s="133"/>
      <c r="G36" s="133"/>
      <c r="I36" s="110" t="s">
        <v>86</v>
      </c>
      <c r="J36" s="170">
        <f>Reinsurers!B31</f>
        <v>0</v>
      </c>
      <c r="K36" s="89"/>
      <c r="L36" s="89"/>
      <c r="M36" s="89"/>
    </row>
    <row r="37" spans="1:13" x14ac:dyDescent="0.35">
      <c r="A37" s="137" t="s">
        <v>360</v>
      </c>
      <c r="B37" s="110" t="s">
        <v>82</v>
      </c>
      <c r="C37" s="177"/>
      <c r="D37" s="89"/>
      <c r="E37" s="89"/>
      <c r="F37" s="89"/>
      <c r="G37" s="172">
        <f t="shared" ref="G37:G39" si="8">SUM(C37:F37)</f>
        <v>0</v>
      </c>
      <c r="I37" s="110" t="s">
        <v>88</v>
      </c>
      <c r="J37" s="170">
        <f>Reinsurers!B32</f>
        <v>0</v>
      </c>
      <c r="K37" s="89"/>
      <c r="L37" s="89"/>
      <c r="M37" s="89"/>
    </row>
    <row r="38" spans="1:13" x14ac:dyDescent="0.35">
      <c r="A38" s="137" t="s">
        <v>362</v>
      </c>
      <c r="B38" s="110" t="s">
        <v>84</v>
      </c>
      <c r="C38" s="177"/>
      <c r="D38" s="89"/>
      <c r="E38" s="89"/>
      <c r="F38" s="89"/>
      <c r="G38" s="172">
        <f t="shared" si="8"/>
        <v>0</v>
      </c>
      <c r="I38" s="110" t="s">
        <v>90</v>
      </c>
      <c r="J38" s="170">
        <f>Reinsurers!B33</f>
        <v>0</v>
      </c>
      <c r="K38" s="89"/>
      <c r="L38" s="89"/>
      <c r="M38" s="89"/>
    </row>
    <row r="39" spans="1:13" x14ac:dyDescent="0.35">
      <c r="A39" s="137" t="s">
        <v>364</v>
      </c>
      <c r="B39" s="110" t="s">
        <v>86</v>
      </c>
      <c r="C39" s="177"/>
      <c r="D39" s="89"/>
      <c r="E39" s="89"/>
      <c r="F39" s="89"/>
      <c r="G39" s="172">
        <f t="shared" si="8"/>
        <v>0</v>
      </c>
      <c r="I39" s="110" t="s">
        <v>92</v>
      </c>
      <c r="J39" s="170">
        <f>Reinsurers!B34</f>
        <v>0</v>
      </c>
      <c r="K39" s="89"/>
      <c r="L39" s="89"/>
      <c r="M39" s="89"/>
    </row>
    <row r="40" spans="1:13" x14ac:dyDescent="0.35">
      <c r="A40" s="138" t="s">
        <v>366</v>
      </c>
      <c r="B40" s="110" t="s">
        <v>88</v>
      </c>
      <c r="C40" s="177"/>
      <c r="D40" s="172">
        <f t="shared" ref="D40:G40" si="9">SUM(D37:D39)</f>
        <v>0</v>
      </c>
      <c r="E40" s="172">
        <f t="shared" si="9"/>
        <v>0</v>
      </c>
      <c r="F40" s="172">
        <f t="shared" si="9"/>
        <v>0</v>
      </c>
      <c r="G40" s="172">
        <f t="shared" si="9"/>
        <v>0</v>
      </c>
      <c r="I40" s="110" t="s">
        <v>94</v>
      </c>
      <c r="J40" s="170">
        <f>Reinsurers!B35</f>
        <v>0</v>
      </c>
      <c r="K40" s="89"/>
      <c r="L40" s="89"/>
      <c r="M40" s="89"/>
    </row>
    <row r="41" spans="1:13" x14ac:dyDescent="0.35">
      <c r="A41" s="139" t="s">
        <v>367</v>
      </c>
      <c r="B41" s="110" t="s">
        <v>90</v>
      </c>
      <c r="C41" s="177"/>
      <c r="D41" s="89"/>
      <c r="E41" s="89"/>
      <c r="F41" s="89"/>
      <c r="G41" s="172">
        <f t="shared" ref="G41:G43" si="10">SUM(C41:F41)</f>
        <v>0</v>
      </c>
      <c r="I41" s="110" t="s">
        <v>96</v>
      </c>
      <c r="J41" s="170">
        <f>Reinsurers!B36</f>
        <v>0</v>
      </c>
      <c r="K41" s="89"/>
      <c r="L41" s="89"/>
      <c r="M41" s="89"/>
    </row>
    <row r="42" spans="1:13" x14ac:dyDescent="0.35">
      <c r="A42" s="139" t="s">
        <v>369</v>
      </c>
      <c r="B42" s="110" t="s">
        <v>92</v>
      </c>
      <c r="C42" s="177"/>
      <c r="D42" s="89"/>
      <c r="E42" s="89"/>
      <c r="F42" s="89"/>
      <c r="G42" s="172">
        <f t="shared" si="10"/>
        <v>0</v>
      </c>
      <c r="I42" s="110" t="s">
        <v>98</v>
      </c>
      <c r="J42" s="170">
        <f>Reinsurers!B37</f>
        <v>0</v>
      </c>
      <c r="K42" s="89"/>
      <c r="L42" s="89"/>
      <c r="M42" s="89"/>
    </row>
    <row r="43" spans="1:13" x14ac:dyDescent="0.35">
      <c r="A43" s="139" t="s">
        <v>371</v>
      </c>
      <c r="B43" s="110" t="s">
        <v>94</v>
      </c>
      <c r="C43" s="177"/>
      <c r="D43" s="89"/>
      <c r="E43" s="89"/>
      <c r="F43" s="89"/>
      <c r="G43" s="172">
        <f t="shared" si="10"/>
        <v>0</v>
      </c>
      <c r="I43" s="110" t="s">
        <v>100</v>
      </c>
      <c r="J43" s="170">
        <f>Reinsurers!B38</f>
        <v>0</v>
      </c>
      <c r="K43" s="89"/>
      <c r="L43" s="89"/>
      <c r="M43" s="89"/>
    </row>
    <row r="44" spans="1:13" x14ac:dyDescent="0.35">
      <c r="A44" s="138" t="s">
        <v>373</v>
      </c>
      <c r="B44" s="110" t="s">
        <v>96</v>
      </c>
      <c r="C44" s="177"/>
      <c r="D44" s="172">
        <f t="shared" ref="D44:G44" si="11">SUM(D41:D43)</f>
        <v>0</v>
      </c>
      <c r="E44" s="172">
        <f t="shared" si="11"/>
        <v>0</v>
      </c>
      <c r="F44" s="172">
        <f t="shared" si="11"/>
        <v>0</v>
      </c>
      <c r="G44" s="172">
        <f t="shared" si="11"/>
        <v>0</v>
      </c>
      <c r="I44" s="110" t="s">
        <v>102</v>
      </c>
      <c r="J44" s="170">
        <f>Reinsurers!B39</f>
        <v>0</v>
      </c>
      <c r="K44" s="89"/>
      <c r="L44" s="89"/>
      <c r="M44" s="89"/>
    </row>
    <row r="45" spans="1:13" x14ac:dyDescent="0.35">
      <c r="A45" s="141" t="s">
        <v>374</v>
      </c>
      <c r="B45" s="110" t="s">
        <v>98</v>
      </c>
      <c r="C45" s="177"/>
      <c r="D45" s="89"/>
      <c r="E45" s="89"/>
      <c r="F45" s="89"/>
      <c r="G45" s="172">
        <f t="shared" ref="G45:G49" si="12">SUM(C45:F45)</f>
        <v>0</v>
      </c>
      <c r="I45" s="110" t="s">
        <v>67</v>
      </c>
      <c r="J45" s="170">
        <f>Reinsurers!B40</f>
        <v>0</v>
      </c>
      <c r="K45" s="89"/>
      <c r="L45" s="89"/>
      <c r="M45" s="89"/>
    </row>
    <row r="46" spans="1:13" x14ac:dyDescent="0.35">
      <c r="A46" s="121" t="s">
        <v>376</v>
      </c>
      <c r="B46" s="110" t="s">
        <v>100</v>
      </c>
      <c r="C46" s="177"/>
      <c r="D46" s="89"/>
      <c r="E46" s="89"/>
      <c r="F46" s="89"/>
      <c r="G46" s="172">
        <f t="shared" si="12"/>
        <v>0</v>
      </c>
      <c r="I46" s="110" t="s">
        <v>105</v>
      </c>
      <c r="J46" s="170">
        <f>Reinsurers!B41</f>
        <v>0</v>
      </c>
      <c r="K46" s="89"/>
      <c r="L46" s="89"/>
      <c r="M46" s="89"/>
    </row>
    <row r="47" spans="1:13" x14ac:dyDescent="0.35">
      <c r="A47" s="121" t="s">
        <v>378</v>
      </c>
      <c r="B47" s="110" t="s">
        <v>102</v>
      </c>
      <c r="C47" s="177"/>
      <c r="D47" s="89"/>
      <c r="E47" s="89"/>
      <c r="F47" s="89"/>
      <c r="G47" s="172">
        <f t="shared" si="12"/>
        <v>0</v>
      </c>
      <c r="I47" s="110" t="s">
        <v>107</v>
      </c>
      <c r="J47" s="170">
        <f>Reinsurers!B42</f>
        <v>0</v>
      </c>
      <c r="K47" s="89"/>
      <c r="L47" s="89"/>
      <c r="M47" s="89"/>
    </row>
    <row r="48" spans="1:13" x14ac:dyDescent="0.35">
      <c r="A48" s="142" t="s">
        <v>380</v>
      </c>
      <c r="B48" s="110" t="s">
        <v>67</v>
      </c>
      <c r="C48" s="177"/>
      <c r="D48" s="89"/>
      <c r="E48" s="89"/>
      <c r="F48" s="89"/>
      <c r="G48" s="172">
        <f t="shared" si="12"/>
        <v>0</v>
      </c>
      <c r="I48" s="110" t="s">
        <v>109</v>
      </c>
      <c r="J48" s="170">
        <f>Reinsurers!B43</f>
        <v>0</v>
      </c>
      <c r="K48" s="89"/>
      <c r="L48" s="89"/>
      <c r="M48" s="89"/>
    </row>
    <row r="49" spans="1:13" x14ac:dyDescent="0.35">
      <c r="A49" s="144" t="s">
        <v>382</v>
      </c>
      <c r="B49" s="110" t="s">
        <v>105</v>
      </c>
      <c r="C49" s="177"/>
      <c r="D49" s="89"/>
      <c r="E49" s="89"/>
      <c r="F49" s="89"/>
      <c r="G49" s="172">
        <f t="shared" si="12"/>
        <v>0</v>
      </c>
      <c r="I49" s="110" t="s">
        <v>111</v>
      </c>
      <c r="J49" s="170">
        <f>Reinsurers!B44</f>
        <v>0</v>
      </c>
      <c r="K49" s="89"/>
      <c r="L49" s="89"/>
      <c r="M49" s="89"/>
    </row>
    <row r="50" spans="1:13" x14ac:dyDescent="0.35">
      <c r="A50" s="125" t="s">
        <v>383</v>
      </c>
      <c r="B50" s="110" t="s">
        <v>107</v>
      </c>
      <c r="C50" s="177"/>
      <c r="D50" s="172">
        <f t="shared" ref="D50:G50" si="13">SUM(D45:D49)</f>
        <v>0</v>
      </c>
      <c r="E50" s="172">
        <f t="shared" si="13"/>
        <v>0</v>
      </c>
      <c r="F50" s="172">
        <f t="shared" si="13"/>
        <v>0</v>
      </c>
      <c r="G50" s="172">
        <f t="shared" si="13"/>
        <v>0</v>
      </c>
      <c r="I50" s="110" t="s">
        <v>114</v>
      </c>
      <c r="J50" s="170">
        <f>Reinsurers!B45</f>
        <v>0</v>
      </c>
      <c r="K50" s="89"/>
      <c r="L50" s="89"/>
      <c r="M50" s="89"/>
    </row>
    <row r="51" spans="1:13" x14ac:dyDescent="0.35">
      <c r="A51" s="139" t="s">
        <v>384</v>
      </c>
      <c r="B51" s="110" t="s">
        <v>109</v>
      </c>
      <c r="C51" s="177"/>
      <c r="D51" s="89"/>
      <c r="E51" s="89"/>
      <c r="F51" s="89"/>
      <c r="G51" s="172">
        <f t="shared" ref="G51" si="14">SUM(C51:F51)</f>
        <v>0</v>
      </c>
      <c r="I51" s="110" t="s">
        <v>116</v>
      </c>
      <c r="J51" s="170">
        <f>Reinsurers!B46</f>
        <v>0</v>
      </c>
      <c r="K51" s="89"/>
      <c r="L51" s="89"/>
      <c r="M51" s="89"/>
    </row>
    <row r="52" spans="1:13" x14ac:dyDescent="0.35">
      <c r="A52" s="127" t="s">
        <v>386</v>
      </c>
      <c r="B52" s="110"/>
      <c r="C52" s="128"/>
      <c r="D52" s="128"/>
      <c r="E52" s="128"/>
      <c r="F52" s="128"/>
      <c r="G52" s="128"/>
      <c r="I52" s="110" t="s">
        <v>118</v>
      </c>
      <c r="J52" s="170">
        <f>Reinsurers!B47</f>
        <v>0</v>
      </c>
      <c r="K52" s="89"/>
      <c r="L52" s="89"/>
      <c r="M52" s="89"/>
    </row>
    <row r="53" spans="1:13" x14ac:dyDescent="0.35">
      <c r="A53" s="129" t="s">
        <v>387</v>
      </c>
      <c r="B53" s="110" t="s">
        <v>111</v>
      </c>
      <c r="C53" s="177"/>
      <c r="D53" s="89"/>
      <c r="E53" s="89"/>
      <c r="F53" s="89"/>
      <c r="G53" s="172">
        <f t="shared" ref="G53" si="15">SUM(C53:F53)</f>
        <v>0</v>
      </c>
      <c r="I53" s="110" t="s">
        <v>120</v>
      </c>
      <c r="J53" s="170">
        <f>Reinsurers!B48</f>
        <v>0</v>
      </c>
      <c r="K53" s="89"/>
      <c r="L53" s="89"/>
      <c r="M53" s="89"/>
    </row>
    <row r="54" spans="1:13" x14ac:dyDescent="0.35">
      <c r="A54" s="147" t="s">
        <v>389</v>
      </c>
      <c r="B54" s="110"/>
      <c r="C54" s="128"/>
      <c r="D54" s="128"/>
      <c r="E54" s="128"/>
      <c r="F54" s="128"/>
      <c r="G54" s="128"/>
      <c r="I54" s="112" t="s">
        <v>122</v>
      </c>
      <c r="J54" s="170">
        <f>Reinsurers!B49</f>
        <v>0</v>
      </c>
      <c r="K54" s="89"/>
      <c r="L54" s="89"/>
      <c r="M54" s="89"/>
    </row>
    <row r="55" spans="1:13" x14ac:dyDescent="0.35">
      <c r="A55" s="148" t="s">
        <v>391</v>
      </c>
      <c r="B55" s="110" t="s">
        <v>114</v>
      </c>
      <c r="C55" s="177"/>
      <c r="D55" s="89"/>
      <c r="E55" s="89"/>
      <c r="F55" s="89"/>
      <c r="G55" s="172">
        <f t="shared" ref="G55:G56" si="16">SUM(C55:F55)</f>
        <v>0</v>
      </c>
      <c r="I55" s="110" t="s">
        <v>124</v>
      </c>
      <c r="J55" s="170">
        <f>Reinsurers!B50</f>
        <v>0</v>
      </c>
      <c r="K55" s="89"/>
      <c r="L55" s="89"/>
      <c r="M55" s="89"/>
    </row>
    <row r="56" spans="1:13" x14ac:dyDescent="0.35">
      <c r="A56" s="148" t="s">
        <v>392</v>
      </c>
      <c r="B56" s="110" t="s">
        <v>116</v>
      </c>
      <c r="C56" s="177"/>
      <c r="D56" s="89"/>
      <c r="E56" s="89"/>
      <c r="F56" s="89"/>
      <c r="G56" s="172">
        <f t="shared" si="16"/>
        <v>0</v>
      </c>
      <c r="I56" s="110" t="s">
        <v>71</v>
      </c>
      <c r="J56" s="170">
        <f>Reinsurers!B51</f>
        <v>0</v>
      </c>
      <c r="K56" s="89"/>
      <c r="L56" s="89"/>
      <c r="M56" s="89"/>
    </row>
    <row r="57" spans="1:13" x14ac:dyDescent="0.35">
      <c r="A57" s="125" t="s">
        <v>393</v>
      </c>
      <c r="B57" s="110" t="s">
        <v>118</v>
      </c>
      <c r="C57" s="177"/>
      <c r="D57" s="172">
        <f t="shared" ref="D57:G57" si="17">SUM(D51:D56)</f>
        <v>0</v>
      </c>
      <c r="E57" s="172">
        <f t="shared" si="17"/>
        <v>0</v>
      </c>
      <c r="F57" s="172">
        <f t="shared" si="17"/>
        <v>0</v>
      </c>
      <c r="G57" s="172">
        <f t="shared" si="17"/>
        <v>0</v>
      </c>
      <c r="I57" s="110" t="s">
        <v>127</v>
      </c>
      <c r="J57" s="110" t="s">
        <v>454</v>
      </c>
      <c r="K57" s="176">
        <f>K58-SUM(K17:K56)</f>
        <v>0</v>
      </c>
      <c r="L57" s="177"/>
      <c r="M57" s="177"/>
    </row>
    <row r="58" spans="1:13" x14ac:dyDescent="0.35">
      <c r="A58" s="127" t="s">
        <v>394</v>
      </c>
      <c r="B58" s="110" t="s">
        <v>120</v>
      </c>
      <c r="C58" s="177"/>
      <c r="D58" s="172">
        <f t="shared" ref="D58:G58" si="18">+D40+D44+D50+D57</f>
        <v>0</v>
      </c>
      <c r="E58" s="172">
        <f t="shared" si="18"/>
        <v>0</v>
      </c>
      <c r="F58" s="172">
        <f t="shared" si="18"/>
        <v>0</v>
      </c>
      <c r="G58" s="172">
        <f t="shared" si="18"/>
        <v>0</v>
      </c>
      <c r="I58" s="110" t="s">
        <v>129</v>
      </c>
      <c r="J58" s="110" t="s">
        <v>455</v>
      </c>
      <c r="K58" s="176">
        <f>D26+D24</f>
        <v>0</v>
      </c>
      <c r="L58" s="177"/>
      <c r="M58" s="177"/>
    </row>
    <row r="59" spans="1:13" x14ac:dyDescent="0.35">
      <c r="B59" s="173"/>
      <c r="C59" s="133"/>
      <c r="D59" s="133"/>
      <c r="E59" s="133"/>
      <c r="F59" s="133"/>
      <c r="G59" s="133"/>
    </row>
    <row r="60" spans="1:13" x14ac:dyDescent="0.35">
      <c r="A60" s="149" t="s">
        <v>395</v>
      </c>
      <c r="B60" s="112" t="s">
        <v>122</v>
      </c>
      <c r="C60" s="177"/>
      <c r="D60" s="126">
        <f t="shared" ref="D60:G60" si="19">+D58+D33</f>
        <v>0</v>
      </c>
      <c r="E60" s="126">
        <f t="shared" si="19"/>
        <v>0</v>
      </c>
      <c r="F60" s="126">
        <f t="shared" si="19"/>
        <v>0</v>
      </c>
      <c r="G60" s="126">
        <f t="shared" si="19"/>
        <v>0</v>
      </c>
    </row>
    <row r="61" spans="1:13" x14ac:dyDescent="0.35">
      <c r="A61" s="151"/>
      <c r="B61" s="178"/>
      <c r="C61" s="128"/>
      <c r="D61" s="128"/>
      <c r="E61" s="128"/>
      <c r="F61" s="128"/>
      <c r="G61" s="128"/>
    </row>
    <row r="62" spans="1:13" x14ac:dyDescent="0.35">
      <c r="A62" s="151" t="s">
        <v>396</v>
      </c>
      <c r="B62" s="178"/>
      <c r="C62" s="128"/>
      <c r="D62" s="128"/>
      <c r="E62" s="128"/>
      <c r="F62" s="128"/>
      <c r="G62" s="128"/>
    </row>
    <row r="63" spans="1:13" x14ac:dyDescent="0.35">
      <c r="A63" s="137" t="s">
        <v>397</v>
      </c>
      <c r="B63" s="110" t="s">
        <v>124</v>
      </c>
      <c r="C63" s="177"/>
      <c r="D63" s="89"/>
      <c r="E63" s="89"/>
      <c r="F63" s="89"/>
      <c r="G63" s="172">
        <f t="shared" ref="G63:G64" si="20">SUM(C63:F63)</f>
        <v>0</v>
      </c>
    </row>
    <row r="64" spans="1:13" x14ac:dyDescent="0.35">
      <c r="A64" s="137" t="s">
        <v>399</v>
      </c>
      <c r="B64" s="110" t="s">
        <v>71</v>
      </c>
      <c r="C64" s="177"/>
      <c r="D64" s="89"/>
      <c r="E64" s="89"/>
      <c r="F64" s="89"/>
      <c r="G64" s="172">
        <f t="shared" si="20"/>
        <v>0</v>
      </c>
    </row>
    <row r="65" spans="1:12" x14ac:dyDescent="0.35">
      <c r="A65" s="137" t="s">
        <v>400</v>
      </c>
      <c r="B65" s="110" t="s">
        <v>127</v>
      </c>
      <c r="C65" s="128"/>
      <c r="D65" s="128"/>
      <c r="E65" s="128"/>
      <c r="F65" s="128"/>
      <c r="G65" s="128"/>
    </row>
    <row r="66" spans="1:12" x14ac:dyDescent="0.35">
      <c r="A66" s="129" t="s">
        <v>402</v>
      </c>
      <c r="B66" s="110" t="s">
        <v>129</v>
      </c>
      <c r="C66" s="177"/>
      <c r="D66" s="89"/>
      <c r="E66" s="89"/>
      <c r="F66" s="89"/>
      <c r="G66" s="172">
        <f t="shared" ref="G66:G68" si="21">SUM(C66:F66)</f>
        <v>0</v>
      </c>
    </row>
    <row r="67" spans="1:12" x14ac:dyDescent="0.35">
      <c r="A67" s="129" t="s">
        <v>403</v>
      </c>
      <c r="B67" s="110" t="s">
        <v>404</v>
      </c>
      <c r="C67" s="177"/>
      <c r="D67" s="89"/>
      <c r="E67" s="89"/>
      <c r="F67" s="89"/>
      <c r="G67" s="172">
        <f t="shared" si="21"/>
        <v>0</v>
      </c>
    </row>
    <row r="68" spans="1:12" x14ac:dyDescent="0.35">
      <c r="A68" s="129" t="s">
        <v>405</v>
      </c>
      <c r="B68" s="110" t="s">
        <v>406</v>
      </c>
      <c r="C68" s="177"/>
      <c r="D68" s="89"/>
      <c r="E68" s="89"/>
      <c r="F68" s="89"/>
      <c r="G68" s="172">
        <f t="shared" si="21"/>
        <v>0</v>
      </c>
    </row>
    <row r="69" spans="1:12" x14ac:dyDescent="0.35">
      <c r="A69" s="127" t="s">
        <v>407</v>
      </c>
      <c r="B69" s="110" t="s">
        <v>408</v>
      </c>
      <c r="C69" s="177"/>
      <c r="D69" s="172">
        <f t="shared" ref="D69:G69" si="22">SUM(D63:D68)</f>
        <v>0</v>
      </c>
      <c r="E69" s="172">
        <f t="shared" si="22"/>
        <v>0</v>
      </c>
      <c r="F69" s="172">
        <f t="shared" si="22"/>
        <v>0</v>
      </c>
      <c r="G69" s="172">
        <f t="shared" si="22"/>
        <v>0</v>
      </c>
    </row>
    <row r="70" spans="1:12" x14ac:dyDescent="0.35">
      <c r="A70" s="127" t="s">
        <v>409</v>
      </c>
      <c r="B70" s="179" t="s">
        <v>410</v>
      </c>
      <c r="C70" s="177"/>
      <c r="D70" s="172">
        <f t="shared" ref="D70:G70" si="23">+D69+D60</f>
        <v>0</v>
      </c>
      <c r="E70" s="172">
        <f t="shared" si="23"/>
        <v>0</v>
      </c>
      <c r="F70" s="172">
        <f t="shared" si="23"/>
        <v>0</v>
      </c>
      <c r="G70" s="172">
        <f t="shared" si="23"/>
        <v>0</v>
      </c>
    </row>
    <row r="71" spans="1:12" x14ac:dyDescent="0.35">
      <c r="A71" s="154" t="s">
        <v>411</v>
      </c>
      <c r="B71" s="179" t="s">
        <v>412</v>
      </c>
      <c r="C71" s="177"/>
      <c r="D71" s="89"/>
      <c r="E71" s="89"/>
      <c r="F71" s="89"/>
      <c r="G71" s="172">
        <f t="shared" ref="G71:G73" si="24">SUM(C71:F71)</f>
        <v>0</v>
      </c>
    </row>
    <row r="72" spans="1:12" x14ac:dyDescent="0.35">
      <c r="A72" s="154" t="s">
        <v>414</v>
      </c>
      <c r="B72" s="179" t="s">
        <v>415</v>
      </c>
      <c r="C72" s="177"/>
      <c r="D72" s="89"/>
      <c r="E72" s="89"/>
      <c r="F72" s="89"/>
      <c r="G72" s="172">
        <f t="shared" si="24"/>
        <v>0</v>
      </c>
    </row>
    <row r="73" spans="1:12" x14ac:dyDescent="0.35">
      <c r="A73" s="154" t="s">
        <v>417</v>
      </c>
      <c r="B73" s="110" t="s">
        <v>418</v>
      </c>
      <c r="C73" s="177"/>
      <c r="D73" s="89"/>
      <c r="E73" s="89"/>
      <c r="F73" s="89"/>
      <c r="G73" s="172">
        <f t="shared" si="24"/>
        <v>0</v>
      </c>
      <c r="J73" s="52"/>
      <c r="K73" s="52"/>
      <c r="L73" s="52"/>
    </row>
    <row r="74" spans="1:12" x14ac:dyDescent="0.35">
      <c r="A74" s="127" t="s">
        <v>420</v>
      </c>
      <c r="B74" s="110" t="s">
        <v>131</v>
      </c>
      <c r="C74" s="177"/>
      <c r="D74" s="172">
        <f t="shared" ref="D74:G74" si="25">SUM(D70:D73)</f>
        <v>0</v>
      </c>
      <c r="E74" s="172">
        <f t="shared" si="25"/>
        <v>0</v>
      </c>
      <c r="F74" s="172">
        <f t="shared" si="25"/>
        <v>0</v>
      </c>
      <c r="G74" s="172">
        <f t="shared" si="25"/>
        <v>0</v>
      </c>
      <c r="J74" s="52"/>
      <c r="K74" s="52"/>
      <c r="L74" s="52"/>
    </row>
    <row r="75" spans="1:12" x14ac:dyDescent="0.35">
      <c r="A75" s="192" t="s">
        <v>470</v>
      </c>
      <c r="B75" s="110" t="s">
        <v>134</v>
      </c>
      <c r="C75" s="126">
        <f>'2021 balance sheet'!H28</f>
        <v>0</v>
      </c>
      <c r="D75" s="177"/>
      <c r="E75" s="177"/>
      <c r="F75" s="177"/>
      <c r="G75" s="172">
        <f>C75</f>
        <v>0</v>
      </c>
      <c r="J75" s="180"/>
      <c r="K75" s="181"/>
      <c r="L75" s="180"/>
    </row>
    <row r="76" spans="1:12" x14ac:dyDescent="0.35">
      <c r="A76" s="194" t="s">
        <v>422</v>
      </c>
      <c r="B76" s="110" t="s">
        <v>136</v>
      </c>
      <c r="C76" s="177"/>
      <c r="D76" s="89"/>
      <c r="E76" s="89"/>
      <c r="F76" s="89"/>
      <c r="G76" s="172">
        <f t="shared" ref="G76:G79" si="26">SUM(C76:F76)</f>
        <v>0</v>
      </c>
      <c r="J76" s="180"/>
      <c r="K76" s="52"/>
      <c r="L76" s="180"/>
    </row>
    <row r="77" spans="1:12" x14ac:dyDescent="0.35">
      <c r="A77" s="194" t="s">
        <v>424</v>
      </c>
      <c r="B77" s="110" t="s">
        <v>138</v>
      </c>
      <c r="C77" s="177"/>
      <c r="D77" s="89"/>
      <c r="E77" s="89"/>
      <c r="F77" s="89"/>
      <c r="G77" s="172">
        <f t="shared" si="26"/>
        <v>0</v>
      </c>
      <c r="J77" s="180"/>
      <c r="K77" s="182"/>
      <c r="L77" s="183"/>
    </row>
    <row r="78" spans="1:12" x14ac:dyDescent="0.35">
      <c r="A78" s="194" t="s">
        <v>426</v>
      </c>
      <c r="B78" s="110" t="s">
        <v>74</v>
      </c>
      <c r="C78" s="177"/>
      <c r="D78" s="89"/>
      <c r="E78" s="89"/>
      <c r="F78" s="89"/>
      <c r="G78" s="172">
        <f t="shared" si="26"/>
        <v>0</v>
      </c>
      <c r="J78" s="52"/>
      <c r="K78" s="52"/>
      <c r="L78" s="52"/>
    </row>
    <row r="79" spans="1:12" ht="29" x14ac:dyDescent="0.35">
      <c r="A79" s="196" t="s">
        <v>428</v>
      </c>
      <c r="B79" s="110" t="s">
        <v>141</v>
      </c>
      <c r="C79" s="177"/>
      <c r="D79" s="89"/>
      <c r="E79" s="89"/>
      <c r="F79" s="89"/>
      <c r="G79" s="172">
        <f t="shared" si="26"/>
        <v>0</v>
      </c>
    </row>
    <row r="80" spans="1:12" x14ac:dyDescent="0.35">
      <c r="A80" s="192" t="s">
        <v>471</v>
      </c>
      <c r="B80" s="110" t="s">
        <v>143</v>
      </c>
      <c r="C80" s="177"/>
      <c r="D80" s="177"/>
      <c r="E80" s="177"/>
      <c r="F80" s="177"/>
      <c r="G80" s="172">
        <f>SUM(G74:G79)</f>
        <v>0</v>
      </c>
    </row>
    <row r="81" spans="1:13" x14ac:dyDescent="0.35">
      <c r="A81" s="197" t="s">
        <v>431</v>
      </c>
      <c r="B81" s="96"/>
      <c r="C81" s="128"/>
      <c r="D81" s="128"/>
      <c r="E81" s="128"/>
      <c r="F81" s="128"/>
      <c r="G81" s="128"/>
      <c r="J81" s="52"/>
      <c r="K81" s="52"/>
      <c r="L81" s="52"/>
      <c r="M81" s="52"/>
    </row>
    <row r="82" spans="1:13" x14ac:dyDescent="0.35">
      <c r="A82" s="192" t="s">
        <v>472</v>
      </c>
      <c r="B82" s="110" t="s">
        <v>144</v>
      </c>
      <c r="C82" s="126">
        <f>'2021 balance sheet'!H29</f>
        <v>0</v>
      </c>
      <c r="D82" s="177"/>
      <c r="E82" s="177"/>
      <c r="F82" s="177"/>
      <c r="G82" s="126">
        <f>C82</f>
        <v>0</v>
      </c>
      <c r="J82" s="52"/>
      <c r="K82" s="52"/>
      <c r="L82" s="52"/>
    </row>
    <row r="83" spans="1:13" x14ac:dyDescent="0.35">
      <c r="A83" s="198" t="s">
        <v>433</v>
      </c>
      <c r="B83" s="110" t="s">
        <v>145</v>
      </c>
      <c r="C83" s="177"/>
      <c r="D83" s="89"/>
      <c r="E83" s="89"/>
      <c r="F83" s="89"/>
      <c r="G83" s="172">
        <f t="shared" ref="G83" si="27">SUM(C83:F83)</f>
        <v>0</v>
      </c>
      <c r="J83" s="180"/>
      <c r="K83" s="181"/>
      <c r="L83" s="180"/>
      <c r="M83" s="184"/>
    </row>
    <row r="84" spans="1:13" x14ac:dyDescent="0.35">
      <c r="A84" s="192" t="s">
        <v>473</v>
      </c>
      <c r="B84" s="110" t="s">
        <v>146</v>
      </c>
      <c r="C84" s="177"/>
      <c r="D84" s="177"/>
      <c r="E84" s="177"/>
      <c r="F84" s="177"/>
      <c r="G84" s="172">
        <f>SUM(G82:G83)</f>
        <v>0</v>
      </c>
      <c r="J84" s="180"/>
      <c r="K84" s="52"/>
      <c r="L84" s="180"/>
    </row>
    <row r="85" spans="1:13" x14ac:dyDescent="0.35">
      <c r="A85" s="199"/>
      <c r="B85" s="96"/>
      <c r="C85" s="133"/>
      <c r="D85" s="133"/>
      <c r="E85" s="133"/>
      <c r="F85" s="133"/>
      <c r="G85" s="133"/>
      <c r="J85" s="183"/>
      <c r="K85" s="182"/>
      <c r="L85" s="183"/>
      <c r="M85" s="184"/>
    </row>
    <row r="86" spans="1:13" x14ac:dyDescent="0.35">
      <c r="A86" s="193" t="s">
        <v>7657</v>
      </c>
      <c r="B86" s="110" t="s">
        <v>148</v>
      </c>
      <c r="C86" s="177"/>
      <c r="D86" s="177"/>
      <c r="E86" s="177"/>
      <c r="F86" s="177"/>
      <c r="G86" s="172">
        <f>G80-G75</f>
        <v>0</v>
      </c>
      <c r="J86" s="52"/>
      <c r="K86" s="52"/>
      <c r="L86" s="52"/>
    </row>
    <row r="87" spans="1:13" x14ac:dyDescent="0.35">
      <c r="A87" s="151"/>
      <c r="B87" s="185"/>
      <c r="C87" s="128"/>
      <c r="D87" s="128"/>
      <c r="E87" s="128"/>
      <c r="F87" s="128"/>
      <c r="G87" s="128"/>
    </row>
    <row r="88" spans="1:13" x14ac:dyDescent="0.35">
      <c r="A88" s="119" t="s">
        <v>456</v>
      </c>
      <c r="B88" s="185"/>
      <c r="C88" s="186"/>
      <c r="D88" s="186"/>
      <c r="E88" s="186"/>
      <c r="F88" s="186"/>
      <c r="G88" s="186"/>
    </row>
    <row r="89" spans="1:13" x14ac:dyDescent="0.35">
      <c r="A89" s="187" t="s">
        <v>457</v>
      </c>
      <c r="B89" s="110" t="s">
        <v>150</v>
      </c>
      <c r="C89" s="177"/>
      <c r="D89" s="177"/>
      <c r="E89" s="177"/>
      <c r="F89" s="177"/>
      <c r="G89" s="89"/>
    </row>
    <row r="90" spans="1:13" x14ac:dyDescent="0.35">
      <c r="A90" s="187" t="s">
        <v>458</v>
      </c>
      <c r="B90" s="110" t="s">
        <v>151</v>
      </c>
      <c r="C90" s="177"/>
      <c r="D90" s="177"/>
      <c r="E90" s="177"/>
      <c r="F90" s="177"/>
      <c r="G90" s="89"/>
    </row>
    <row r="91" spans="1:13" x14ac:dyDescent="0.35">
      <c r="A91" s="188" t="s">
        <v>459</v>
      </c>
      <c r="B91" s="110" t="s">
        <v>152</v>
      </c>
      <c r="C91" s="177"/>
      <c r="D91" s="177"/>
      <c r="E91" s="177"/>
      <c r="F91" s="177"/>
      <c r="G91" s="372">
        <f>IF(G90="",G89,G90)</f>
        <v>0</v>
      </c>
    </row>
    <row r="92" spans="1:13" x14ac:dyDescent="0.35">
      <c r="C92" s="5"/>
      <c r="D92" s="5"/>
    </row>
    <row r="93" spans="1:13" x14ac:dyDescent="0.35">
      <c r="C93" s="5"/>
      <c r="D93" s="5"/>
    </row>
    <row r="94" spans="1:13" x14ac:dyDescent="0.35">
      <c r="C94" s="5"/>
      <c r="D94" s="5"/>
    </row>
    <row r="95" spans="1:13" x14ac:dyDescent="0.35">
      <c r="C95" s="5"/>
      <c r="D95" s="5"/>
    </row>
    <row r="96" spans="1:13" x14ac:dyDescent="0.35">
      <c r="C96" s="5"/>
      <c r="D96" s="5"/>
    </row>
    <row r="97" spans="3:4" x14ac:dyDescent="0.35">
      <c r="C97" s="5"/>
      <c r="D97" s="5"/>
    </row>
    <row r="98" spans="3:4" x14ac:dyDescent="0.35">
      <c r="C98" s="5"/>
      <c r="D98" s="5"/>
    </row>
    <row r="99" spans="3:4" x14ac:dyDescent="0.35">
      <c r="C99" s="5"/>
      <c r="D99" s="5"/>
    </row>
    <row r="100" spans="3:4" x14ac:dyDescent="0.35">
      <c r="C100" s="5"/>
      <c r="D100" s="5"/>
    </row>
  </sheetData>
  <sheetProtection algorithmName="SHA-512" hashValue="69H4ch8n3VFVw/cTBGp3ZDLqg+qKC07PVQ4B64Re5dAdLUSdZ2p8T5SsOuVx4F6+5/LrobuDPwId0fYrajjaWg==" saltValue="3GR4NjItOwhBjMeTwKUqQw==" spinCount="100000" sheet="1" objects="1" scenarios="1"/>
  <protectedRanges>
    <protectedRange password="E8C7" sqref="A3:B3" name="WholeSheet"/>
  </protectedRanges>
  <mergeCells count="4">
    <mergeCell ref="B6:C6"/>
    <mergeCell ref="B7:C7"/>
    <mergeCell ref="B8:C8"/>
    <mergeCell ref="A9:C12"/>
  </mergeCells>
  <dataValidations disablePrompts="1" count="2">
    <dataValidation type="list" allowBlank="1" showInputMessage="1" showErrorMessage="1" sqref="B13">
      <formula1>Material_YN</formula1>
    </dataValidation>
    <dataValidation type="list" allowBlank="1" showInputMessage="1" showErrorMessage="1" sqref="M17:M56">
      <formula1>ReinsuranceCollateral</formula1>
    </dataValidation>
  </dataValidation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93"/>
  <sheetViews>
    <sheetView showGridLines="0" zoomScale="60" zoomScaleNormal="60" workbookViewId="0">
      <selection activeCell="I43" sqref="I43"/>
    </sheetView>
  </sheetViews>
  <sheetFormatPr defaultColWidth="9.1796875" defaultRowHeight="14.5" x14ac:dyDescent="0.35"/>
  <cols>
    <col min="1" max="1" width="2.54296875" style="57" customWidth="1"/>
    <col min="2" max="2" width="10.453125" style="14" customWidth="1"/>
    <col min="3" max="3" width="30.1796875" style="14" customWidth="1"/>
    <col min="4" max="4" width="29.453125" style="14" customWidth="1"/>
    <col min="5" max="5" width="13.1796875" style="14" customWidth="1"/>
    <col min="6" max="6" width="16.81640625" style="14" customWidth="1"/>
    <col min="7" max="7" width="14.453125" style="14" customWidth="1"/>
    <col min="8" max="8" width="16.1796875" style="14" customWidth="1"/>
    <col min="9" max="10" width="14.54296875" style="14" customWidth="1"/>
    <col min="11" max="12" width="13.26953125" style="14" customWidth="1"/>
    <col min="13" max="13" width="174.26953125" style="14" customWidth="1"/>
    <col min="14" max="15" width="13.26953125" style="14" customWidth="1"/>
    <col min="16" max="16384" width="9.1796875" style="14"/>
  </cols>
  <sheetData>
    <row r="1" spans="1:15" ht="31.5" customHeight="1" x14ac:dyDescent="0.55000000000000004">
      <c r="B1" s="104"/>
      <c r="F1" s="103" t="s">
        <v>7659</v>
      </c>
    </row>
    <row r="2" spans="1:15" ht="21" customHeight="1" x14ac:dyDescent="0.35">
      <c r="B2" s="30"/>
    </row>
    <row r="3" spans="1:15" ht="21" customHeight="1" x14ac:dyDescent="0.35">
      <c r="B3" s="368" t="s">
        <v>7639</v>
      </c>
    </row>
    <row r="4" spans="1:15" ht="21" customHeight="1" x14ac:dyDescent="0.35">
      <c r="A4" s="13"/>
      <c r="F4" s="397" t="s">
        <v>14</v>
      </c>
      <c r="G4" s="397" t="s">
        <v>61</v>
      </c>
      <c r="H4" s="397" t="s">
        <v>62</v>
      </c>
      <c r="I4" s="397" t="s">
        <v>63</v>
      </c>
      <c r="L4" s="326" t="s">
        <v>329</v>
      </c>
      <c r="M4" s="107"/>
    </row>
    <row r="5" spans="1:15" x14ac:dyDescent="0.35">
      <c r="A5" s="13"/>
      <c r="B5" s="315" t="s">
        <v>1011</v>
      </c>
      <c r="C5" s="316"/>
      <c r="D5" s="317"/>
      <c r="E5" s="397" t="s">
        <v>19</v>
      </c>
      <c r="I5" s="126">
        <f>I50</f>
        <v>0</v>
      </c>
      <c r="L5" s="407" t="s">
        <v>19</v>
      </c>
      <c r="M5" s="331"/>
    </row>
    <row r="6" spans="1:15" x14ac:dyDescent="0.35">
      <c r="A6" s="13"/>
      <c r="B6" s="315" t="s">
        <v>572</v>
      </c>
      <c r="C6" s="316"/>
      <c r="D6" s="317"/>
      <c r="E6" s="397" t="s">
        <v>573</v>
      </c>
      <c r="I6" s="89"/>
      <c r="L6" s="407" t="s">
        <v>573</v>
      </c>
      <c r="M6" s="331" t="s">
        <v>7632</v>
      </c>
    </row>
    <row r="7" spans="1:15" x14ac:dyDescent="0.35">
      <c r="A7" s="13"/>
      <c r="B7" s="315" t="s">
        <v>574</v>
      </c>
      <c r="C7" s="316"/>
      <c r="D7" s="317"/>
      <c r="E7" s="397" t="s">
        <v>23</v>
      </c>
      <c r="I7" s="89"/>
      <c r="L7" s="407" t="s">
        <v>23</v>
      </c>
      <c r="M7" s="331" t="s">
        <v>7615</v>
      </c>
    </row>
    <row r="8" spans="1:15" x14ac:dyDescent="0.35">
      <c r="A8" s="13"/>
      <c r="B8" s="315" t="s">
        <v>575</v>
      </c>
      <c r="C8" s="316"/>
      <c r="D8" s="317"/>
      <c r="E8" s="397" t="s">
        <v>26</v>
      </c>
      <c r="I8" s="126">
        <f>SUM(I5:I7)</f>
        <v>0</v>
      </c>
      <c r="L8" s="407" t="s">
        <v>26</v>
      </c>
      <c r="M8" s="341" t="s">
        <v>7622</v>
      </c>
    </row>
    <row r="9" spans="1:15" x14ac:dyDescent="0.35">
      <c r="A9" s="13"/>
      <c r="B9" s="315" t="s">
        <v>1073</v>
      </c>
      <c r="C9" s="316"/>
      <c r="D9" s="317"/>
      <c r="E9" s="397" t="s">
        <v>30</v>
      </c>
      <c r="I9" s="89"/>
      <c r="L9" s="407" t="s">
        <v>30</v>
      </c>
      <c r="M9" s="331" t="s">
        <v>7629</v>
      </c>
    </row>
    <row r="10" spans="1:15" x14ac:dyDescent="0.35">
      <c r="A10" s="13"/>
      <c r="B10" s="315" t="s">
        <v>1074</v>
      </c>
      <c r="C10" s="316"/>
      <c r="D10" s="317"/>
      <c r="E10" s="397" t="s">
        <v>34</v>
      </c>
      <c r="I10" s="89"/>
      <c r="L10" s="407" t="s">
        <v>34</v>
      </c>
      <c r="M10" s="331" t="s">
        <v>7623</v>
      </c>
    </row>
    <row r="11" spans="1:15" x14ac:dyDescent="0.35">
      <c r="A11" s="13"/>
      <c r="B11" s="164"/>
    </row>
    <row r="12" spans="1:15" x14ac:dyDescent="0.35">
      <c r="A12" s="13"/>
      <c r="B12" s="168" t="s">
        <v>1075</v>
      </c>
    </row>
    <row r="14" spans="1:15" x14ac:dyDescent="0.35">
      <c r="B14" s="293" t="s">
        <v>1077</v>
      </c>
      <c r="C14" s="258"/>
      <c r="D14" s="258" t="s">
        <v>1078</v>
      </c>
      <c r="E14" s="258"/>
      <c r="F14" s="398" t="s">
        <v>1079</v>
      </c>
      <c r="G14" s="399" t="s">
        <v>1080</v>
      </c>
      <c r="H14" s="400" t="s">
        <v>1081</v>
      </c>
      <c r="I14" s="401" t="s">
        <v>1082</v>
      </c>
      <c r="K14"/>
      <c r="L14"/>
      <c r="M14"/>
      <c r="N14"/>
      <c r="O14"/>
    </row>
    <row r="15" spans="1:15" x14ac:dyDescent="0.35">
      <c r="B15" s="294"/>
      <c r="C15" s="295"/>
      <c r="D15" s="258"/>
      <c r="E15" s="291"/>
      <c r="F15" s="397" t="s">
        <v>14</v>
      </c>
      <c r="G15" s="397" t="s">
        <v>61</v>
      </c>
      <c r="H15" s="397" t="s">
        <v>62</v>
      </c>
      <c r="I15" s="397" t="s">
        <v>63</v>
      </c>
      <c r="K15"/>
      <c r="L15"/>
      <c r="M15"/>
      <c r="N15"/>
      <c r="O15"/>
    </row>
    <row r="16" spans="1:15" x14ac:dyDescent="0.35">
      <c r="B16" s="296" t="s">
        <v>1027</v>
      </c>
      <c r="C16" s="498" t="s">
        <v>1028</v>
      </c>
      <c r="D16" s="297" t="s">
        <v>1084</v>
      </c>
      <c r="E16" s="393" t="s">
        <v>38</v>
      </c>
      <c r="F16" s="89"/>
      <c r="G16" s="89"/>
      <c r="H16" s="89"/>
      <c r="I16" s="126">
        <f>SUM(F16:H16)</f>
        <v>0</v>
      </c>
      <c r="K16"/>
      <c r="L16"/>
      <c r="M16"/>
      <c r="N16"/>
      <c r="O16"/>
    </row>
    <row r="17" spans="2:15" ht="15" customHeight="1" x14ac:dyDescent="0.35">
      <c r="B17" s="298"/>
      <c r="C17" s="499"/>
      <c r="D17" s="297" t="s">
        <v>1085</v>
      </c>
      <c r="E17" s="393" t="s">
        <v>41</v>
      </c>
      <c r="F17" s="89"/>
      <c r="G17" s="89"/>
      <c r="H17" s="89"/>
      <c r="I17" s="126">
        <f t="shared" ref="I17:I50" si="0">SUM(F17:H17)</f>
        <v>0</v>
      </c>
      <c r="K17"/>
      <c r="L17"/>
      <c r="M17"/>
      <c r="N17"/>
      <c r="O17"/>
    </row>
    <row r="18" spans="2:15" x14ac:dyDescent="0.35">
      <c r="B18" s="298"/>
      <c r="C18" s="499"/>
      <c r="D18" s="297" t="s">
        <v>1086</v>
      </c>
      <c r="E18" s="393" t="s">
        <v>45</v>
      </c>
      <c r="F18" s="89"/>
      <c r="G18" s="89"/>
      <c r="H18" s="89"/>
      <c r="I18" s="126">
        <f t="shared" si="0"/>
        <v>0</v>
      </c>
      <c r="K18"/>
      <c r="L18"/>
      <c r="M18"/>
      <c r="N18"/>
      <c r="O18"/>
    </row>
    <row r="19" spans="2:15" ht="14.25" customHeight="1" x14ac:dyDescent="0.35">
      <c r="B19" s="298"/>
      <c r="C19" s="499"/>
      <c r="D19" s="297" t="s">
        <v>1087</v>
      </c>
      <c r="E19" s="393" t="s">
        <v>49</v>
      </c>
      <c r="F19" s="89"/>
      <c r="G19" s="89"/>
      <c r="H19" s="89"/>
      <c r="I19" s="126">
        <f t="shared" si="0"/>
        <v>0</v>
      </c>
      <c r="K19"/>
      <c r="L19"/>
      <c r="M19"/>
      <c r="N19"/>
      <c r="O19"/>
    </row>
    <row r="20" spans="2:15" x14ac:dyDescent="0.35">
      <c r="B20" s="298"/>
      <c r="C20" s="499"/>
      <c r="D20" s="297" t="s">
        <v>1088</v>
      </c>
      <c r="E20" s="393" t="s">
        <v>51</v>
      </c>
      <c r="F20" s="89"/>
      <c r="G20" s="89"/>
      <c r="H20" s="89"/>
      <c r="I20" s="126">
        <f t="shared" si="0"/>
        <v>0</v>
      </c>
      <c r="K20"/>
      <c r="L20"/>
      <c r="M20"/>
      <c r="N20"/>
      <c r="O20"/>
    </row>
    <row r="21" spans="2:15" x14ac:dyDescent="0.35">
      <c r="B21" s="298"/>
      <c r="C21" s="499"/>
      <c r="D21" s="297" t="s">
        <v>1089</v>
      </c>
      <c r="E21" s="393" t="s">
        <v>53</v>
      </c>
      <c r="F21" s="89"/>
      <c r="G21" s="89"/>
      <c r="H21" s="89"/>
      <c r="I21" s="126">
        <f t="shared" si="0"/>
        <v>0</v>
      </c>
      <c r="K21"/>
      <c r="L21"/>
      <c r="M21"/>
      <c r="N21"/>
      <c r="O21"/>
    </row>
    <row r="22" spans="2:15" x14ac:dyDescent="0.35">
      <c r="B22" s="298"/>
      <c r="C22" s="499"/>
      <c r="D22" s="297" t="s">
        <v>603</v>
      </c>
      <c r="E22" s="393" t="s">
        <v>60</v>
      </c>
      <c r="F22" s="89"/>
      <c r="G22" s="89"/>
      <c r="H22" s="89"/>
      <c r="I22" s="126">
        <f t="shared" si="0"/>
        <v>0</v>
      </c>
      <c r="K22"/>
      <c r="L22"/>
      <c r="M22"/>
      <c r="N22"/>
      <c r="O22"/>
    </row>
    <row r="23" spans="2:15" x14ac:dyDescent="0.35">
      <c r="B23" s="298"/>
      <c r="C23" s="499"/>
      <c r="D23" s="297" t="s">
        <v>513</v>
      </c>
      <c r="E23" s="393" t="s">
        <v>66</v>
      </c>
      <c r="F23" s="89"/>
      <c r="G23" s="89"/>
      <c r="H23" s="89"/>
      <c r="I23" s="126">
        <f t="shared" si="0"/>
        <v>0</v>
      </c>
      <c r="K23"/>
      <c r="L23"/>
      <c r="M23"/>
      <c r="N23"/>
      <c r="O23"/>
    </row>
    <row r="24" spans="2:15" x14ac:dyDescent="0.35">
      <c r="B24" s="298"/>
      <c r="C24" s="500"/>
      <c r="D24" s="297" t="s">
        <v>54</v>
      </c>
      <c r="E24" s="393" t="s">
        <v>69</v>
      </c>
      <c r="F24" s="126">
        <f>SUM(F16:F23)</f>
        <v>0</v>
      </c>
      <c r="G24" s="126">
        <f t="shared" ref="G24:H24" si="1">SUM(G16:G23)</f>
        <v>0</v>
      </c>
      <c r="H24" s="126">
        <f t="shared" si="1"/>
        <v>0</v>
      </c>
      <c r="I24" s="126">
        <f t="shared" si="0"/>
        <v>0</v>
      </c>
      <c r="K24"/>
      <c r="L24"/>
      <c r="M24"/>
      <c r="N24"/>
      <c r="O24"/>
    </row>
    <row r="25" spans="2:15" x14ac:dyDescent="0.35">
      <c r="B25" s="298"/>
      <c r="C25" s="299" t="s">
        <v>1029</v>
      </c>
      <c r="D25" s="300"/>
      <c r="E25" s="393" t="s">
        <v>73</v>
      </c>
      <c r="F25" s="89"/>
      <c r="G25" s="89"/>
      <c r="H25" s="89"/>
      <c r="I25" s="126">
        <f t="shared" si="0"/>
        <v>0</v>
      </c>
      <c r="K25"/>
      <c r="L25"/>
      <c r="M25"/>
      <c r="N25"/>
      <c r="O25"/>
    </row>
    <row r="26" spans="2:15" x14ac:dyDescent="0.35">
      <c r="B26" s="296" t="s">
        <v>480</v>
      </c>
      <c r="C26" s="492" t="s">
        <v>1028</v>
      </c>
      <c r="D26" s="297" t="s">
        <v>1090</v>
      </c>
      <c r="E26" s="393" t="s">
        <v>76</v>
      </c>
      <c r="F26" s="89"/>
      <c r="G26" s="89"/>
      <c r="H26" s="89"/>
      <c r="I26" s="126">
        <f>SUM(F26:H26)</f>
        <v>0</v>
      </c>
      <c r="K26"/>
      <c r="L26"/>
      <c r="M26"/>
      <c r="N26"/>
      <c r="O26"/>
    </row>
    <row r="27" spans="2:15" x14ac:dyDescent="0.35">
      <c r="B27" s="298"/>
      <c r="C27" s="493"/>
      <c r="D27" s="297" t="s">
        <v>1091</v>
      </c>
      <c r="E27" s="393" t="s">
        <v>80</v>
      </c>
      <c r="F27" s="89"/>
      <c r="G27" s="89"/>
      <c r="H27" s="89"/>
      <c r="I27" s="126">
        <f t="shared" si="0"/>
        <v>0</v>
      </c>
      <c r="K27"/>
      <c r="L27"/>
      <c r="M27"/>
      <c r="N27"/>
      <c r="O27"/>
    </row>
    <row r="28" spans="2:15" x14ac:dyDescent="0.35">
      <c r="B28" s="298"/>
      <c r="C28" s="493"/>
      <c r="D28" s="297" t="s">
        <v>1092</v>
      </c>
      <c r="E28" s="393" t="s">
        <v>82</v>
      </c>
      <c r="F28" s="89"/>
      <c r="G28" s="89"/>
      <c r="H28" s="89"/>
      <c r="I28" s="126">
        <f t="shared" si="0"/>
        <v>0</v>
      </c>
      <c r="K28"/>
      <c r="L28"/>
      <c r="M28"/>
      <c r="N28"/>
      <c r="O28"/>
    </row>
    <row r="29" spans="2:15" x14ac:dyDescent="0.35">
      <c r="B29" s="298"/>
      <c r="C29" s="493"/>
      <c r="D29" s="297" t="s">
        <v>586</v>
      </c>
      <c r="E29" s="393" t="s">
        <v>84</v>
      </c>
      <c r="F29" s="89"/>
      <c r="G29" s="89"/>
      <c r="H29" s="89"/>
      <c r="I29" s="126">
        <f t="shared" si="0"/>
        <v>0</v>
      </c>
      <c r="K29"/>
      <c r="L29"/>
      <c r="M29"/>
      <c r="N29"/>
      <c r="O29"/>
    </row>
    <row r="30" spans="2:15" x14ac:dyDescent="0.35">
      <c r="B30" s="298"/>
      <c r="C30" s="493"/>
      <c r="D30" s="297" t="s">
        <v>513</v>
      </c>
      <c r="E30" s="393" t="s">
        <v>86</v>
      </c>
      <c r="F30" s="89"/>
      <c r="G30" s="89"/>
      <c r="H30" s="89"/>
      <c r="I30" s="126">
        <f t="shared" si="0"/>
        <v>0</v>
      </c>
      <c r="K30"/>
      <c r="L30"/>
      <c r="M30"/>
      <c r="N30"/>
      <c r="O30"/>
    </row>
    <row r="31" spans="2:15" x14ac:dyDescent="0.35">
      <c r="B31" s="298"/>
      <c r="C31" s="494"/>
      <c r="D31" s="297" t="s">
        <v>54</v>
      </c>
      <c r="E31" s="393" t="s">
        <v>88</v>
      </c>
      <c r="F31" s="126">
        <f>SUM(F26:F30)</f>
        <v>0</v>
      </c>
      <c r="G31" s="126">
        <f t="shared" ref="G31:H31" si="2">SUM(G26:G30)</f>
        <v>0</v>
      </c>
      <c r="H31" s="126">
        <f t="shared" si="2"/>
        <v>0</v>
      </c>
      <c r="I31" s="126">
        <f t="shared" si="0"/>
        <v>0</v>
      </c>
      <c r="K31"/>
      <c r="L31"/>
      <c r="M31"/>
      <c r="N31"/>
      <c r="O31"/>
    </row>
    <row r="32" spans="2:15" x14ac:dyDescent="0.35">
      <c r="B32" s="298"/>
      <c r="C32" s="299" t="s">
        <v>1029</v>
      </c>
      <c r="D32" s="300"/>
      <c r="E32" s="393" t="s">
        <v>90</v>
      </c>
      <c r="F32" s="89"/>
      <c r="G32" s="89"/>
      <c r="H32" s="89"/>
      <c r="I32" s="126">
        <f t="shared" si="0"/>
        <v>0</v>
      </c>
      <c r="K32"/>
      <c r="L32"/>
      <c r="M32"/>
      <c r="N32"/>
      <c r="O32"/>
    </row>
    <row r="33" spans="1:15" x14ac:dyDescent="0.35">
      <c r="B33" s="296" t="s">
        <v>1030</v>
      </c>
      <c r="C33" s="492" t="s">
        <v>1028</v>
      </c>
      <c r="D33" s="300" t="s">
        <v>1093</v>
      </c>
      <c r="E33" s="393" t="s">
        <v>92</v>
      </c>
      <c r="F33" s="89"/>
      <c r="G33" s="89"/>
      <c r="H33" s="89"/>
      <c r="I33" s="126">
        <f t="shared" si="0"/>
        <v>0</v>
      </c>
      <c r="K33"/>
      <c r="L33"/>
      <c r="M33"/>
      <c r="N33"/>
      <c r="O33"/>
    </row>
    <row r="34" spans="1:15" x14ac:dyDescent="0.35">
      <c r="B34" s="298"/>
      <c r="C34" s="493"/>
      <c r="D34" s="299" t="s">
        <v>1089</v>
      </c>
      <c r="E34" s="393" t="s">
        <v>94</v>
      </c>
      <c r="F34" s="89"/>
      <c r="G34" s="89"/>
      <c r="H34" s="89"/>
      <c r="I34" s="126">
        <f t="shared" si="0"/>
        <v>0</v>
      </c>
      <c r="K34"/>
      <c r="L34"/>
      <c r="M34"/>
      <c r="N34"/>
      <c r="O34"/>
    </row>
    <row r="35" spans="1:15" x14ac:dyDescent="0.35">
      <c r="B35" s="298"/>
      <c r="C35" s="493"/>
      <c r="D35" s="299" t="s">
        <v>603</v>
      </c>
      <c r="E35" s="393" t="s">
        <v>96</v>
      </c>
      <c r="F35" s="89"/>
      <c r="G35" s="89"/>
      <c r="H35" s="89"/>
      <c r="I35" s="126">
        <f t="shared" si="0"/>
        <v>0</v>
      </c>
      <c r="K35"/>
      <c r="L35"/>
      <c r="M35"/>
      <c r="N35"/>
      <c r="O35"/>
    </row>
    <row r="36" spans="1:15" ht="15" customHeight="1" x14ac:dyDescent="0.35">
      <c r="B36" s="298"/>
      <c r="C36" s="494"/>
      <c r="D36" s="301" t="s">
        <v>54</v>
      </c>
      <c r="E36" s="393" t="s">
        <v>98</v>
      </c>
      <c r="F36" s="126">
        <f>SUM(F33:F35)</f>
        <v>0</v>
      </c>
      <c r="G36" s="126">
        <f t="shared" ref="G36:H36" si="3">SUM(G33:G35)</f>
        <v>0</v>
      </c>
      <c r="H36" s="126">
        <f t="shared" si="3"/>
        <v>0</v>
      </c>
      <c r="I36" s="126">
        <f t="shared" si="0"/>
        <v>0</v>
      </c>
      <c r="K36"/>
      <c r="L36"/>
      <c r="M36"/>
      <c r="N36"/>
      <c r="O36"/>
    </row>
    <row r="37" spans="1:15" ht="15" customHeight="1" x14ac:dyDescent="0.35">
      <c r="B37" s="298"/>
      <c r="C37" s="299" t="s">
        <v>1029</v>
      </c>
      <c r="D37" s="300"/>
      <c r="E37" s="393" t="s">
        <v>100</v>
      </c>
      <c r="F37" s="89"/>
      <c r="G37" s="89"/>
      <c r="H37" s="89"/>
      <c r="I37" s="126">
        <f t="shared" si="0"/>
        <v>0</v>
      </c>
      <c r="K37"/>
      <c r="L37"/>
      <c r="M37"/>
      <c r="N37"/>
      <c r="O37"/>
    </row>
    <row r="38" spans="1:15" ht="15" customHeight="1" x14ac:dyDescent="0.35">
      <c r="B38" s="296" t="s">
        <v>1031</v>
      </c>
      <c r="C38" s="495" t="s">
        <v>1028</v>
      </c>
      <c r="D38" s="300" t="s">
        <v>1094</v>
      </c>
      <c r="E38" s="393" t="s">
        <v>102</v>
      </c>
      <c r="F38" s="89"/>
      <c r="G38" s="89"/>
      <c r="H38" s="89"/>
      <c r="I38" s="126">
        <f t="shared" si="0"/>
        <v>0</v>
      </c>
      <c r="K38"/>
      <c r="L38"/>
      <c r="M38"/>
      <c r="N38"/>
      <c r="O38"/>
    </row>
    <row r="39" spans="1:15" ht="15" customHeight="1" x14ac:dyDescent="0.35">
      <c r="A39" s="302"/>
      <c r="B39" s="298"/>
      <c r="C39" s="496"/>
      <c r="D39" s="299" t="s">
        <v>1095</v>
      </c>
      <c r="E39" s="393" t="s">
        <v>67</v>
      </c>
      <c r="F39" s="89"/>
      <c r="G39" s="89"/>
      <c r="H39" s="89"/>
      <c r="I39" s="126">
        <f t="shared" si="0"/>
        <v>0</v>
      </c>
      <c r="K39"/>
      <c r="L39"/>
      <c r="M39"/>
      <c r="N39"/>
      <c r="O39"/>
    </row>
    <row r="40" spans="1:15" ht="15" customHeight="1" x14ac:dyDescent="0.35">
      <c r="A40" s="254"/>
      <c r="B40" s="298"/>
      <c r="C40" s="497"/>
      <c r="D40" s="301" t="s">
        <v>54</v>
      </c>
      <c r="E40" s="393" t="s">
        <v>105</v>
      </c>
      <c r="F40" s="126">
        <f>SUM(F38:F39)</f>
        <v>0</v>
      </c>
      <c r="G40" s="126">
        <f t="shared" ref="G40:H40" si="4">SUM(G38:G39)</f>
        <v>0</v>
      </c>
      <c r="H40" s="126">
        <f t="shared" si="4"/>
        <v>0</v>
      </c>
      <c r="I40" s="126">
        <f>SUM(F40:H40)</f>
        <v>0</v>
      </c>
      <c r="K40"/>
      <c r="L40"/>
      <c r="M40"/>
      <c r="N40"/>
      <c r="O40"/>
    </row>
    <row r="41" spans="1:15" ht="15" customHeight="1" x14ac:dyDescent="0.35">
      <c r="A41" s="254"/>
      <c r="B41" s="303"/>
      <c r="C41" s="301" t="s">
        <v>1029</v>
      </c>
      <c r="D41" s="301"/>
      <c r="E41" s="393" t="s">
        <v>107</v>
      </c>
      <c r="F41" s="89"/>
      <c r="G41" s="89"/>
      <c r="H41" s="89"/>
      <c r="I41" s="126">
        <f t="shared" si="0"/>
        <v>0</v>
      </c>
      <c r="K41"/>
      <c r="L41"/>
      <c r="M41"/>
      <c r="N41"/>
      <c r="O41"/>
    </row>
    <row r="42" spans="1:15" ht="15" customHeight="1" x14ac:dyDescent="0.35">
      <c r="A42" s="254"/>
      <c r="B42" s="298" t="s">
        <v>1032</v>
      </c>
      <c r="C42" s="492" t="s">
        <v>1028</v>
      </c>
      <c r="D42" s="299" t="s">
        <v>1094</v>
      </c>
      <c r="E42" s="393" t="s">
        <v>109</v>
      </c>
      <c r="F42" s="89"/>
      <c r="G42" s="89"/>
      <c r="H42" s="89"/>
      <c r="I42" s="126">
        <f t="shared" si="0"/>
        <v>0</v>
      </c>
      <c r="K42"/>
      <c r="L42"/>
      <c r="M42"/>
      <c r="N42"/>
      <c r="O42"/>
    </row>
    <row r="43" spans="1:15" ht="15" customHeight="1" x14ac:dyDescent="0.35">
      <c r="A43" s="254"/>
      <c r="B43" s="298"/>
      <c r="C43" s="493"/>
      <c r="D43" s="299" t="s">
        <v>1095</v>
      </c>
      <c r="E43" s="393" t="s">
        <v>111</v>
      </c>
      <c r="F43" s="89"/>
      <c r="G43" s="89"/>
      <c r="H43" s="89"/>
      <c r="I43" s="126">
        <f t="shared" si="0"/>
        <v>0</v>
      </c>
      <c r="K43"/>
      <c r="L43"/>
      <c r="M43"/>
      <c r="N43"/>
      <c r="O43"/>
    </row>
    <row r="44" spans="1:15" x14ac:dyDescent="0.35">
      <c r="A44" s="254"/>
      <c r="B44" s="298"/>
      <c r="C44" s="494"/>
      <c r="D44" s="301" t="s">
        <v>54</v>
      </c>
      <c r="E44" s="393" t="s">
        <v>114</v>
      </c>
      <c r="F44" s="126">
        <f>SUM(F42:F43)</f>
        <v>0</v>
      </c>
      <c r="G44" s="126">
        <f t="shared" ref="G44:H44" si="5">SUM(G42:G43)</f>
        <v>0</v>
      </c>
      <c r="H44" s="126">
        <f t="shared" si="5"/>
        <v>0</v>
      </c>
      <c r="I44" s="126">
        <f>SUM(F44:H44)</f>
        <v>0</v>
      </c>
      <c r="K44"/>
      <c r="L44"/>
      <c r="M44"/>
      <c r="N44"/>
      <c r="O44"/>
    </row>
    <row r="45" spans="1:15" ht="15" customHeight="1" x14ac:dyDescent="0.35">
      <c r="A45" s="254"/>
      <c r="B45" s="303"/>
      <c r="C45" s="304" t="s">
        <v>1029</v>
      </c>
      <c r="D45" s="297"/>
      <c r="E45" s="393" t="s">
        <v>116</v>
      </c>
      <c r="F45" s="89"/>
      <c r="G45" s="89"/>
      <c r="H45" s="89"/>
      <c r="I45" s="126">
        <f>SUM(F45:H45)</f>
        <v>0</v>
      </c>
      <c r="K45"/>
      <c r="L45"/>
      <c r="M45"/>
      <c r="N45"/>
      <c r="O45"/>
    </row>
    <row r="46" spans="1:15" ht="15" customHeight="1" x14ac:dyDescent="0.35">
      <c r="A46" s="254"/>
      <c r="B46" s="296" t="s">
        <v>513</v>
      </c>
      <c r="C46" s="304" t="s">
        <v>1028</v>
      </c>
      <c r="D46" s="301"/>
      <c r="E46" s="393" t="s">
        <v>118</v>
      </c>
      <c r="F46" s="89"/>
      <c r="G46" s="89"/>
      <c r="H46" s="89"/>
      <c r="I46" s="126">
        <f t="shared" si="0"/>
        <v>0</v>
      </c>
      <c r="K46"/>
      <c r="L46"/>
      <c r="M46"/>
      <c r="N46"/>
      <c r="O46"/>
    </row>
    <row r="47" spans="1:15" ht="15" customHeight="1" x14ac:dyDescent="0.35">
      <c r="A47" s="254"/>
      <c r="B47" s="303"/>
      <c r="C47" s="304" t="s">
        <v>1029</v>
      </c>
      <c r="D47" s="301"/>
      <c r="E47" s="393" t="s">
        <v>120</v>
      </c>
      <c r="F47" s="89"/>
      <c r="G47" s="89"/>
      <c r="H47" s="89"/>
      <c r="I47" s="126">
        <f t="shared" si="0"/>
        <v>0</v>
      </c>
      <c r="K47"/>
      <c r="L47"/>
      <c r="M47"/>
      <c r="N47"/>
      <c r="O47"/>
    </row>
    <row r="48" spans="1:15" ht="15" customHeight="1" x14ac:dyDescent="0.35">
      <c r="A48" s="254"/>
      <c r="B48" s="305" t="s">
        <v>1033</v>
      </c>
      <c r="C48" s="306" t="s">
        <v>1028</v>
      </c>
      <c r="D48" s="307"/>
      <c r="E48" s="393" t="s">
        <v>122</v>
      </c>
      <c r="F48" s="376">
        <f>F24+F31+F36+F40+F44+F46</f>
        <v>0</v>
      </c>
      <c r="G48" s="376">
        <f t="shared" ref="G48:H49" si="6">G24+G31+G36+G40+G44+G46</f>
        <v>0</v>
      </c>
      <c r="H48" s="376">
        <f t="shared" si="6"/>
        <v>0</v>
      </c>
      <c r="I48" s="376">
        <f t="shared" si="0"/>
        <v>0</v>
      </c>
      <c r="K48"/>
      <c r="L48"/>
      <c r="M48"/>
      <c r="N48"/>
      <c r="O48"/>
    </row>
    <row r="49" spans="1:20" ht="15" customHeight="1" x14ac:dyDescent="0.35">
      <c r="A49" s="254"/>
      <c r="B49" s="308"/>
      <c r="C49" s="306" t="s">
        <v>1029</v>
      </c>
      <c r="D49" s="307"/>
      <c r="E49" s="393" t="s">
        <v>124</v>
      </c>
      <c r="F49" s="376">
        <f>F25+F32+F37+F41+F45+F47</f>
        <v>0</v>
      </c>
      <c r="G49" s="376">
        <f t="shared" si="6"/>
        <v>0</v>
      </c>
      <c r="H49" s="376">
        <f t="shared" si="6"/>
        <v>0</v>
      </c>
      <c r="I49" s="376">
        <f t="shared" si="0"/>
        <v>0</v>
      </c>
      <c r="K49"/>
      <c r="L49"/>
      <c r="M49"/>
      <c r="N49"/>
      <c r="O49"/>
    </row>
    <row r="50" spans="1:20" ht="15" customHeight="1" x14ac:dyDescent="0.35">
      <c r="A50" s="254"/>
      <c r="B50" s="309"/>
      <c r="C50" s="310" t="s">
        <v>1034</v>
      </c>
      <c r="D50" s="307"/>
      <c r="E50" s="393" t="s">
        <v>71</v>
      </c>
      <c r="F50" s="376">
        <f>F48+F49</f>
        <v>0</v>
      </c>
      <c r="G50" s="376">
        <f t="shared" ref="G50:H50" si="7">G48+G49</f>
        <v>0</v>
      </c>
      <c r="H50" s="376">
        <f t="shared" si="7"/>
        <v>0</v>
      </c>
      <c r="I50" s="376">
        <f t="shared" si="0"/>
        <v>0</v>
      </c>
      <c r="K50"/>
    </row>
    <row r="51" spans="1:20" ht="15" customHeight="1" x14ac:dyDescent="0.35">
      <c r="A51" s="254"/>
    </row>
    <row r="52" spans="1:20" ht="15" customHeight="1" x14ac:dyDescent="0.35">
      <c r="A52" s="254"/>
      <c r="B52" s="168" t="s">
        <v>1096</v>
      </c>
    </row>
    <row r="53" spans="1:20" ht="15" customHeight="1" x14ac:dyDescent="0.35">
      <c r="A53"/>
      <c r="B53"/>
      <c r="C53"/>
      <c r="D53"/>
      <c r="E53"/>
      <c r="K53"/>
      <c r="L53"/>
      <c r="M53"/>
      <c r="N53"/>
      <c r="O53"/>
      <c r="P53"/>
      <c r="Q53" s="232"/>
      <c r="R53" s="232"/>
      <c r="S53" s="232"/>
      <c r="T53" s="232"/>
    </row>
    <row r="54" spans="1:20" ht="15" customHeight="1" x14ac:dyDescent="0.35">
      <c r="A54"/>
      <c r="B54" s="255"/>
      <c r="C54" s="258"/>
      <c r="D54" s="256"/>
      <c r="E54" s="257"/>
      <c r="F54" s="402" t="s">
        <v>7667</v>
      </c>
      <c r="G54" s="402" t="s">
        <v>1082</v>
      </c>
      <c r="H54" s="402" t="s">
        <v>1097</v>
      </c>
      <c r="K54"/>
      <c r="L54"/>
      <c r="M54"/>
      <c r="N54"/>
      <c r="O54"/>
      <c r="P54"/>
      <c r="Q54" s="232"/>
      <c r="R54" s="232"/>
      <c r="S54" s="232"/>
      <c r="T54" s="232"/>
    </row>
    <row r="55" spans="1:20" ht="15" customHeight="1" x14ac:dyDescent="0.35">
      <c r="A55"/>
      <c r="B55" s="255"/>
      <c r="C55" s="258"/>
      <c r="D55" s="256"/>
      <c r="E55" s="259"/>
      <c r="F55" s="397" t="s">
        <v>14</v>
      </c>
      <c r="G55" s="397" t="s">
        <v>61</v>
      </c>
      <c r="H55" s="397" t="s">
        <v>62</v>
      </c>
      <c r="K55"/>
      <c r="L55"/>
      <c r="M55"/>
      <c r="N55"/>
      <c r="O55"/>
      <c r="P55"/>
      <c r="Q55" s="232"/>
      <c r="R55" s="232"/>
      <c r="S55" s="232"/>
      <c r="T55" s="232"/>
    </row>
    <row r="56" spans="1:20" ht="15" customHeight="1" x14ac:dyDescent="0.35">
      <c r="A56"/>
      <c r="B56" s="260" t="s">
        <v>1027</v>
      </c>
      <c r="C56" s="311" t="s">
        <v>1028</v>
      </c>
      <c r="D56" s="261"/>
      <c r="E56" s="393" t="s">
        <v>127</v>
      </c>
      <c r="F56" s="126">
        <f>'Cyber Exposures'!G9</f>
        <v>0</v>
      </c>
      <c r="G56" s="126">
        <f>I24</f>
        <v>0</v>
      </c>
      <c r="H56" s="381" t="str">
        <f>IF(F56=0,"",G56/F56)</f>
        <v/>
      </c>
      <c r="J56"/>
      <c r="K56"/>
      <c r="L56"/>
      <c r="M56"/>
      <c r="N56"/>
      <c r="O56"/>
      <c r="P56"/>
      <c r="Q56" s="232"/>
      <c r="R56" s="232"/>
      <c r="S56" s="232"/>
      <c r="T56" s="232"/>
    </row>
    <row r="57" spans="1:20" ht="15" customHeight="1" x14ac:dyDescent="0.35">
      <c r="A57"/>
      <c r="B57" s="260" t="s">
        <v>1027</v>
      </c>
      <c r="C57" s="311" t="s">
        <v>1029</v>
      </c>
      <c r="D57" s="261"/>
      <c r="E57" s="393" t="s">
        <v>129</v>
      </c>
      <c r="F57" s="126">
        <f>'Cyber Exposures'!G10</f>
        <v>0</v>
      </c>
      <c r="G57" s="126">
        <f>I25</f>
        <v>0</v>
      </c>
      <c r="H57" s="381" t="str">
        <f t="shared" ref="H57:H68" si="8">IF(F57=0,"",G57/F57)</f>
        <v/>
      </c>
      <c r="J57"/>
      <c r="K57"/>
      <c r="L57"/>
      <c r="M57"/>
      <c r="N57"/>
      <c r="O57"/>
      <c r="P57"/>
      <c r="Q57" s="232"/>
      <c r="R57" s="232"/>
      <c r="S57" s="232"/>
      <c r="T57" s="232"/>
    </row>
    <row r="58" spans="1:20" ht="15" customHeight="1" x14ac:dyDescent="0.35">
      <c r="A58"/>
      <c r="B58" s="260" t="s">
        <v>480</v>
      </c>
      <c r="C58" s="311" t="s">
        <v>1028</v>
      </c>
      <c r="D58" s="261"/>
      <c r="E58" s="393" t="s">
        <v>404</v>
      </c>
      <c r="F58" s="126">
        <f>'Cyber Exposures'!G11</f>
        <v>0</v>
      </c>
      <c r="G58" s="126">
        <f>I31</f>
        <v>0</v>
      </c>
      <c r="H58" s="381" t="str">
        <f t="shared" si="8"/>
        <v/>
      </c>
      <c r="J58"/>
      <c r="K58"/>
      <c r="L58"/>
      <c r="M58"/>
      <c r="N58"/>
      <c r="O58"/>
      <c r="P58"/>
      <c r="Q58" s="232"/>
      <c r="R58" s="232"/>
      <c r="S58" s="232"/>
      <c r="T58" s="232"/>
    </row>
    <row r="59" spans="1:20" ht="15" customHeight="1" x14ac:dyDescent="0.35">
      <c r="A59"/>
      <c r="B59" s="260" t="s">
        <v>480</v>
      </c>
      <c r="C59" s="311" t="s">
        <v>1029</v>
      </c>
      <c r="D59" s="261"/>
      <c r="E59" s="393" t="s">
        <v>406</v>
      </c>
      <c r="F59" s="126">
        <f>'Cyber Exposures'!G12</f>
        <v>0</v>
      </c>
      <c r="G59" s="126">
        <f>I32</f>
        <v>0</v>
      </c>
      <c r="H59" s="381" t="str">
        <f t="shared" si="8"/>
        <v/>
      </c>
      <c r="J59"/>
      <c r="K59"/>
      <c r="L59"/>
      <c r="M59"/>
      <c r="N59"/>
      <c r="O59"/>
      <c r="P59"/>
      <c r="Q59" s="232"/>
      <c r="R59" s="232"/>
      <c r="S59" s="232"/>
      <c r="T59" s="232"/>
    </row>
    <row r="60" spans="1:20" ht="15" customHeight="1" x14ac:dyDescent="0.35">
      <c r="A60"/>
      <c r="B60" s="260" t="s">
        <v>1030</v>
      </c>
      <c r="C60" s="311" t="s">
        <v>1028</v>
      </c>
      <c r="D60" s="261"/>
      <c r="E60" s="393" t="s">
        <v>408</v>
      </c>
      <c r="F60" s="126">
        <f>'Cyber Exposures'!G13</f>
        <v>0</v>
      </c>
      <c r="G60" s="126">
        <f>I36</f>
        <v>0</v>
      </c>
      <c r="H60" s="381" t="str">
        <f t="shared" si="8"/>
        <v/>
      </c>
      <c r="J60"/>
      <c r="K60"/>
      <c r="L60"/>
      <c r="M60"/>
      <c r="N60"/>
      <c r="O60"/>
      <c r="P60"/>
      <c r="Q60" s="232"/>
      <c r="R60" s="232"/>
      <c r="S60" s="232"/>
      <c r="T60" s="232"/>
    </row>
    <row r="61" spans="1:20" ht="15" customHeight="1" x14ac:dyDescent="0.35">
      <c r="A61"/>
      <c r="B61" s="260" t="s">
        <v>1030</v>
      </c>
      <c r="C61" s="311" t="s">
        <v>1029</v>
      </c>
      <c r="D61" s="261"/>
      <c r="E61" s="393" t="s">
        <v>410</v>
      </c>
      <c r="F61" s="126">
        <f>'Cyber Exposures'!G14</f>
        <v>0</v>
      </c>
      <c r="G61" s="126">
        <f>I37</f>
        <v>0</v>
      </c>
      <c r="H61" s="381" t="str">
        <f t="shared" si="8"/>
        <v/>
      </c>
      <c r="J61"/>
      <c r="K61"/>
      <c r="L61"/>
      <c r="M61"/>
      <c r="N61"/>
      <c r="O61"/>
      <c r="P61"/>
      <c r="Q61" s="232"/>
      <c r="R61" s="232"/>
      <c r="S61" s="232"/>
      <c r="T61" s="232"/>
    </row>
    <row r="62" spans="1:20" ht="15" customHeight="1" x14ac:dyDescent="0.35">
      <c r="A62"/>
      <c r="B62" s="260" t="s">
        <v>1031</v>
      </c>
      <c r="C62" s="311" t="s">
        <v>1028</v>
      </c>
      <c r="D62" s="261"/>
      <c r="E62" s="393" t="s">
        <v>412</v>
      </c>
      <c r="F62" s="126">
        <f>'Cyber Exposures'!G15</f>
        <v>0</v>
      </c>
      <c r="G62" s="126">
        <f>I40</f>
        <v>0</v>
      </c>
      <c r="H62" s="381" t="str">
        <f t="shared" si="8"/>
        <v/>
      </c>
      <c r="J62"/>
      <c r="K62"/>
      <c r="L62"/>
      <c r="M62"/>
      <c r="N62"/>
      <c r="O62"/>
      <c r="P62"/>
      <c r="Q62" s="232"/>
      <c r="R62" s="232"/>
      <c r="S62" s="232"/>
      <c r="T62" s="232"/>
    </row>
    <row r="63" spans="1:20" x14ac:dyDescent="0.35">
      <c r="A63"/>
      <c r="B63" s="260" t="s">
        <v>1031</v>
      </c>
      <c r="C63" s="311" t="s">
        <v>1029</v>
      </c>
      <c r="D63" s="261"/>
      <c r="E63" s="393" t="s">
        <v>415</v>
      </c>
      <c r="F63" s="126">
        <f>'Cyber Exposures'!G16</f>
        <v>0</v>
      </c>
      <c r="G63" s="126">
        <f>I41</f>
        <v>0</v>
      </c>
      <c r="H63" s="381" t="str">
        <f t="shared" si="8"/>
        <v/>
      </c>
      <c r="J63"/>
      <c r="K63"/>
      <c r="L63"/>
      <c r="M63"/>
      <c r="N63"/>
      <c r="O63"/>
      <c r="P63"/>
      <c r="Q63" s="232"/>
      <c r="R63" s="232"/>
      <c r="S63" s="232"/>
      <c r="T63" s="232"/>
    </row>
    <row r="64" spans="1:20" ht="15" customHeight="1" x14ac:dyDescent="0.35">
      <c r="A64"/>
      <c r="B64" s="260" t="s">
        <v>1032</v>
      </c>
      <c r="C64" s="311" t="s">
        <v>1028</v>
      </c>
      <c r="D64" s="261"/>
      <c r="E64" s="393" t="s">
        <v>418</v>
      </c>
      <c r="F64" s="126">
        <f>'Cyber Exposures'!G17</f>
        <v>0</v>
      </c>
      <c r="G64" s="126">
        <f>I44</f>
        <v>0</v>
      </c>
      <c r="H64" s="381" t="str">
        <f t="shared" si="8"/>
        <v/>
      </c>
      <c r="J64"/>
      <c r="K64"/>
      <c r="L64"/>
      <c r="M64"/>
      <c r="N64"/>
      <c r="O64"/>
      <c r="P64"/>
    </row>
    <row r="65" spans="1:20" s="57" customFormat="1" ht="15" customHeight="1" x14ac:dyDescent="0.35">
      <c r="A65" s="14"/>
      <c r="B65" s="260" t="s">
        <v>1032</v>
      </c>
      <c r="C65" s="311" t="s">
        <v>1029</v>
      </c>
      <c r="D65" s="261"/>
      <c r="E65" s="393" t="s">
        <v>131</v>
      </c>
      <c r="F65" s="126">
        <f>'Cyber Exposures'!G18</f>
        <v>0</v>
      </c>
      <c r="G65" s="126">
        <f>I45</f>
        <v>0</v>
      </c>
      <c r="H65" s="381" t="str">
        <f t="shared" si="8"/>
        <v/>
      </c>
      <c r="I65" s="14"/>
      <c r="J65" s="14"/>
      <c r="K65" s="14"/>
      <c r="L65" s="14"/>
      <c r="M65" s="14"/>
      <c r="N65" s="14"/>
      <c r="O65" s="14"/>
      <c r="P65" s="14"/>
      <c r="Q65" s="14"/>
      <c r="R65" s="14"/>
      <c r="S65" s="14"/>
      <c r="T65" s="14"/>
    </row>
    <row r="66" spans="1:20" s="57" customFormat="1" ht="15" customHeight="1" x14ac:dyDescent="0.35">
      <c r="A66" s="14"/>
      <c r="B66" s="260" t="s">
        <v>513</v>
      </c>
      <c r="C66" s="311" t="s">
        <v>1028</v>
      </c>
      <c r="D66" s="261"/>
      <c r="E66" s="393" t="s">
        <v>134</v>
      </c>
      <c r="F66" s="126">
        <f>'Cyber Exposures'!G19</f>
        <v>0</v>
      </c>
      <c r="G66" s="126">
        <f>I46</f>
        <v>0</v>
      </c>
      <c r="H66" s="381" t="str">
        <f t="shared" si="8"/>
        <v/>
      </c>
      <c r="I66" s="14"/>
      <c r="J66" s="14"/>
      <c r="K66" s="14"/>
      <c r="L66" s="14"/>
      <c r="M66" s="14"/>
      <c r="N66" s="14"/>
      <c r="O66" s="14"/>
      <c r="P66" s="14"/>
      <c r="Q66" s="14"/>
      <c r="R66" s="14"/>
      <c r="S66" s="14"/>
      <c r="T66" s="14"/>
    </row>
    <row r="67" spans="1:20" s="57" customFormat="1" ht="15" customHeight="1" x14ac:dyDescent="0.35">
      <c r="A67" s="14"/>
      <c r="B67" s="260" t="s">
        <v>513</v>
      </c>
      <c r="C67" s="311" t="s">
        <v>1029</v>
      </c>
      <c r="D67" s="261"/>
      <c r="E67" s="393" t="s">
        <v>136</v>
      </c>
      <c r="F67" s="126">
        <f>'Cyber Exposures'!G20</f>
        <v>0</v>
      </c>
      <c r="G67" s="126">
        <f>I47</f>
        <v>0</v>
      </c>
      <c r="H67" s="381" t="str">
        <f t="shared" si="8"/>
        <v/>
      </c>
      <c r="I67" s="14"/>
      <c r="J67" s="14"/>
      <c r="K67" s="14"/>
      <c r="L67" s="14"/>
      <c r="M67" s="14"/>
      <c r="N67" s="14"/>
      <c r="O67" s="14"/>
      <c r="P67" s="14"/>
      <c r="Q67" s="14"/>
      <c r="R67" s="14"/>
      <c r="S67" s="14"/>
      <c r="T67" s="14"/>
    </row>
    <row r="68" spans="1:20" ht="15" customHeight="1" x14ac:dyDescent="0.35">
      <c r="A68" s="14"/>
      <c r="B68" s="264" t="s">
        <v>1033</v>
      </c>
      <c r="C68" s="312" t="s">
        <v>1034</v>
      </c>
      <c r="D68" s="265"/>
      <c r="E68" s="393" t="s">
        <v>138</v>
      </c>
      <c r="F68" s="376">
        <f>'Cyber Exposures'!G21</f>
        <v>0</v>
      </c>
      <c r="G68" s="376">
        <f>I50</f>
        <v>0</v>
      </c>
      <c r="H68" s="382" t="str">
        <f t="shared" si="8"/>
        <v/>
      </c>
    </row>
    <row r="69" spans="1:20" s="57" customFormat="1" ht="15" customHeight="1" x14ac:dyDescent="0.35">
      <c r="A69" s="14"/>
      <c r="B69" s="14"/>
      <c r="C69" s="14"/>
      <c r="E69" s="14"/>
      <c r="F69" s="14"/>
      <c r="G69" s="14"/>
      <c r="H69" s="14"/>
      <c r="I69" s="14"/>
      <c r="J69" s="14"/>
      <c r="K69" s="14"/>
      <c r="L69" s="14"/>
      <c r="M69" s="14"/>
      <c r="N69" s="14"/>
      <c r="O69" s="14"/>
      <c r="P69" s="14"/>
      <c r="Q69" s="14"/>
      <c r="R69" s="14"/>
      <c r="S69" s="14"/>
      <c r="T69" s="14"/>
    </row>
    <row r="70" spans="1:20" s="57" customFormat="1" ht="15" customHeight="1" x14ac:dyDescent="0.35">
      <c r="A70" s="14"/>
      <c r="B70" s="168" t="s">
        <v>1098</v>
      </c>
      <c r="C70" s="14"/>
      <c r="E70" s="14"/>
      <c r="F70" s="14"/>
      <c r="G70" s="14"/>
      <c r="H70" s="14"/>
      <c r="I70" s="14"/>
      <c r="J70" s="14"/>
      <c r="K70" s="14"/>
      <c r="L70" s="14"/>
      <c r="M70" s="14"/>
      <c r="N70" s="14"/>
      <c r="O70" s="14"/>
      <c r="P70" s="14"/>
      <c r="Q70" s="14"/>
      <c r="R70" s="14"/>
      <c r="S70" s="14"/>
      <c r="T70" s="14"/>
    </row>
    <row r="71" spans="1:20" s="57" customFormat="1" ht="15" customHeight="1" x14ac:dyDescent="0.35">
      <c r="A71" s="14"/>
      <c r="B71" s="14"/>
      <c r="C71" s="14"/>
      <c r="E71" s="14"/>
      <c r="F71" s="14"/>
      <c r="G71" s="14"/>
      <c r="H71" s="14"/>
      <c r="I71" s="14"/>
      <c r="J71" s="14"/>
      <c r="K71" s="14"/>
      <c r="L71" s="14"/>
      <c r="M71" s="14"/>
      <c r="N71" s="14"/>
      <c r="O71" s="14"/>
      <c r="P71" s="14"/>
      <c r="Q71" s="14"/>
      <c r="R71" s="14"/>
      <c r="S71" s="14"/>
      <c r="T71" s="14"/>
    </row>
    <row r="72" spans="1:20" s="57" customFormat="1" ht="15" customHeight="1" x14ac:dyDescent="0.35">
      <c r="A72" s="14"/>
      <c r="B72" s="273" t="s">
        <v>1099</v>
      </c>
      <c r="C72" s="313"/>
      <c r="D72" s="274"/>
      <c r="E72" s="275"/>
      <c r="F72" s="402" t="s">
        <v>7667</v>
      </c>
      <c r="G72" s="402" t="s">
        <v>1082</v>
      </c>
      <c r="H72" s="402" t="s">
        <v>1097</v>
      </c>
      <c r="I72" s="14"/>
      <c r="J72" s="14"/>
      <c r="K72" s="14"/>
      <c r="L72" s="14"/>
      <c r="M72" s="14"/>
      <c r="N72" s="14"/>
      <c r="O72" s="14"/>
      <c r="P72" s="14"/>
      <c r="Q72" s="14"/>
      <c r="R72" s="14"/>
      <c r="S72" s="14"/>
      <c r="T72" s="14"/>
    </row>
    <row r="73" spans="1:20" ht="15" customHeight="1" x14ac:dyDescent="0.35">
      <c r="B73" s="273"/>
      <c r="C73" s="314"/>
      <c r="D73" s="276"/>
      <c r="E73" s="277"/>
      <c r="F73" s="397" t="s">
        <v>14</v>
      </c>
      <c r="G73" s="397" t="s">
        <v>61</v>
      </c>
      <c r="H73" s="397" t="s">
        <v>62</v>
      </c>
    </row>
    <row r="74" spans="1:20" ht="15" customHeight="1" x14ac:dyDescent="0.35">
      <c r="B74" s="278" t="s">
        <v>1042</v>
      </c>
      <c r="C74" s="290"/>
      <c r="D74" s="279"/>
      <c r="E74" s="393" t="s">
        <v>74</v>
      </c>
      <c r="F74" s="126">
        <f>'Cyber Exposures'!P30</f>
        <v>0</v>
      </c>
      <c r="G74" s="383"/>
      <c r="H74" s="381" t="str">
        <f t="shared" ref="H74:H93" si="9">IF(F74=0,"",G74/F74)</f>
        <v/>
      </c>
    </row>
    <row r="75" spans="1:20" ht="15" customHeight="1" x14ac:dyDescent="0.35">
      <c r="B75" s="280" t="s">
        <v>1043</v>
      </c>
      <c r="C75" s="288"/>
      <c r="D75" s="281"/>
      <c r="E75" s="393" t="s">
        <v>141</v>
      </c>
      <c r="F75" s="126">
        <f>'Cyber Exposures'!P31</f>
        <v>0</v>
      </c>
      <c r="G75" s="383"/>
      <c r="H75" s="381" t="str">
        <f t="shared" si="9"/>
        <v/>
      </c>
    </row>
    <row r="76" spans="1:20" ht="15" customHeight="1" x14ac:dyDescent="0.35">
      <c r="B76" s="280" t="s">
        <v>1044</v>
      </c>
      <c r="C76" s="288"/>
      <c r="D76" s="281"/>
      <c r="E76" s="393" t="s">
        <v>143</v>
      </c>
      <c r="F76" s="126">
        <f>'Cyber Exposures'!P32</f>
        <v>0</v>
      </c>
      <c r="G76" s="383"/>
      <c r="H76" s="381" t="str">
        <f t="shared" si="9"/>
        <v/>
      </c>
    </row>
    <row r="77" spans="1:20" ht="15" customHeight="1" x14ac:dyDescent="0.35">
      <c r="B77" s="280" t="s">
        <v>1045</v>
      </c>
      <c r="C77" s="288"/>
      <c r="D77" s="281"/>
      <c r="E77" s="393" t="s">
        <v>144</v>
      </c>
      <c r="F77" s="126">
        <f>'Cyber Exposures'!P33</f>
        <v>0</v>
      </c>
      <c r="G77" s="89"/>
      <c r="H77" s="381" t="str">
        <f t="shared" si="9"/>
        <v/>
      </c>
    </row>
    <row r="78" spans="1:20" ht="15" customHeight="1" x14ac:dyDescent="0.35">
      <c r="B78" s="280" t="s">
        <v>1046</v>
      </c>
      <c r="C78" s="288"/>
      <c r="D78" s="281"/>
      <c r="E78" s="393" t="s">
        <v>145</v>
      </c>
      <c r="F78" s="126">
        <f>'Cyber Exposures'!P34</f>
        <v>0</v>
      </c>
      <c r="G78" s="383"/>
      <c r="H78" s="381" t="str">
        <f t="shared" si="9"/>
        <v/>
      </c>
    </row>
    <row r="79" spans="1:20" ht="15" customHeight="1" x14ac:dyDescent="0.35">
      <c r="B79" s="280" t="s">
        <v>1047</v>
      </c>
      <c r="C79" s="288"/>
      <c r="D79" s="281"/>
      <c r="E79" s="393" t="s">
        <v>146</v>
      </c>
      <c r="F79" s="126">
        <f>'Cyber Exposures'!P35</f>
        <v>0</v>
      </c>
      <c r="G79" s="383"/>
      <c r="H79" s="381" t="str">
        <f t="shared" si="9"/>
        <v/>
      </c>
    </row>
    <row r="80" spans="1:20" ht="15" customHeight="1" x14ac:dyDescent="0.35">
      <c r="B80" s="280" t="s">
        <v>1048</v>
      </c>
      <c r="C80" s="288"/>
      <c r="D80" s="281"/>
      <c r="E80" s="393" t="s">
        <v>148</v>
      </c>
      <c r="F80" s="126">
        <f>'Cyber Exposures'!P36</f>
        <v>0</v>
      </c>
      <c r="G80" s="383"/>
      <c r="H80" s="381" t="str">
        <f t="shared" si="9"/>
        <v/>
      </c>
    </row>
    <row r="81" spans="2:8" ht="15" customHeight="1" x14ac:dyDescent="0.35">
      <c r="B81" s="280" t="s">
        <v>480</v>
      </c>
      <c r="C81" s="288"/>
      <c r="D81" s="281"/>
      <c r="E81" s="393" t="s">
        <v>150</v>
      </c>
      <c r="F81" s="126">
        <f>'Cyber Exposures'!P37</f>
        <v>0</v>
      </c>
      <c r="G81" s="383"/>
      <c r="H81" s="381" t="str">
        <f t="shared" si="9"/>
        <v/>
      </c>
    </row>
    <row r="82" spans="2:8" ht="15" customHeight="1" x14ac:dyDescent="0.35">
      <c r="B82" s="280" t="s">
        <v>1049</v>
      </c>
      <c r="C82" s="288"/>
      <c r="D82" s="281"/>
      <c r="E82" s="393" t="s">
        <v>151</v>
      </c>
      <c r="F82" s="126">
        <f>'Cyber Exposures'!P38</f>
        <v>0</v>
      </c>
      <c r="G82" s="383"/>
      <c r="H82" s="381" t="str">
        <f t="shared" si="9"/>
        <v/>
      </c>
    </row>
    <row r="83" spans="2:8" ht="15" customHeight="1" x14ac:dyDescent="0.35">
      <c r="B83" s="280" t="s">
        <v>1050</v>
      </c>
      <c r="C83" s="288"/>
      <c r="D83" s="281"/>
      <c r="E83" s="393" t="s">
        <v>152</v>
      </c>
      <c r="F83" s="126">
        <f>'Cyber Exposures'!P39</f>
        <v>0</v>
      </c>
      <c r="G83" s="383"/>
      <c r="H83" s="381" t="str">
        <f t="shared" si="9"/>
        <v/>
      </c>
    </row>
    <row r="84" spans="2:8" ht="15" customHeight="1" x14ac:dyDescent="0.35">
      <c r="B84" s="280" t="s">
        <v>1051</v>
      </c>
      <c r="C84" s="288"/>
      <c r="D84" s="281"/>
      <c r="E84" s="393" t="s">
        <v>153</v>
      </c>
      <c r="F84" s="126">
        <f>'Cyber Exposures'!P40</f>
        <v>0</v>
      </c>
      <c r="G84" s="383"/>
      <c r="H84" s="381" t="str">
        <f t="shared" si="9"/>
        <v/>
      </c>
    </row>
    <row r="85" spans="2:8" ht="15" customHeight="1" x14ac:dyDescent="0.35">
      <c r="B85" s="280" t="s">
        <v>1052</v>
      </c>
      <c r="C85" s="288"/>
      <c r="D85" s="281"/>
      <c r="E85" s="393" t="s">
        <v>155</v>
      </c>
      <c r="F85" s="126">
        <f>'Cyber Exposures'!P41</f>
        <v>0</v>
      </c>
      <c r="G85" s="383"/>
      <c r="H85" s="381" t="str">
        <f t="shared" si="9"/>
        <v/>
      </c>
    </row>
    <row r="86" spans="2:8" ht="15" customHeight="1" x14ac:dyDescent="0.35">
      <c r="B86" s="280" t="s">
        <v>1053</v>
      </c>
      <c r="C86" s="288"/>
      <c r="D86" s="281"/>
      <c r="E86" s="393" t="s">
        <v>78</v>
      </c>
      <c r="F86" s="126">
        <f>'Cyber Exposures'!P42</f>
        <v>0</v>
      </c>
      <c r="G86" s="383"/>
      <c r="H86" s="381" t="str">
        <f t="shared" si="9"/>
        <v/>
      </c>
    </row>
    <row r="87" spans="2:8" ht="15" customHeight="1" x14ac:dyDescent="0.35">
      <c r="B87" s="280" t="s">
        <v>1054</v>
      </c>
      <c r="C87" s="288"/>
      <c r="D87" s="281"/>
      <c r="E87" s="393" t="s">
        <v>156</v>
      </c>
      <c r="F87" s="126">
        <f>'Cyber Exposures'!P43</f>
        <v>0</v>
      </c>
      <c r="G87" s="383"/>
      <c r="H87" s="381" t="str">
        <f t="shared" si="9"/>
        <v/>
      </c>
    </row>
    <row r="88" spans="2:8" ht="15" customHeight="1" x14ac:dyDescent="0.35">
      <c r="B88" s="280" t="s">
        <v>1055</v>
      </c>
      <c r="C88" s="288"/>
      <c r="D88" s="281"/>
      <c r="E88" s="393" t="s">
        <v>157</v>
      </c>
      <c r="F88" s="126">
        <f>'Cyber Exposures'!P44</f>
        <v>0</v>
      </c>
      <c r="G88" s="383"/>
      <c r="H88" s="381" t="str">
        <f t="shared" si="9"/>
        <v/>
      </c>
    </row>
    <row r="89" spans="2:8" ht="15" customHeight="1" x14ac:dyDescent="0.35">
      <c r="B89" s="280" t="s">
        <v>1056</v>
      </c>
      <c r="C89" s="288"/>
      <c r="D89" s="281"/>
      <c r="E89" s="393" t="s">
        <v>159</v>
      </c>
      <c r="F89" s="126">
        <f>'Cyber Exposures'!P45</f>
        <v>0</v>
      </c>
      <c r="G89" s="383"/>
      <c r="H89" s="381" t="str">
        <f t="shared" si="9"/>
        <v/>
      </c>
    </row>
    <row r="90" spans="2:8" ht="15" customHeight="1" x14ac:dyDescent="0.35">
      <c r="B90" s="280" t="s">
        <v>1057</v>
      </c>
      <c r="C90" s="288"/>
      <c r="D90" s="281"/>
      <c r="E90" s="393" t="s">
        <v>160</v>
      </c>
      <c r="F90" s="126">
        <f>'Cyber Exposures'!P46</f>
        <v>0</v>
      </c>
      <c r="G90" s="383"/>
      <c r="H90" s="381" t="str">
        <f t="shared" si="9"/>
        <v/>
      </c>
    </row>
    <row r="91" spans="2:8" ht="15" customHeight="1" x14ac:dyDescent="0.35">
      <c r="B91" s="280" t="s">
        <v>1058</v>
      </c>
      <c r="C91" s="288"/>
      <c r="D91" s="281"/>
      <c r="E91" s="393" t="s">
        <v>161</v>
      </c>
      <c r="F91" s="126">
        <f>'Cyber Exposures'!P47</f>
        <v>0</v>
      </c>
      <c r="G91" s="383"/>
      <c r="H91" s="381" t="str">
        <f t="shared" si="9"/>
        <v/>
      </c>
    </row>
    <row r="92" spans="2:8" ht="15" customHeight="1" x14ac:dyDescent="0.35">
      <c r="B92" s="280" t="s">
        <v>513</v>
      </c>
      <c r="C92" s="288"/>
      <c r="D92" s="281"/>
      <c r="E92" s="393" t="s">
        <v>162</v>
      </c>
      <c r="F92" s="126">
        <f>'Cyber Exposures'!P48</f>
        <v>0</v>
      </c>
      <c r="G92" s="383"/>
      <c r="H92" s="381" t="str">
        <f t="shared" si="9"/>
        <v/>
      </c>
    </row>
    <row r="93" spans="2:8" ht="15" customHeight="1" x14ac:dyDescent="0.35">
      <c r="B93" s="282" t="s">
        <v>1060</v>
      </c>
      <c r="C93" s="288"/>
      <c r="D93" s="281"/>
      <c r="E93" s="393" t="s">
        <v>164</v>
      </c>
      <c r="F93" s="376">
        <f>'Cyber Exposures'!P49</f>
        <v>0</v>
      </c>
      <c r="G93" s="376">
        <f>SUM(G74:G92)</f>
        <v>0</v>
      </c>
      <c r="H93" s="382" t="str">
        <f t="shared" si="9"/>
        <v/>
      </c>
    </row>
  </sheetData>
  <sheetProtection algorithmName="SHA-512" hashValue="DcrXUD8dFwjsMGJo3c9oQq6RUY0w5aa710oTA70zih0yMyJcDrvLqxdr0SLMuoNt9HnrsyLhY3gACIo44cT0pA==" saltValue="G4KonUc2WjuVjR2tlUeScw==" spinCount="100000" sheet="1" objects="1" scenarios="1"/>
  <mergeCells count="5">
    <mergeCell ref="C16:C24"/>
    <mergeCell ref="C26:C31"/>
    <mergeCell ref="C33:C36"/>
    <mergeCell ref="C38:C40"/>
    <mergeCell ref="C42:C44"/>
  </mergeCell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7"/>
  <sheetViews>
    <sheetView workbookViewId="0">
      <selection activeCell="E47" sqref="E47"/>
    </sheetView>
  </sheetViews>
  <sheetFormatPr defaultRowHeight="14.5" x14ac:dyDescent="0.35"/>
  <cols>
    <col min="1" max="1" width="13.453125" customWidth="1"/>
    <col min="2" max="2" width="25.6328125" bestFit="1" customWidth="1"/>
    <col min="3" max="3" width="11.81640625" customWidth="1"/>
    <col min="4" max="4" width="11.90625" style="271" customWidth="1"/>
    <col min="5" max="5" width="105.26953125" customWidth="1"/>
    <col min="6" max="6" width="21" customWidth="1"/>
  </cols>
  <sheetData>
    <row r="1" spans="1:19" s="410" customFormat="1" ht="21" x14ac:dyDescent="0.5">
      <c r="A1" s="409" t="s">
        <v>7677</v>
      </c>
      <c r="D1" s="411"/>
    </row>
    <row r="2" spans="1:19" s="410" customFormat="1" ht="21" x14ac:dyDescent="0.5">
      <c r="A2" s="409"/>
      <c r="D2" s="411"/>
    </row>
    <row r="3" spans="1:19" s="410" customFormat="1" x14ac:dyDescent="0.35">
      <c r="A3" s="410" t="s">
        <v>7678</v>
      </c>
      <c r="B3" s="412">
        <v>44770</v>
      </c>
      <c r="D3" s="411"/>
    </row>
    <row r="4" spans="1:19" s="410" customFormat="1" x14ac:dyDescent="0.35">
      <c r="D4" s="411"/>
    </row>
    <row r="5" spans="1:19" x14ac:dyDescent="0.35">
      <c r="A5" s="413" t="s">
        <v>7679</v>
      </c>
      <c r="B5" s="413" t="s">
        <v>7680</v>
      </c>
      <c r="C5" s="413" t="s">
        <v>7681</v>
      </c>
      <c r="D5" s="414" t="s">
        <v>7682</v>
      </c>
      <c r="E5" s="413" t="s">
        <v>7683</v>
      </c>
      <c r="F5" s="415" t="s">
        <v>7684</v>
      </c>
      <c r="G5" s="410"/>
      <c r="H5" s="410"/>
      <c r="I5" s="410"/>
      <c r="J5" s="410"/>
      <c r="K5" s="410"/>
      <c r="L5" s="410"/>
      <c r="M5" s="410"/>
      <c r="N5" s="410"/>
      <c r="O5" s="410"/>
      <c r="P5" s="410"/>
      <c r="Q5" s="410"/>
      <c r="R5" s="410"/>
      <c r="S5" s="410"/>
    </row>
    <row r="6" spans="1:19" x14ac:dyDescent="0.35">
      <c r="A6" s="416">
        <v>1</v>
      </c>
      <c r="B6" s="410" t="s">
        <v>281</v>
      </c>
      <c r="C6" s="410" t="s">
        <v>281</v>
      </c>
      <c r="D6" s="411" t="s">
        <v>7685</v>
      </c>
      <c r="E6" s="410" t="s">
        <v>7686</v>
      </c>
      <c r="F6" s="417" t="s">
        <v>7687</v>
      </c>
      <c r="G6" s="410"/>
      <c r="H6" s="410"/>
      <c r="I6" s="410"/>
      <c r="J6" s="410"/>
      <c r="K6" s="410"/>
      <c r="L6" s="410"/>
      <c r="M6" s="410"/>
      <c r="N6" s="410"/>
      <c r="O6" s="410"/>
      <c r="P6" s="410"/>
      <c r="Q6" s="410"/>
      <c r="R6" s="410"/>
      <c r="S6" s="410"/>
    </row>
    <row r="7" spans="1:19" x14ac:dyDescent="0.35">
      <c r="A7" s="416">
        <v>2</v>
      </c>
      <c r="B7" s="410" t="s">
        <v>7688</v>
      </c>
      <c r="C7" s="410" t="s">
        <v>7666</v>
      </c>
      <c r="D7" s="418" t="s">
        <v>7689</v>
      </c>
      <c r="E7" s="419" t="s">
        <v>7690</v>
      </c>
      <c r="F7" s="417" t="s">
        <v>7687</v>
      </c>
      <c r="G7" s="410"/>
      <c r="H7" s="410"/>
      <c r="I7" s="410"/>
      <c r="J7" s="410"/>
      <c r="K7" s="410"/>
      <c r="L7" s="410"/>
      <c r="M7" s="410"/>
      <c r="N7" s="410"/>
      <c r="O7" s="410"/>
      <c r="P7" s="410"/>
      <c r="Q7" s="410"/>
      <c r="R7" s="410"/>
      <c r="S7" s="410"/>
    </row>
    <row r="8" spans="1:19" x14ac:dyDescent="0.35">
      <c r="A8" s="416">
        <v>3</v>
      </c>
      <c r="B8" s="410" t="s">
        <v>7691</v>
      </c>
      <c r="C8" s="410" t="s">
        <v>462</v>
      </c>
      <c r="D8" s="418" t="s">
        <v>7689</v>
      </c>
      <c r="E8" s="419" t="s">
        <v>7690</v>
      </c>
      <c r="F8" s="417" t="s">
        <v>7687</v>
      </c>
      <c r="G8" s="410"/>
      <c r="H8" s="410"/>
      <c r="I8" s="410"/>
      <c r="J8" s="410"/>
      <c r="K8" s="410"/>
      <c r="L8" s="410"/>
      <c r="M8" s="410"/>
      <c r="N8" s="410"/>
      <c r="O8" s="410"/>
      <c r="P8" s="410"/>
      <c r="Q8" s="410"/>
      <c r="R8" s="410"/>
      <c r="S8" s="410"/>
    </row>
    <row r="9" spans="1:19" ht="29" x14ac:dyDescent="0.35">
      <c r="A9" s="416">
        <v>4</v>
      </c>
      <c r="B9" s="420" t="s">
        <v>7692</v>
      </c>
      <c r="C9" s="420" t="s">
        <v>7693</v>
      </c>
      <c r="D9" s="421" t="s">
        <v>7694</v>
      </c>
      <c r="E9" s="422" t="s">
        <v>7695</v>
      </c>
      <c r="F9" s="416" t="s">
        <v>7687</v>
      </c>
      <c r="G9" s="410"/>
      <c r="H9" s="410"/>
      <c r="I9" s="410"/>
      <c r="J9" s="410"/>
      <c r="K9" s="410"/>
      <c r="L9" s="410"/>
      <c r="M9" s="410"/>
      <c r="N9" s="410"/>
      <c r="O9" s="410"/>
      <c r="P9" s="410"/>
      <c r="Q9" s="410"/>
      <c r="R9" s="410"/>
      <c r="S9" s="410"/>
    </row>
    <row r="10" spans="1:19" ht="43.5" x14ac:dyDescent="0.35">
      <c r="A10" s="416">
        <v>5</v>
      </c>
      <c r="B10" s="420" t="s">
        <v>7692</v>
      </c>
      <c r="C10" s="420" t="s">
        <v>7693</v>
      </c>
      <c r="D10" s="421" t="s">
        <v>7696</v>
      </c>
      <c r="E10" s="422" t="s">
        <v>7697</v>
      </c>
      <c r="F10" s="416" t="s">
        <v>7687</v>
      </c>
      <c r="G10" s="410"/>
      <c r="H10" s="410"/>
      <c r="I10" s="410"/>
      <c r="J10" s="410"/>
      <c r="K10" s="410"/>
      <c r="L10" s="410"/>
      <c r="M10" s="410"/>
      <c r="N10" s="410"/>
      <c r="O10" s="410"/>
      <c r="P10" s="410"/>
      <c r="Q10" s="410"/>
      <c r="R10" s="410"/>
      <c r="S10" s="410"/>
    </row>
    <row r="11" spans="1:19" ht="29" x14ac:dyDescent="0.35">
      <c r="A11" s="416">
        <v>6</v>
      </c>
      <c r="B11" s="423" t="s">
        <v>7698</v>
      </c>
      <c r="C11" s="423" t="s">
        <v>7699</v>
      </c>
      <c r="D11" s="421" t="s">
        <v>7694</v>
      </c>
      <c r="E11" s="422" t="s">
        <v>7695</v>
      </c>
      <c r="F11" s="416" t="s">
        <v>7687</v>
      </c>
      <c r="G11" s="410"/>
      <c r="H11" s="410"/>
      <c r="I11" s="410"/>
      <c r="J11" s="410"/>
      <c r="K11" s="410"/>
      <c r="L11" s="410"/>
      <c r="M11" s="410"/>
      <c r="N11" s="410"/>
      <c r="O11" s="410"/>
      <c r="P11" s="410"/>
      <c r="Q11" s="410"/>
      <c r="R11" s="410"/>
      <c r="S11" s="410"/>
    </row>
    <row r="12" spans="1:19" ht="43.5" x14ac:dyDescent="0.35">
      <c r="A12" s="416">
        <v>7</v>
      </c>
      <c r="B12" s="423" t="s">
        <v>7698</v>
      </c>
      <c r="C12" s="423" t="s">
        <v>7699</v>
      </c>
      <c r="D12" s="421" t="s">
        <v>7696</v>
      </c>
      <c r="E12" s="422" t="s">
        <v>7697</v>
      </c>
      <c r="F12" s="416" t="s">
        <v>7687</v>
      </c>
      <c r="G12" s="410"/>
      <c r="H12" s="410"/>
      <c r="I12" s="410"/>
      <c r="J12" s="410"/>
      <c r="K12" s="410"/>
      <c r="L12" s="410"/>
      <c r="M12" s="410"/>
      <c r="N12" s="410"/>
      <c r="O12" s="410"/>
      <c r="P12" s="410"/>
      <c r="Q12" s="410"/>
      <c r="R12" s="410"/>
      <c r="S12" s="410"/>
    </row>
    <row r="13" spans="1:19" ht="29" x14ac:dyDescent="0.35">
      <c r="A13" s="416">
        <v>8</v>
      </c>
      <c r="B13" s="420" t="s">
        <v>7700</v>
      </c>
      <c r="C13" s="420" t="s">
        <v>7701</v>
      </c>
      <c r="D13" s="421" t="s">
        <v>7694</v>
      </c>
      <c r="E13" s="422" t="s">
        <v>7695</v>
      </c>
      <c r="F13" s="416" t="s">
        <v>7687</v>
      </c>
      <c r="G13" s="410"/>
      <c r="H13" s="410"/>
      <c r="I13" s="410"/>
      <c r="J13" s="410"/>
      <c r="K13" s="410"/>
      <c r="L13" s="410"/>
      <c r="M13" s="410"/>
      <c r="N13" s="410"/>
      <c r="O13" s="410"/>
      <c r="P13" s="410"/>
      <c r="Q13" s="410"/>
      <c r="R13" s="410"/>
      <c r="S13" s="410"/>
    </row>
    <row r="14" spans="1:19" ht="43.5" x14ac:dyDescent="0.35">
      <c r="A14" s="416">
        <v>9</v>
      </c>
      <c r="B14" s="420" t="s">
        <v>7700</v>
      </c>
      <c r="C14" s="420" t="s">
        <v>7701</v>
      </c>
      <c r="D14" s="421" t="s">
        <v>7696</v>
      </c>
      <c r="E14" s="422" t="s">
        <v>7697</v>
      </c>
      <c r="F14" s="416" t="s">
        <v>7687</v>
      </c>
      <c r="G14" s="410"/>
      <c r="H14" s="410"/>
      <c r="I14" s="410"/>
      <c r="J14" s="410"/>
      <c r="K14" s="410"/>
      <c r="L14" s="410"/>
      <c r="M14" s="410"/>
      <c r="N14" s="410"/>
      <c r="O14" s="410"/>
      <c r="P14" s="410"/>
      <c r="Q14" s="410"/>
      <c r="R14" s="410"/>
      <c r="S14" s="410"/>
    </row>
    <row r="15" spans="1:19" x14ac:dyDescent="0.35">
      <c r="A15" s="416">
        <v>10</v>
      </c>
      <c r="B15" s="410" t="s">
        <v>7692</v>
      </c>
      <c r="C15" s="410" t="s">
        <v>7693</v>
      </c>
      <c r="D15" s="424" t="s">
        <v>7702</v>
      </c>
      <c r="E15" s="425" t="s">
        <v>7703</v>
      </c>
      <c r="F15" s="417" t="s">
        <v>7687</v>
      </c>
      <c r="G15" s="410"/>
      <c r="H15" s="410"/>
      <c r="I15" s="410"/>
      <c r="J15" s="410"/>
      <c r="K15" s="410"/>
      <c r="L15" s="410"/>
      <c r="M15" s="410"/>
      <c r="N15" s="410"/>
      <c r="O15" s="410"/>
      <c r="P15" s="410"/>
      <c r="Q15" s="410"/>
      <c r="R15" s="410"/>
      <c r="S15" s="410"/>
    </row>
    <row r="16" spans="1:19" x14ac:dyDescent="0.35">
      <c r="A16" s="416">
        <v>11</v>
      </c>
      <c r="B16" s="410" t="s">
        <v>7692</v>
      </c>
      <c r="C16" s="410" t="s">
        <v>7693</v>
      </c>
      <c r="D16" s="424" t="s">
        <v>7704</v>
      </c>
      <c r="E16" s="425" t="s">
        <v>7705</v>
      </c>
      <c r="F16" s="417" t="s">
        <v>7687</v>
      </c>
      <c r="G16" s="410"/>
      <c r="H16" s="410"/>
      <c r="I16" s="410"/>
      <c r="J16" s="410"/>
      <c r="K16" s="410"/>
      <c r="L16" s="410"/>
      <c r="M16" s="410"/>
      <c r="N16" s="410"/>
      <c r="O16" s="410"/>
      <c r="P16" s="410"/>
      <c r="Q16" s="410"/>
      <c r="R16" s="410"/>
      <c r="S16" s="410"/>
    </row>
    <row r="17" spans="1:19" x14ac:dyDescent="0.35">
      <c r="A17" s="416">
        <v>12</v>
      </c>
      <c r="B17" s="410" t="s">
        <v>7698</v>
      </c>
      <c r="C17" s="410" t="s">
        <v>7699</v>
      </c>
      <c r="D17" s="424" t="s">
        <v>7702</v>
      </c>
      <c r="E17" s="425" t="s">
        <v>7703</v>
      </c>
      <c r="F17" s="417" t="s">
        <v>7687</v>
      </c>
      <c r="G17" s="410"/>
      <c r="H17" s="410"/>
      <c r="I17" s="410"/>
      <c r="J17" s="410"/>
      <c r="K17" s="410"/>
      <c r="L17" s="410"/>
      <c r="M17" s="410"/>
      <c r="N17" s="410"/>
      <c r="O17" s="410"/>
      <c r="P17" s="410"/>
      <c r="Q17" s="410"/>
      <c r="R17" s="410"/>
      <c r="S17" s="410"/>
    </row>
    <row r="18" spans="1:19" x14ac:dyDescent="0.35">
      <c r="A18" s="417">
        <v>13</v>
      </c>
      <c r="B18" s="410" t="s">
        <v>7698</v>
      </c>
      <c r="C18" s="410" t="s">
        <v>7699</v>
      </c>
      <c r="D18" s="424" t="s">
        <v>7704</v>
      </c>
      <c r="E18" s="425" t="s">
        <v>7705</v>
      </c>
      <c r="F18" s="417" t="s">
        <v>7687</v>
      </c>
      <c r="G18" s="410"/>
      <c r="H18" s="410"/>
      <c r="I18" s="410"/>
      <c r="J18" s="410"/>
      <c r="K18" s="410"/>
      <c r="L18" s="410"/>
      <c r="M18" s="410"/>
      <c r="N18" s="410"/>
      <c r="O18" s="410"/>
      <c r="P18" s="410"/>
      <c r="Q18" s="410"/>
      <c r="R18" s="410"/>
      <c r="S18" s="410"/>
    </row>
    <row r="19" spans="1:19" x14ac:dyDescent="0.35">
      <c r="A19" s="417">
        <v>14</v>
      </c>
      <c r="B19" s="410" t="s">
        <v>7700</v>
      </c>
      <c r="C19" s="410" t="s">
        <v>7701</v>
      </c>
      <c r="D19" s="424" t="s">
        <v>7702</v>
      </c>
      <c r="E19" s="425" t="s">
        <v>7703</v>
      </c>
      <c r="F19" s="417" t="s">
        <v>7687</v>
      </c>
      <c r="G19" s="410"/>
      <c r="H19" s="410"/>
      <c r="I19" s="410"/>
      <c r="J19" s="410"/>
      <c r="K19" s="410"/>
      <c r="L19" s="410"/>
      <c r="M19" s="410"/>
      <c r="N19" s="410"/>
      <c r="O19" s="410"/>
      <c r="P19" s="410"/>
      <c r="Q19" s="410"/>
      <c r="R19" s="410"/>
      <c r="S19" s="410"/>
    </row>
    <row r="20" spans="1:19" x14ac:dyDescent="0.35">
      <c r="A20" s="417">
        <v>15</v>
      </c>
      <c r="B20" s="410" t="s">
        <v>7700</v>
      </c>
      <c r="C20" s="410" t="s">
        <v>7701</v>
      </c>
      <c r="D20" s="424" t="s">
        <v>7704</v>
      </c>
      <c r="E20" s="425" t="s">
        <v>7705</v>
      </c>
      <c r="F20" s="417" t="s">
        <v>7687</v>
      </c>
      <c r="G20" s="410"/>
      <c r="H20" s="410"/>
      <c r="I20" s="410"/>
      <c r="J20" s="410"/>
      <c r="K20" s="410"/>
      <c r="L20" s="410"/>
      <c r="M20" s="410"/>
      <c r="N20" s="410"/>
      <c r="O20" s="410"/>
      <c r="P20" s="410"/>
      <c r="Q20" s="410"/>
      <c r="R20" s="410"/>
      <c r="S20" s="410"/>
    </row>
    <row r="21" spans="1:19" x14ac:dyDescent="0.35">
      <c r="A21" s="417">
        <v>16</v>
      </c>
      <c r="B21" s="410" t="s">
        <v>7706</v>
      </c>
      <c r="C21" s="410" t="s">
        <v>7707</v>
      </c>
      <c r="D21" s="418" t="s">
        <v>7708</v>
      </c>
      <c r="E21" s="419" t="s">
        <v>7709</v>
      </c>
      <c r="F21" s="417" t="s">
        <v>7687</v>
      </c>
      <c r="G21" s="410"/>
      <c r="H21" s="410"/>
      <c r="I21" s="410"/>
      <c r="J21" s="410"/>
      <c r="K21" s="410"/>
      <c r="L21" s="410"/>
      <c r="M21" s="410"/>
      <c r="N21" s="410"/>
      <c r="O21" s="410"/>
      <c r="P21" s="410"/>
      <c r="Q21" s="410"/>
      <c r="R21" s="410"/>
      <c r="S21" s="410"/>
    </row>
    <row r="22" spans="1:19" x14ac:dyDescent="0.35">
      <c r="A22" s="417">
        <v>17</v>
      </c>
      <c r="B22" s="410" t="s">
        <v>7706</v>
      </c>
      <c r="C22" s="410" t="s">
        <v>7707</v>
      </c>
      <c r="D22" s="418" t="s">
        <v>7710</v>
      </c>
      <c r="E22" s="419" t="s">
        <v>7711</v>
      </c>
      <c r="F22" s="417" t="s">
        <v>7687</v>
      </c>
      <c r="G22" s="410"/>
      <c r="H22" s="410"/>
      <c r="I22" s="410"/>
      <c r="J22" s="410"/>
      <c r="K22" s="410"/>
      <c r="L22" s="410"/>
      <c r="M22" s="410"/>
      <c r="N22" s="410"/>
      <c r="O22" s="410"/>
      <c r="P22" s="410"/>
      <c r="Q22" s="410"/>
      <c r="R22" s="410"/>
      <c r="S22" s="410"/>
    </row>
    <row r="23" spans="1:19" x14ac:dyDescent="0.35">
      <c r="A23" s="417">
        <v>18</v>
      </c>
      <c r="B23" s="410" t="s">
        <v>7706</v>
      </c>
      <c r="C23" s="410" t="s">
        <v>7707</v>
      </c>
      <c r="D23" s="418" t="s">
        <v>7712</v>
      </c>
      <c r="E23" s="419" t="s">
        <v>7713</v>
      </c>
      <c r="F23" s="417" t="s">
        <v>7687</v>
      </c>
      <c r="G23" s="410"/>
      <c r="H23" s="410"/>
      <c r="I23" s="410"/>
      <c r="J23" s="410"/>
      <c r="K23" s="410"/>
      <c r="L23" s="410"/>
      <c r="M23" s="410"/>
      <c r="N23" s="410"/>
      <c r="O23" s="410"/>
      <c r="P23" s="410"/>
      <c r="Q23" s="410"/>
      <c r="R23" s="410"/>
      <c r="S23" s="410"/>
    </row>
    <row r="24" spans="1:19" x14ac:dyDescent="0.35">
      <c r="A24" s="417">
        <v>19</v>
      </c>
      <c r="B24" s="410" t="s">
        <v>7706</v>
      </c>
      <c r="C24" s="410" t="s">
        <v>7707</v>
      </c>
      <c r="D24" s="418" t="s">
        <v>7714</v>
      </c>
      <c r="E24" s="419" t="s">
        <v>7715</v>
      </c>
      <c r="F24" s="417" t="s">
        <v>7687</v>
      </c>
      <c r="G24" s="410"/>
      <c r="H24" s="410"/>
      <c r="I24" s="410"/>
      <c r="J24" s="410"/>
      <c r="K24" s="410"/>
      <c r="L24" s="410"/>
      <c r="M24" s="410"/>
      <c r="N24" s="410"/>
      <c r="O24" s="410"/>
      <c r="P24" s="410"/>
      <c r="Q24" s="410"/>
      <c r="R24" s="410"/>
      <c r="S24" s="410"/>
    </row>
    <row r="25" spans="1:19" x14ac:dyDescent="0.35">
      <c r="A25" s="417">
        <v>20</v>
      </c>
      <c r="B25" s="410" t="s">
        <v>7706</v>
      </c>
      <c r="C25" s="410" t="s">
        <v>7707</v>
      </c>
      <c r="D25" s="418" t="s">
        <v>7716</v>
      </c>
      <c r="E25" s="419" t="s">
        <v>7717</v>
      </c>
      <c r="F25" s="417" t="s">
        <v>7687</v>
      </c>
      <c r="G25" s="410"/>
      <c r="H25" s="410"/>
      <c r="I25" s="410"/>
      <c r="J25" s="410"/>
      <c r="K25" s="410"/>
      <c r="L25" s="410"/>
      <c r="M25" s="410"/>
      <c r="N25" s="410"/>
      <c r="O25" s="410"/>
      <c r="P25" s="410"/>
      <c r="Q25" s="410"/>
      <c r="R25" s="410"/>
      <c r="S25" s="410"/>
    </row>
    <row r="26" spans="1:19" x14ac:dyDescent="0.35">
      <c r="A26" s="417">
        <v>21</v>
      </c>
      <c r="B26" s="410" t="s">
        <v>7706</v>
      </c>
      <c r="C26" s="410" t="s">
        <v>7718</v>
      </c>
      <c r="D26" s="418" t="s">
        <v>7719</v>
      </c>
      <c r="E26" s="419" t="s">
        <v>7717</v>
      </c>
      <c r="F26" s="417" t="s">
        <v>7687</v>
      </c>
      <c r="G26" s="410"/>
      <c r="H26" s="410"/>
      <c r="I26" s="410"/>
      <c r="J26" s="410"/>
      <c r="K26" s="410"/>
      <c r="L26" s="410"/>
      <c r="M26" s="410"/>
      <c r="N26" s="410"/>
      <c r="O26" s="410"/>
      <c r="P26" s="410"/>
      <c r="Q26" s="410"/>
      <c r="R26" s="410"/>
      <c r="S26" s="410"/>
    </row>
    <row r="27" spans="1:19" x14ac:dyDescent="0.35">
      <c r="A27" s="417">
        <v>22</v>
      </c>
      <c r="B27" s="410" t="s">
        <v>7706</v>
      </c>
      <c r="C27" s="410" t="s">
        <v>7707</v>
      </c>
      <c r="D27" s="411" t="s">
        <v>7720</v>
      </c>
      <c r="E27" s="419" t="s">
        <v>7721</v>
      </c>
      <c r="F27" s="417" t="s">
        <v>7687</v>
      </c>
      <c r="G27" s="410"/>
      <c r="H27" s="410"/>
      <c r="I27" s="410"/>
      <c r="J27" s="410"/>
      <c r="K27" s="410"/>
      <c r="L27" s="410"/>
      <c r="M27" s="410"/>
      <c r="N27" s="410"/>
      <c r="O27" s="410"/>
      <c r="P27" s="410"/>
      <c r="Q27" s="410"/>
      <c r="R27" s="410"/>
      <c r="S27" s="410"/>
    </row>
    <row r="28" spans="1:19" x14ac:dyDescent="0.35">
      <c r="A28" s="417">
        <v>23</v>
      </c>
      <c r="B28" s="410" t="s">
        <v>7722</v>
      </c>
      <c r="C28" s="410" t="s">
        <v>7723</v>
      </c>
      <c r="D28" s="418" t="s">
        <v>7724</v>
      </c>
      <c r="E28" s="419" t="s">
        <v>7725</v>
      </c>
      <c r="F28" s="417" t="s">
        <v>7687</v>
      </c>
      <c r="G28" s="410"/>
      <c r="H28" s="410"/>
      <c r="I28" s="410"/>
      <c r="J28" s="410"/>
      <c r="K28" s="410"/>
      <c r="L28" s="410"/>
      <c r="M28" s="410"/>
      <c r="N28" s="410"/>
      <c r="O28" s="410"/>
      <c r="P28" s="410"/>
      <c r="Q28" s="410"/>
      <c r="R28" s="410"/>
      <c r="S28" s="410"/>
    </row>
    <row r="29" spans="1:19" x14ac:dyDescent="0.35">
      <c r="A29" s="417">
        <v>24</v>
      </c>
      <c r="B29" s="410" t="s">
        <v>7722</v>
      </c>
      <c r="C29" s="410" t="s">
        <v>7723</v>
      </c>
      <c r="D29" s="418" t="s">
        <v>7726</v>
      </c>
      <c r="E29" s="419" t="s">
        <v>7727</v>
      </c>
      <c r="F29" s="417" t="s">
        <v>7687</v>
      </c>
      <c r="G29" s="410"/>
      <c r="H29" s="410"/>
      <c r="I29" s="410"/>
      <c r="J29" s="410"/>
      <c r="K29" s="410"/>
      <c r="L29" s="410"/>
      <c r="M29" s="410"/>
      <c r="N29" s="410"/>
      <c r="O29" s="410"/>
      <c r="P29" s="410"/>
      <c r="Q29" s="410"/>
      <c r="R29" s="410"/>
      <c r="S29" s="410"/>
    </row>
    <row r="30" spans="1:19" x14ac:dyDescent="0.35">
      <c r="A30" s="417">
        <v>25</v>
      </c>
      <c r="B30" s="410" t="s">
        <v>7722</v>
      </c>
      <c r="C30" s="410" t="s">
        <v>7723</v>
      </c>
      <c r="D30" s="418" t="s">
        <v>7716</v>
      </c>
      <c r="E30" s="419" t="s">
        <v>7728</v>
      </c>
      <c r="F30" s="417" t="s">
        <v>7687</v>
      </c>
      <c r="G30" s="410"/>
      <c r="H30" s="410"/>
      <c r="I30" s="410"/>
      <c r="J30" s="410"/>
      <c r="K30" s="410"/>
      <c r="L30" s="410"/>
      <c r="M30" s="410"/>
      <c r="N30" s="410"/>
      <c r="O30" s="410"/>
      <c r="P30" s="410"/>
      <c r="Q30" s="410"/>
      <c r="R30" s="410"/>
      <c r="S30" s="410"/>
    </row>
    <row r="31" spans="1:19" x14ac:dyDescent="0.35">
      <c r="A31" s="417">
        <v>26</v>
      </c>
      <c r="B31" s="410" t="s">
        <v>7722</v>
      </c>
      <c r="C31" s="410" t="s">
        <v>7723</v>
      </c>
      <c r="D31" s="418" t="s">
        <v>7716</v>
      </c>
      <c r="E31" s="419" t="s">
        <v>7717</v>
      </c>
      <c r="F31" s="417" t="s">
        <v>7687</v>
      </c>
      <c r="G31" s="410"/>
      <c r="H31" s="410"/>
      <c r="I31" s="410"/>
      <c r="J31" s="410"/>
      <c r="K31" s="410"/>
      <c r="L31" s="410"/>
      <c r="M31" s="410"/>
      <c r="N31" s="410"/>
      <c r="O31" s="410"/>
      <c r="P31" s="410"/>
      <c r="Q31" s="410"/>
      <c r="R31" s="410"/>
      <c r="S31" s="410"/>
    </row>
    <row r="32" spans="1:19" x14ac:dyDescent="0.35">
      <c r="A32" s="417">
        <v>27</v>
      </c>
      <c r="B32" s="410" t="s">
        <v>7722</v>
      </c>
      <c r="C32" s="410" t="s">
        <v>7723</v>
      </c>
      <c r="D32" s="411" t="s">
        <v>7729</v>
      </c>
      <c r="E32" s="410" t="s">
        <v>7730</v>
      </c>
      <c r="F32" s="417" t="s">
        <v>7687</v>
      </c>
      <c r="G32" s="410"/>
      <c r="H32" s="410"/>
      <c r="I32" s="410"/>
      <c r="J32" s="410"/>
      <c r="K32" s="410"/>
      <c r="L32" s="410"/>
      <c r="M32" s="410"/>
      <c r="N32" s="410"/>
      <c r="O32" s="410"/>
      <c r="P32" s="410"/>
      <c r="Q32" s="410"/>
      <c r="R32" s="410"/>
      <c r="S32" s="410"/>
    </row>
    <row r="33" spans="1:19" x14ac:dyDescent="0.35">
      <c r="A33" s="417">
        <v>28</v>
      </c>
      <c r="B33" s="410" t="s">
        <v>7722</v>
      </c>
      <c r="C33" s="410" t="s">
        <v>7723</v>
      </c>
      <c r="D33" s="411" t="s">
        <v>7724</v>
      </c>
      <c r="E33" s="410" t="s">
        <v>7730</v>
      </c>
      <c r="F33" s="417" t="s">
        <v>7687</v>
      </c>
      <c r="G33" s="410"/>
      <c r="H33" s="410"/>
      <c r="I33" s="410"/>
      <c r="J33" s="410"/>
      <c r="K33" s="410"/>
      <c r="L33" s="410"/>
      <c r="M33" s="410"/>
      <c r="N33" s="410"/>
      <c r="O33" s="410"/>
      <c r="P33" s="410"/>
      <c r="Q33" s="410"/>
      <c r="R33" s="410"/>
      <c r="S33" s="410"/>
    </row>
    <row r="34" spans="1:19" x14ac:dyDescent="0.35">
      <c r="A34" s="417">
        <v>29</v>
      </c>
      <c r="B34" s="410" t="s">
        <v>7722</v>
      </c>
      <c r="C34" s="410" t="s">
        <v>7723</v>
      </c>
      <c r="D34" s="411" t="s">
        <v>7731</v>
      </c>
      <c r="E34" s="410" t="s">
        <v>7730</v>
      </c>
      <c r="F34" s="417" t="s">
        <v>7687</v>
      </c>
      <c r="G34" s="410"/>
      <c r="H34" s="410"/>
      <c r="I34" s="410"/>
      <c r="J34" s="410"/>
      <c r="K34" s="410"/>
      <c r="L34" s="410"/>
      <c r="M34" s="410"/>
      <c r="N34" s="410"/>
      <c r="O34" s="410"/>
      <c r="P34" s="410"/>
      <c r="Q34" s="410"/>
      <c r="R34" s="410"/>
      <c r="S34" s="410"/>
    </row>
    <row r="35" spans="1:19" x14ac:dyDescent="0.35">
      <c r="A35" s="417">
        <v>30</v>
      </c>
      <c r="B35" s="410" t="s">
        <v>7722</v>
      </c>
      <c r="C35" s="410" t="s">
        <v>7723</v>
      </c>
      <c r="D35" s="411" t="s">
        <v>7732</v>
      </c>
      <c r="E35" s="410" t="s">
        <v>7730</v>
      </c>
      <c r="F35" s="417" t="s">
        <v>7687</v>
      </c>
      <c r="G35" s="410"/>
      <c r="H35" s="410"/>
      <c r="I35" s="410"/>
      <c r="J35" s="410"/>
      <c r="K35" s="410"/>
      <c r="L35" s="410"/>
      <c r="M35" s="410"/>
      <c r="N35" s="410"/>
      <c r="O35" s="410"/>
      <c r="P35" s="410"/>
      <c r="Q35" s="410"/>
      <c r="R35" s="410"/>
      <c r="S35" s="410"/>
    </row>
    <row r="36" spans="1:19" x14ac:dyDescent="0.35">
      <c r="A36" s="417">
        <v>31</v>
      </c>
      <c r="B36" s="410" t="s">
        <v>7722</v>
      </c>
      <c r="C36" s="410" t="s">
        <v>7723</v>
      </c>
      <c r="D36" s="411" t="s">
        <v>7733</v>
      </c>
      <c r="E36" s="410" t="s">
        <v>7730</v>
      </c>
      <c r="F36" s="417" t="s">
        <v>7687</v>
      </c>
      <c r="G36" s="410"/>
      <c r="H36" s="410"/>
      <c r="I36" s="410"/>
      <c r="J36" s="410"/>
      <c r="K36" s="410"/>
      <c r="L36" s="410"/>
      <c r="M36" s="410"/>
      <c r="N36" s="410"/>
      <c r="O36" s="410"/>
      <c r="P36" s="410"/>
      <c r="Q36" s="410"/>
      <c r="R36" s="410"/>
      <c r="S36" s="410"/>
    </row>
    <row r="37" spans="1:19" x14ac:dyDescent="0.35">
      <c r="A37" s="417">
        <v>32</v>
      </c>
      <c r="B37" s="410" t="s">
        <v>7722</v>
      </c>
      <c r="C37" s="410" t="s">
        <v>7723</v>
      </c>
      <c r="D37" s="411" t="s">
        <v>7734</v>
      </c>
      <c r="E37" s="410" t="s">
        <v>7730</v>
      </c>
      <c r="F37" s="417" t="s">
        <v>7687</v>
      </c>
      <c r="G37" s="410"/>
      <c r="H37" s="410"/>
      <c r="I37" s="410"/>
      <c r="J37" s="410"/>
      <c r="K37" s="410"/>
      <c r="L37" s="410"/>
      <c r="M37" s="410"/>
      <c r="N37" s="410"/>
      <c r="O37" s="410"/>
      <c r="P37" s="410"/>
      <c r="Q37" s="410"/>
      <c r="R37" s="410"/>
      <c r="S37" s="410"/>
    </row>
    <row r="38" spans="1:19" x14ac:dyDescent="0.35">
      <c r="A38" s="417">
        <v>33</v>
      </c>
      <c r="B38" s="410" t="s">
        <v>7735</v>
      </c>
      <c r="C38" s="410" t="s">
        <v>465</v>
      </c>
      <c r="D38" s="418" t="s">
        <v>7689</v>
      </c>
      <c r="E38" s="419" t="s">
        <v>7690</v>
      </c>
      <c r="F38" s="417" t="s">
        <v>7687</v>
      </c>
      <c r="G38" s="410"/>
      <c r="H38" s="410"/>
      <c r="I38" s="410"/>
      <c r="J38" s="410"/>
      <c r="K38" s="410"/>
      <c r="L38" s="410"/>
      <c r="M38" s="410"/>
      <c r="N38" s="410"/>
      <c r="O38" s="410"/>
      <c r="P38" s="410"/>
      <c r="Q38" s="410"/>
      <c r="R38" s="410"/>
      <c r="S38" s="410"/>
    </row>
    <row r="39" spans="1:19" x14ac:dyDescent="0.35">
      <c r="A39" s="417">
        <v>34</v>
      </c>
      <c r="B39" s="410" t="s">
        <v>7735</v>
      </c>
      <c r="C39" s="410" t="s">
        <v>465</v>
      </c>
      <c r="D39" s="411" t="s">
        <v>7736</v>
      </c>
      <c r="E39" s="419" t="s">
        <v>7737</v>
      </c>
      <c r="F39" s="417" t="s">
        <v>7687</v>
      </c>
      <c r="G39" s="410"/>
      <c r="H39" s="410"/>
      <c r="I39" s="410"/>
      <c r="J39" s="410"/>
      <c r="K39" s="410"/>
      <c r="L39" s="410"/>
      <c r="M39" s="410"/>
      <c r="N39" s="410"/>
      <c r="O39" s="410"/>
      <c r="P39" s="410"/>
      <c r="Q39" s="410"/>
      <c r="R39" s="410"/>
      <c r="S39" s="410"/>
    </row>
    <row r="40" spans="1:19" x14ac:dyDescent="0.35">
      <c r="A40" s="417">
        <v>35</v>
      </c>
      <c r="B40" s="410" t="s">
        <v>7735</v>
      </c>
      <c r="C40" s="410" t="s">
        <v>465</v>
      </c>
      <c r="D40" s="418" t="s">
        <v>7738</v>
      </c>
      <c r="E40" s="425" t="s">
        <v>7739</v>
      </c>
      <c r="F40" s="417" t="s">
        <v>7687</v>
      </c>
      <c r="G40" s="410"/>
      <c r="H40" s="410"/>
      <c r="I40" s="410"/>
      <c r="J40" s="410"/>
      <c r="K40" s="410"/>
      <c r="L40" s="410"/>
      <c r="M40" s="410"/>
      <c r="N40" s="410"/>
      <c r="O40" s="410"/>
      <c r="P40" s="410"/>
      <c r="Q40" s="410"/>
      <c r="R40" s="410"/>
      <c r="S40" s="410"/>
    </row>
    <row r="41" spans="1:19" x14ac:dyDescent="0.35">
      <c r="A41" s="417">
        <v>36</v>
      </c>
      <c r="B41" s="410" t="s">
        <v>7735</v>
      </c>
      <c r="C41" s="410" t="s">
        <v>465</v>
      </c>
      <c r="D41" s="418" t="s">
        <v>7740</v>
      </c>
      <c r="E41" s="425" t="s">
        <v>7741</v>
      </c>
      <c r="F41" s="417" t="s">
        <v>7687</v>
      </c>
      <c r="G41" s="410"/>
      <c r="H41" s="410"/>
      <c r="I41" s="410"/>
      <c r="J41" s="410"/>
      <c r="K41" s="410"/>
      <c r="L41" s="410"/>
      <c r="M41" s="410"/>
      <c r="N41" s="410"/>
      <c r="O41" s="410"/>
      <c r="P41" s="410"/>
      <c r="Q41" s="410"/>
      <c r="R41" s="410"/>
      <c r="S41" s="410"/>
    </row>
    <row r="42" spans="1:19" x14ac:dyDescent="0.35">
      <c r="A42" s="417">
        <v>37</v>
      </c>
      <c r="B42" s="410" t="s">
        <v>7742</v>
      </c>
      <c r="C42" s="410" t="s">
        <v>474</v>
      </c>
      <c r="D42" s="418" t="s">
        <v>7689</v>
      </c>
      <c r="E42" s="419" t="s">
        <v>7690</v>
      </c>
      <c r="F42" s="417" t="s">
        <v>7687</v>
      </c>
      <c r="G42" s="410"/>
      <c r="H42" s="410"/>
      <c r="I42" s="410"/>
      <c r="J42" s="410"/>
      <c r="K42" s="410"/>
      <c r="L42" s="410"/>
      <c r="M42" s="410"/>
      <c r="N42" s="410"/>
      <c r="O42" s="410"/>
      <c r="P42" s="410"/>
      <c r="Q42" s="410"/>
      <c r="R42" s="410"/>
      <c r="S42" s="410"/>
    </row>
    <row r="43" spans="1:19" x14ac:dyDescent="0.35">
      <c r="A43" s="417">
        <v>38</v>
      </c>
      <c r="B43" s="410" t="s">
        <v>7743</v>
      </c>
      <c r="C43" s="410" t="s">
        <v>477</v>
      </c>
      <c r="D43" s="418" t="s">
        <v>7689</v>
      </c>
      <c r="E43" s="419" t="s">
        <v>7690</v>
      </c>
      <c r="F43" s="417" t="s">
        <v>7687</v>
      </c>
      <c r="G43" s="410"/>
      <c r="H43" s="410"/>
      <c r="I43" s="410"/>
      <c r="J43" s="410"/>
      <c r="K43" s="410"/>
      <c r="L43" s="410"/>
      <c r="M43" s="410"/>
      <c r="N43" s="410"/>
      <c r="O43" s="410"/>
      <c r="P43" s="410"/>
      <c r="Q43" s="410"/>
      <c r="R43" s="410"/>
      <c r="S43" s="410"/>
    </row>
    <row r="44" spans="1:19" x14ac:dyDescent="0.35">
      <c r="A44" s="417">
        <v>39</v>
      </c>
      <c r="B44" s="410" t="s">
        <v>7744</v>
      </c>
      <c r="C44" s="410" t="s">
        <v>7658</v>
      </c>
      <c r="D44" s="418" t="s">
        <v>7689</v>
      </c>
      <c r="E44" s="419" t="s">
        <v>7690</v>
      </c>
      <c r="F44" s="417" t="s">
        <v>7687</v>
      </c>
      <c r="G44" s="410"/>
      <c r="H44" s="410"/>
      <c r="I44" s="410"/>
      <c r="J44" s="410"/>
      <c r="K44" s="410"/>
      <c r="L44" s="410"/>
      <c r="M44" s="410"/>
      <c r="N44" s="410"/>
      <c r="O44" s="410"/>
      <c r="P44" s="410"/>
      <c r="Q44" s="410"/>
      <c r="R44" s="410"/>
      <c r="S44" s="410"/>
    </row>
    <row r="45" spans="1:19" x14ac:dyDescent="0.35">
      <c r="A45" s="417">
        <v>40</v>
      </c>
      <c r="B45" s="410" t="s">
        <v>7745</v>
      </c>
      <c r="C45" s="410" t="s">
        <v>7746</v>
      </c>
      <c r="D45" s="411" t="s">
        <v>7747</v>
      </c>
      <c r="E45" s="410" t="s">
        <v>7730</v>
      </c>
      <c r="F45" s="417" t="s">
        <v>7687</v>
      </c>
      <c r="G45" s="410"/>
      <c r="H45" s="410"/>
      <c r="I45" s="410"/>
      <c r="J45" s="410"/>
      <c r="K45" s="410"/>
      <c r="L45" s="410"/>
      <c r="M45" s="410"/>
      <c r="N45" s="410"/>
      <c r="O45" s="410"/>
      <c r="P45" s="410"/>
      <c r="Q45" s="410"/>
      <c r="R45" s="410"/>
      <c r="S45" s="410"/>
    </row>
    <row r="46" spans="1:19" x14ac:dyDescent="0.35">
      <c r="A46" s="417">
        <v>41</v>
      </c>
      <c r="B46" s="410" t="s">
        <v>7745</v>
      </c>
      <c r="C46" s="410" t="s">
        <v>7746</v>
      </c>
      <c r="D46" s="411" t="s">
        <v>7748</v>
      </c>
      <c r="E46" s="410" t="s">
        <v>7730</v>
      </c>
      <c r="F46" s="417" t="s">
        <v>7687</v>
      </c>
      <c r="G46" s="410"/>
      <c r="H46" s="410"/>
      <c r="I46" s="410"/>
      <c r="J46" s="410"/>
      <c r="K46" s="410"/>
      <c r="L46" s="410"/>
      <c r="M46" s="410"/>
      <c r="N46" s="410"/>
      <c r="O46" s="410"/>
      <c r="P46" s="410"/>
      <c r="Q46" s="410"/>
      <c r="R46" s="410"/>
      <c r="S46" s="410"/>
    </row>
    <row r="47" spans="1:19" x14ac:dyDescent="0.35">
      <c r="A47" s="417">
        <v>42</v>
      </c>
      <c r="B47" s="410" t="s">
        <v>7749</v>
      </c>
      <c r="C47" s="410" t="s">
        <v>7750</v>
      </c>
      <c r="D47" s="411" t="s">
        <v>7747</v>
      </c>
      <c r="E47" s="410" t="s">
        <v>7730</v>
      </c>
      <c r="F47" s="417" t="s">
        <v>7687</v>
      </c>
      <c r="G47" s="410"/>
      <c r="H47" s="410"/>
      <c r="I47" s="410"/>
      <c r="J47" s="410"/>
      <c r="K47" s="410"/>
      <c r="L47" s="410"/>
      <c r="M47" s="410"/>
      <c r="N47" s="410"/>
      <c r="O47" s="410"/>
      <c r="P47" s="410"/>
      <c r="Q47" s="410"/>
      <c r="R47" s="410"/>
      <c r="S47" s="410"/>
    </row>
    <row r="48" spans="1:19" x14ac:dyDescent="0.35">
      <c r="A48" s="417">
        <v>43</v>
      </c>
      <c r="B48" s="410" t="s">
        <v>7749</v>
      </c>
      <c r="C48" s="410" t="s">
        <v>7750</v>
      </c>
      <c r="D48" s="411" t="s">
        <v>7748</v>
      </c>
      <c r="E48" s="410" t="s">
        <v>7730</v>
      </c>
      <c r="F48" s="417" t="s">
        <v>7687</v>
      </c>
      <c r="G48" s="410"/>
      <c r="H48" s="410"/>
      <c r="I48" s="410"/>
      <c r="J48" s="410"/>
      <c r="K48" s="410"/>
      <c r="L48" s="410"/>
      <c r="M48" s="410"/>
      <c r="N48" s="410"/>
      <c r="O48" s="410"/>
      <c r="P48" s="410"/>
      <c r="Q48" s="410"/>
      <c r="R48" s="410"/>
      <c r="S48" s="410"/>
    </row>
    <row r="49" spans="1:19" x14ac:dyDescent="0.35">
      <c r="A49" s="417">
        <v>44</v>
      </c>
      <c r="B49" s="410" t="s">
        <v>7751</v>
      </c>
      <c r="C49" s="410" t="s">
        <v>7752</v>
      </c>
      <c r="D49" s="411" t="s">
        <v>7747</v>
      </c>
      <c r="E49" s="410" t="s">
        <v>7730</v>
      </c>
      <c r="F49" s="417" t="s">
        <v>7687</v>
      </c>
      <c r="G49" s="410"/>
      <c r="H49" s="410"/>
      <c r="I49" s="410"/>
      <c r="J49" s="410"/>
      <c r="K49" s="410"/>
      <c r="L49" s="410"/>
      <c r="M49" s="410"/>
      <c r="N49" s="410"/>
      <c r="O49" s="410"/>
      <c r="P49" s="410"/>
      <c r="Q49" s="410"/>
      <c r="R49" s="410"/>
      <c r="S49" s="410"/>
    </row>
    <row r="50" spans="1:19" x14ac:dyDescent="0.35">
      <c r="A50" s="417">
        <v>45</v>
      </c>
      <c r="B50" s="410" t="s">
        <v>7751</v>
      </c>
      <c r="C50" s="410" t="s">
        <v>7752</v>
      </c>
      <c r="D50" s="411" t="s">
        <v>7748</v>
      </c>
      <c r="E50" s="410" t="s">
        <v>7730</v>
      </c>
      <c r="F50" s="417" t="s">
        <v>7687</v>
      </c>
      <c r="G50" s="410"/>
      <c r="H50" s="410"/>
      <c r="I50" s="410"/>
      <c r="J50" s="410"/>
      <c r="K50" s="410"/>
      <c r="L50" s="410"/>
      <c r="M50" s="410"/>
      <c r="N50" s="410"/>
      <c r="O50" s="410"/>
      <c r="P50" s="410"/>
      <c r="Q50" s="410"/>
      <c r="R50" s="410"/>
      <c r="S50" s="410"/>
    </row>
    <row r="51" spans="1:19" x14ac:dyDescent="0.35">
      <c r="A51" s="417">
        <v>46</v>
      </c>
      <c r="B51" s="410" t="s">
        <v>7753</v>
      </c>
      <c r="C51" s="410" t="s">
        <v>7754</v>
      </c>
      <c r="D51" s="411" t="s">
        <v>7747</v>
      </c>
      <c r="E51" s="410" t="s">
        <v>7730</v>
      </c>
      <c r="F51" s="417" t="s">
        <v>7687</v>
      </c>
      <c r="G51" s="410"/>
      <c r="H51" s="410"/>
      <c r="I51" s="410"/>
      <c r="J51" s="410"/>
      <c r="K51" s="410"/>
      <c r="L51" s="410"/>
      <c r="M51" s="410"/>
      <c r="N51" s="410"/>
      <c r="O51" s="410"/>
      <c r="P51" s="410"/>
      <c r="Q51" s="410"/>
      <c r="R51" s="410"/>
      <c r="S51" s="410"/>
    </row>
    <row r="52" spans="1:19" x14ac:dyDescent="0.35">
      <c r="A52" s="417">
        <v>47</v>
      </c>
      <c r="B52" s="410" t="s">
        <v>7753</v>
      </c>
      <c r="C52" s="410" t="s">
        <v>7754</v>
      </c>
      <c r="D52" s="411" t="s">
        <v>7748</v>
      </c>
      <c r="E52" s="410" t="s">
        <v>7730</v>
      </c>
      <c r="F52" s="417" t="s">
        <v>7687</v>
      </c>
      <c r="G52" s="410"/>
      <c r="H52" s="410"/>
      <c r="I52" s="410"/>
      <c r="J52" s="410"/>
      <c r="K52" s="410"/>
      <c r="L52" s="410"/>
      <c r="M52" s="410"/>
      <c r="N52" s="410"/>
      <c r="O52" s="410"/>
      <c r="P52" s="410"/>
      <c r="Q52" s="410"/>
      <c r="R52" s="410"/>
      <c r="S52" s="410"/>
    </row>
    <row r="53" spans="1:19" x14ac:dyDescent="0.35">
      <c r="A53" s="417">
        <v>48</v>
      </c>
      <c r="B53" s="410" t="s">
        <v>7745</v>
      </c>
      <c r="C53" s="410" t="s">
        <v>7746</v>
      </c>
      <c r="D53" s="418" t="s">
        <v>7755</v>
      </c>
      <c r="E53" s="419" t="s">
        <v>7717</v>
      </c>
      <c r="F53" s="417" t="s">
        <v>7687</v>
      </c>
      <c r="G53" s="410"/>
      <c r="H53" s="410"/>
      <c r="I53" s="410"/>
      <c r="J53" s="410"/>
      <c r="K53" s="410"/>
      <c r="L53" s="410"/>
      <c r="M53" s="410"/>
      <c r="N53" s="410"/>
      <c r="O53" s="410"/>
      <c r="P53" s="410"/>
      <c r="Q53" s="410"/>
      <c r="R53" s="410"/>
      <c r="S53" s="410"/>
    </row>
    <row r="54" spans="1:19" x14ac:dyDescent="0.35">
      <c r="A54" s="417">
        <v>49</v>
      </c>
      <c r="B54" s="410" t="s">
        <v>7745</v>
      </c>
      <c r="C54" s="410" t="s">
        <v>7746</v>
      </c>
      <c r="D54" s="418" t="s">
        <v>7716</v>
      </c>
      <c r="E54" s="419" t="s">
        <v>7756</v>
      </c>
      <c r="F54" s="417" t="s">
        <v>7687</v>
      </c>
      <c r="G54" s="410"/>
      <c r="H54" s="410"/>
      <c r="I54" s="410"/>
      <c r="J54" s="410"/>
      <c r="K54" s="410"/>
      <c r="L54" s="410"/>
      <c r="M54" s="410"/>
      <c r="N54" s="410"/>
      <c r="O54" s="410"/>
      <c r="P54" s="410"/>
      <c r="Q54" s="410"/>
      <c r="R54" s="410"/>
      <c r="S54" s="410"/>
    </row>
    <row r="55" spans="1:19" x14ac:dyDescent="0.35">
      <c r="A55" s="417">
        <v>50</v>
      </c>
      <c r="B55" s="410" t="s">
        <v>7749</v>
      </c>
      <c r="C55" s="410" t="s">
        <v>7750</v>
      </c>
      <c r="D55" s="418" t="s">
        <v>7755</v>
      </c>
      <c r="E55" s="419" t="s">
        <v>7717</v>
      </c>
      <c r="F55" s="417" t="s">
        <v>7687</v>
      </c>
      <c r="G55" s="410"/>
      <c r="H55" s="410"/>
      <c r="I55" s="410"/>
      <c r="J55" s="410"/>
      <c r="K55" s="410"/>
      <c r="L55" s="410"/>
      <c r="M55" s="410"/>
      <c r="N55" s="410"/>
      <c r="O55" s="410"/>
      <c r="P55" s="410"/>
      <c r="Q55" s="410"/>
      <c r="R55" s="410"/>
      <c r="S55" s="410"/>
    </row>
    <row r="56" spans="1:19" x14ac:dyDescent="0.35">
      <c r="A56" s="417">
        <v>51</v>
      </c>
      <c r="B56" s="410" t="s">
        <v>7749</v>
      </c>
      <c r="C56" s="410" t="s">
        <v>7750</v>
      </c>
      <c r="D56" s="418" t="s">
        <v>7716</v>
      </c>
      <c r="E56" s="419" t="s">
        <v>7756</v>
      </c>
      <c r="F56" s="417" t="s">
        <v>7687</v>
      </c>
      <c r="G56" s="410"/>
      <c r="H56" s="410"/>
      <c r="I56" s="410"/>
      <c r="J56" s="410"/>
      <c r="K56" s="410"/>
      <c r="L56" s="410"/>
      <c r="M56" s="410"/>
      <c r="N56" s="410"/>
      <c r="O56" s="410"/>
      <c r="P56" s="410"/>
      <c r="Q56" s="410"/>
      <c r="R56" s="410"/>
      <c r="S56" s="410"/>
    </row>
    <row r="57" spans="1:19" x14ac:dyDescent="0.35">
      <c r="A57" s="417">
        <v>52</v>
      </c>
      <c r="B57" s="410" t="s">
        <v>7751</v>
      </c>
      <c r="C57" s="410" t="s">
        <v>7752</v>
      </c>
      <c r="D57" s="418" t="s">
        <v>7755</v>
      </c>
      <c r="E57" s="419" t="s">
        <v>7717</v>
      </c>
      <c r="F57" s="417" t="s">
        <v>7687</v>
      </c>
      <c r="G57" s="410"/>
      <c r="H57" s="410"/>
      <c r="I57" s="410"/>
      <c r="J57" s="410"/>
      <c r="K57" s="410"/>
      <c r="L57" s="410"/>
      <c r="M57" s="410"/>
      <c r="N57" s="410"/>
      <c r="O57" s="410"/>
      <c r="P57" s="410"/>
      <c r="Q57" s="410"/>
      <c r="R57" s="410"/>
      <c r="S57" s="410"/>
    </row>
    <row r="58" spans="1:19" x14ac:dyDescent="0.35">
      <c r="A58" s="417">
        <v>53</v>
      </c>
      <c r="B58" s="410" t="s">
        <v>7751</v>
      </c>
      <c r="C58" s="410" t="s">
        <v>7752</v>
      </c>
      <c r="D58" s="418" t="s">
        <v>7716</v>
      </c>
      <c r="E58" s="419" t="s">
        <v>7756</v>
      </c>
      <c r="F58" s="417" t="s">
        <v>7687</v>
      </c>
      <c r="G58" s="410"/>
      <c r="H58" s="410"/>
      <c r="I58" s="410"/>
      <c r="J58" s="410"/>
      <c r="K58" s="410"/>
      <c r="L58" s="410"/>
      <c r="M58" s="410"/>
      <c r="N58" s="410"/>
      <c r="O58" s="410"/>
      <c r="P58" s="410"/>
      <c r="Q58" s="410"/>
      <c r="R58" s="410"/>
      <c r="S58" s="410"/>
    </row>
    <row r="59" spans="1:19" x14ac:dyDescent="0.35">
      <c r="A59" s="417">
        <v>54</v>
      </c>
      <c r="B59" s="410" t="s">
        <v>7753</v>
      </c>
      <c r="C59" s="410" t="s">
        <v>7754</v>
      </c>
      <c r="D59" s="418" t="s">
        <v>7755</v>
      </c>
      <c r="E59" s="419" t="s">
        <v>7717</v>
      </c>
      <c r="F59" s="417" t="s">
        <v>7687</v>
      </c>
      <c r="G59" s="410"/>
      <c r="H59" s="410"/>
      <c r="I59" s="410"/>
      <c r="J59" s="410"/>
      <c r="K59" s="410"/>
      <c r="L59" s="410"/>
      <c r="M59" s="410"/>
      <c r="N59" s="410"/>
      <c r="O59" s="410"/>
      <c r="P59" s="410"/>
      <c r="Q59" s="410"/>
      <c r="R59" s="410"/>
      <c r="S59" s="410"/>
    </row>
    <row r="60" spans="1:19" x14ac:dyDescent="0.35">
      <c r="A60" s="417">
        <v>55</v>
      </c>
      <c r="B60" s="410" t="s">
        <v>7753</v>
      </c>
      <c r="C60" s="410" t="s">
        <v>7754</v>
      </c>
      <c r="D60" s="418" t="s">
        <v>7716</v>
      </c>
      <c r="E60" s="419" t="s">
        <v>7756</v>
      </c>
      <c r="F60" s="417" t="s">
        <v>7687</v>
      </c>
      <c r="G60" s="410"/>
      <c r="H60" s="410"/>
      <c r="I60" s="410"/>
      <c r="J60" s="410"/>
      <c r="K60" s="410"/>
      <c r="L60" s="410"/>
      <c r="M60" s="410"/>
      <c r="N60" s="410"/>
      <c r="O60" s="410"/>
      <c r="P60" s="410"/>
      <c r="Q60" s="410"/>
      <c r="R60" s="410"/>
      <c r="S60" s="410"/>
    </row>
    <row r="61" spans="1:19" x14ac:dyDescent="0.35">
      <c r="A61" s="417">
        <v>56</v>
      </c>
      <c r="B61" s="410" t="s">
        <v>7745</v>
      </c>
      <c r="C61" s="410" t="s">
        <v>7746</v>
      </c>
      <c r="D61" s="418" t="s">
        <v>7757</v>
      </c>
      <c r="E61" s="419" t="s">
        <v>7758</v>
      </c>
      <c r="F61" s="417" t="s">
        <v>7687</v>
      </c>
      <c r="G61" s="410"/>
      <c r="H61" s="410"/>
      <c r="I61" s="410"/>
      <c r="J61" s="410"/>
      <c r="K61" s="410"/>
      <c r="L61" s="410"/>
      <c r="M61" s="410"/>
      <c r="N61" s="410"/>
      <c r="O61" s="410"/>
      <c r="P61" s="410"/>
      <c r="Q61" s="410"/>
      <c r="R61" s="410"/>
      <c r="S61" s="410"/>
    </row>
    <row r="62" spans="1:19" x14ac:dyDescent="0.35">
      <c r="A62" s="417">
        <v>57</v>
      </c>
      <c r="B62" s="410" t="s">
        <v>7745</v>
      </c>
      <c r="C62" s="410" t="s">
        <v>7746</v>
      </c>
      <c r="D62" s="418" t="s">
        <v>7759</v>
      </c>
      <c r="E62" s="419" t="s">
        <v>7760</v>
      </c>
      <c r="F62" s="417" t="s">
        <v>7687</v>
      </c>
      <c r="G62" s="410"/>
      <c r="H62" s="410"/>
      <c r="I62" s="410"/>
      <c r="J62" s="410"/>
      <c r="K62" s="410"/>
      <c r="L62" s="410"/>
      <c r="M62" s="410"/>
      <c r="N62" s="410"/>
      <c r="O62" s="410"/>
      <c r="P62" s="410"/>
      <c r="Q62" s="410"/>
      <c r="R62" s="410"/>
      <c r="S62" s="410"/>
    </row>
    <row r="63" spans="1:19" x14ac:dyDescent="0.35">
      <c r="A63" s="417">
        <v>58</v>
      </c>
      <c r="B63" s="410" t="s">
        <v>7749</v>
      </c>
      <c r="C63" s="410" t="s">
        <v>7750</v>
      </c>
      <c r="D63" s="418" t="s">
        <v>7757</v>
      </c>
      <c r="E63" s="419" t="s">
        <v>7758</v>
      </c>
      <c r="F63" s="417" t="s">
        <v>7687</v>
      </c>
      <c r="G63" s="410"/>
      <c r="H63" s="410"/>
      <c r="I63" s="410"/>
      <c r="J63" s="410"/>
      <c r="K63" s="410"/>
      <c r="L63" s="410"/>
      <c r="M63" s="410"/>
      <c r="N63" s="410"/>
      <c r="O63" s="410"/>
      <c r="P63" s="410"/>
      <c r="Q63" s="410"/>
      <c r="R63" s="410"/>
      <c r="S63" s="410"/>
    </row>
    <row r="64" spans="1:19" x14ac:dyDescent="0.35">
      <c r="A64" s="417">
        <v>59</v>
      </c>
      <c r="B64" s="410" t="s">
        <v>7749</v>
      </c>
      <c r="C64" s="410" t="s">
        <v>7750</v>
      </c>
      <c r="D64" s="418" t="s">
        <v>7759</v>
      </c>
      <c r="E64" s="419" t="s">
        <v>7760</v>
      </c>
      <c r="F64" s="417" t="s">
        <v>7687</v>
      </c>
      <c r="G64" s="410"/>
      <c r="H64" s="410"/>
      <c r="I64" s="410"/>
      <c r="J64" s="410"/>
      <c r="K64" s="410"/>
      <c r="L64" s="410"/>
      <c r="M64" s="410"/>
      <c r="N64" s="410"/>
      <c r="O64" s="410"/>
      <c r="P64" s="410"/>
      <c r="Q64" s="410"/>
      <c r="R64" s="410"/>
      <c r="S64" s="410"/>
    </row>
    <row r="65" spans="1:19" x14ac:dyDescent="0.35">
      <c r="A65" s="417">
        <v>60</v>
      </c>
      <c r="B65" s="410" t="s">
        <v>7751</v>
      </c>
      <c r="C65" s="410" t="s">
        <v>7752</v>
      </c>
      <c r="D65" s="418" t="s">
        <v>7757</v>
      </c>
      <c r="E65" s="419" t="s">
        <v>7758</v>
      </c>
      <c r="F65" s="417" t="s">
        <v>7687</v>
      </c>
      <c r="G65" s="410"/>
      <c r="H65" s="410"/>
      <c r="I65" s="410"/>
      <c r="J65" s="410"/>
      <c r="K65" s="410"/>
      <c r="L65" s="410"/>
      <c r="M65" s="410"/>
      <c r="N65" s="410"/>
      <c r="O65" s="410"/>
      <c r="P65" s="410"/>
      <c r="Q65" s="410"/>
      <c r="R65" s="410"/>
      <c r="S65" s="410"/>
    </row>
    <row r="66" spans="1:19" x14ac:dyDescent="0.35">
      <c r="A66" s="417">
        <v>61</v>
      </c>
      <c r="B66" s="410" t="s">
        <v>7751</v>
      </c>
      <c r="C66" s="410" t="s">
        <v>7752</v>
      </c>
      <c r="D66" s="418" t="s">
        <v>7759</v>
      </c>
      <c r="E66" s="419" t="s">
        <v>7760</v>
      </c>
      <c r="F66" s="417" t="s">
        <v>7687</v>
      </c>
      <c r="G66" s="410"/>
      <c r="H66" s="410"/>
      <c r="I66" s="410"/>
      <c r="J66" s="410"/>
      <c r="K66" s="410"/>
      <c r="L66" s="410"/>
      <c r="M66" s="410"/>
      <c r="N66" s="410"/>
      <c r="O66" s="410"/>
      <c r="P66" s="410"/>
      <c r="Q66" s="410"/>
      <c r="R66" s="410"/>
      <c r="S66" s="410"/>
    </row>
    <row r="67" spans="1:19" x14ac:dyDescent="0.35">
      <c r="A67" s="417">
        <v>62</v>
      </c>
      <c r="B67" s="410" t="s">
        <v>7753</v>
      </c>
      <c r="C67" s="410" t="s">
        <v>7754</v>
      </c>
      <c r="D67" s="418" t="s">
        <v>7757</v>
      </c>
      <c r="E67" s="419" t="s">
        <v>7758</v>
      </c>
      <c r="F67" s="417" t="s">
        <v>7687</v>
      </c>
      <c r="G67" s="410"/>
      <c r="H67" s="410"/>
      <c r="I67" s="410"/>
      <c r="J67" s="410"/>
      <c r="K67" s="410"/>
      <c r="L67" s="410"/>
      <c r="M67" s="410"/>
      <c r="N67" s="410"/>
      <c r="O67" s="410"/>
      <c r="P67" s="410"/>
      <c r="Q67" s="410"/>
      <c r="R67" s="410"/>
      <c r="S67" s="410"/>
    </row>
    <row r="68" spans="1:19" x14ac:dyDescent="0.35">
      <c r="A68" s="417">
        <v>63</v>
      </c>
      <c r="B68" s="410" t="s">
        <v>7753</v>
      </c>
      <c r="C68" s="410" t="s">
        <v>7754</v>
      </c>
      <c r="D68" s="418" t="s">
        <v>7759</v>
      </c>
      <c r="E68" s="419" t="s">
        <v>7760</v>
      </c>
      <c r="F68" s="417" t="s">
        <v>7687</v>
      </c>
      <c r="G68" s="410"/>
      <c r="H68" s="410"/>
      <c r="I68" s="410"/>
      <c r="J68" s="410"/>
      <c r="K68" s="410"/>
      <c r="L68" s="410"/>
      <c r="M68" s="410"/>
      <c r="N68" s="410"/>
      <c r="O68" s="410"/>
      <c r="P68" s="410"/>
      <c r="Q68" s="410"/>
      <c r="R68" s="410"/>
      <c r="S68" s="410"/>
    </row>
    <row r="69" spans="1:19" x14ac:dyDescent="0.35">
      <c r="A69" s="417">
        <v>64</v>
      </c>
      <c r="B69" s="410" t="s">
        <v>7761</v>
      </c>
      <c r="C69" s="410" t="s">
        <v>7762</v>
      </c>
      <c r="D69" s="418" t="s">
        <v>7716</v>
      </c>
      <c r="E69" s="425" t="s">
        <v>7763</v>
      </c>
      <c r="F69" s="417" t="s">
        <v>7687</v>
      </c>
      <c r="G69" s="410"/>
      <c r="H69" s="410"/>
      <c r="I69" s="410"/>
      <c r="J69" s="410"/>
      <c r="K69" s="410"/>
      <c r="L69" s="410"/>
      <c r="M69" s="410"/>
      <c r="N69" s="410"/>
      <c r="O69" s="410"/>
      <c r="P69" s="410"/>
      <c r="Q69" s="410"/>
      <c r="R69" s="410"/>
      <c r="S69" s="410"/>
    </row>
    <row r="70" spans="1:19" x14ac:dyDescent="0.35">
      <c r="A70" s="410"/>
      <c r="B70" s="410"/>
      <c r="C70" s="410"/>
      <c r="D70" s="411"/>
      <c r="E70" s="410"/>
      <c r="F70" s="410"/>
      <c r="G70" s="410"/>
      <c r="H70" s="410"/>
      <c r="I70" s="410"/>
      <c r="J70" s="410"/>
      <c r="K70" s="410"/>
      <c r="L70" s="410"/>
      <c r="M70" s="410"/>
      <c r="N70" s="410"/>
      <c r="O70" s="410"/>
      <c r="P70" s="410"/>
      <c r="Q70" s="410"/>
      <c r="R70" s="410"/>
      <c r="S70" s="410"/>
    </row>
    <row r="71" spans="1:19" x14ac:dyDescent="0.35">
      <c r="A71" s="410"/>
      <c r="B71" s="410"/>
      <c r="C71" s="410"/>
      <c r="D71" s="411"/>
      <c r="E71" s="410"/>
      <c r="F71" s="410"/>
      <c r="G71" s="410"/>
      <c r="H71" s="410"/>
      <c r="I71" s="410"/>
      <c r="J71" s="410"/>
      <c r="K71" s="410"/>
      <c r="L71" s="410"/>
      <c r="M71" s="410"/>
      <c r="N71" s="410"/>
      <c r="O71" s="410"/>
      <c r="P71" s="410"/>
      <c r="Q71" s="410"/>
      <c r="R71" s="410"/>
      <c r="S71" s="410"/>
    </row>
    <row r="72" spans="1:19" x14ac:dyDescent="0.35">
      <c r="A72" s="410"/>
      <c r="B72" s="410"/>
      <c r="C72" s="410"/>
      <c r="D72" s="411"/>
      <c r="E72" s="410"/>
      <c r="F72" s="410"/>
      <c r="G72" s="410"/>
      <c r="H72" s="410"/>
      <c r="I72" s="410"/>
      <c r="J72" s="410"/>
      <c r="K72" s="410"/>
      <c r="L72" s="410"/>
      <c r="M72" s="410"/>
      <c r="N72" s="410"/>
      <c r="O72" s="410"/>
      <c r="P72" s="410"/>
      <c r="Q72" s="410"/>
      <c r="R72" s="410"/>
      <c r="S72" s="410"/>
    </row>
    <row r="73" spans="1:19" x14ac:dyDescent="0.35">
      <c r="A73" s="136"/>
      <c r="B73" s="136"/>
      <c r="C73" s="136"/>
      <c r="D73" s="426"/>
      <c r="E73" s="136"/>
      <c r="F73" s="136"/>
      <c r="G73" s="136"/>
      <c r="H73" s="136"/>
      <c r="I73" s="136"/>
    </row>
    <row r="74" spans="1:19" x14ac:dyDescent="0.35">
      <c r="A74" s="136"/>
      <c r="B74" s="136"/>
      <c r="C74" s="136"/>
      <c r="D74" s="426"/>
      <c r="E74" s="136"/>
      <c r="F74" s="136"/>
      <c r="G74" s="136"/>
      <c r="H74" s="136"/>
      <c r="I74" s="136"/>
    </row>
    <row r="75" spans="1:19" x14ac:dyDescent="0.35">
      <c r="A75" s="136"/>
      <c r="B75" s="136"/>
      <c r="C75" s="136"/>
      <c r="D75" s="426"/>
      <c r="E75" s="136"/>
      <c r="F75" s="136"/>
      <c r="G75" s="136"/>
      <c r="H75" s="136"/>
      <c r="I75" s="136"/>
    </row>
    <row r="76" spans="1:19" x14ac:dyDescent="0.35">
      <c r="A76" s="136"/>
      <c r="B76" s="136"/>
      <c r="C76" s="136"/>
      <c r="D76" s="426"/>
      <c r="E76" s="136"/>
      <c r="F76" s="136"/>
      <c r="G76" s="136"/>
      <c r="H76" s="136"/>
      <c r="I76" s="136"/>
    </row>
    <row r="77" spans="1:19" x14ac:dyDescent="0.35">
      <c r="A77" s="136"/>
      <c r="B77" s="136"/>
      <c r="C77" s="136"/>
      <c r="D77" s="426"/>
      <c r="E77" s="136"/>
      <c r="F77" s="136"/>
      <c r="G77" s="136"/>
      <c r="H77" s="136"/>
      <c r="I77" s="136"/>
    </row>
    <row r="78" spans="1:19" x14ac:dyDescent="0.35">
      <c r="A78" s="136"/>
      <c r="B78" s="136"/>
      <c r="C78" s="136"/>
      <c r="D78" s="426"/>
      <c r="E78" s="136"/>
      <c r="F78" s="136"/>
      <c r="G78" s="136"/>
      <c r="H78" s="136"/>
      <c r="I78" s="136"/>
    </row>
    <row r="79" spans="1:19" x14ac:dyDescent="0.35">
      <c r="A79" s="136"/>
      <c r="B79" s="136"/>
      <c r="C79" s="136"/>
      <c r="D79" s="426"/>
      <c r="E79" s="136"/>
      <c r="F79" s="136"/>
      <c r="G79" s="136"/>
      <c r="H79" s="136"/>
      <c r="I79" s="136"/>
    </row>
    <row r="80" spans="1:19" x14ac:dyDescent="0.35">
      <c r="A80" s="136"/>
      <c r="B80" s="136"/>
      <c r="C80" s="136"/>
      <c r="D80" s="426"/>
      <c r="E80" s="136"/>
      <c r="F80" s="136"/>
      <c r="G80" s="136"/>
      <c r="H80" s="136"/>
      <c r="I80" s="136"/>
    </row>
    <row r="81" spans="1:9" x14ac:dyDescent="0.35">
      <c r="A81" s="136"/>
      <c r="B81" s="136"/>
      <c r="C81" s="136"/>
      <c r="D81" s="426"/>
      <c r="E81" s="136"/>
      <c r="F81" s="136"/>
      <c r="G81" s="136"/>
      <c r="H81" s="136"/>
      <c r="I81" s="136"/>
    </row>
    <row r="82" spans="1:9" x14ac:dyDescent="0.35">
      <c r="A82" s="136"/>
      <c r="B82" s="136"/>
      <c r="C82" s="136"/>
      <c r="D82" s="426"/>
      <c r="E82" s="136"/>
      <c r="F82" s="136"/>
      <c r="G82" s="136"/>
      <c r="H82" s="136"/>
      <c r="I82" s="136"/>
    </row>
    <row r="83" spans="1:9" x14ac:dyDescent="0.35">
      <c r="A83" s="136"/>
      <c r="B83" s="136"/>
      <c r="C83" s="136"/>
      <c r="D83" s="426"/>
      <c r="E83" s="136"/>
      <c r="F83" s="136"/>
      <c r="G83" s="136"/>
      <c r="H83" s="136"/>
      <c r="I83" s="136"/>
    </row>
    <row r="84" spans="1:9" x14ac:dyDescent="0.35">
      <c r="A84" s="136"/>
      <c r="B84" s="136"/>
      <c r="C84" s="136"/>
      <c r="D84" s="426"/>
      <c r="E84" s="136"/>
      <c r="F84" s="136"/>
      <c r="G84" s="136"/>
      <c r="H84" s="136"/>
      <c r="I84" s="136"/>
    </row>
    <row r="85" spans="1:9" x14ac:dyDescent="0.35">
      <c r="A85" s="136"/>
      <c r="B85" s="136"/>
      <c r="C85" s="136"/>
      <c r="D85" s="426"/>
      <c r="E85" s="136"/>
      <c r="F85" s="136"/>
      <c r="G85" s="136"/>
      <c r="H85" s="136"/>
      <c r="I85" s="136"/>
    </row>
    <row r="86" spans="1:9" x14ac:dyDescent="0.35">
      <c r="A86" s="136"/>
      <c r="B86" s="136"/>
      <c r="C86" s="136"/>
      <c r="D86" s="426"/>
      <c r="E86" s="136"/>
      <c r="F86" s="136"/>
      <c r="G86" s="136"/>
      <c r="H86" s="136"/>
      <c r="I86" s="136"/>
    </row>
    <row r="87" spans="1:9" x14ac:dyDescent="0.35">
      <c r="A87" s="136"/>
      <c r="B87" s="136"/>
      <c r="C87" s="136"/>
      <c r="D87" s="426"/>
      <c r="E87" s="136"/>
      <c r="F87" s="136"/>
      <c r="G87" s="136"/>
      <c r="H87" s="136"/>
      <c r="I87" s="136"/>
    </row>
    <row r="88" spans="1:9" x14ac:dyDescent="0.35">
      <c r="A88" s="410"/>
      <c r="B88" s="410"/>
      <c r="C88" s="410"/>
      <c r="D88" s="411"/>
      <c r="E88" s="410"/>
      <c r="F88" s="410"/>
      <c r="G88" s="410"/>
      <c r="H88" s="410"/>
      <c r="I88" s="410"/>
    </row>
    <row r="89" spans="1:9" x14ac:dyDescent="0.35">
      <c r="A89" s="410"/>
      <c r="B89" s="410"/>
      <c r="C89" s="410"/>
      <c r="D89" s="411"/>
      <c r="E89" s="410"/>
      <c r="F89" s="410"/>
      <c r="G89" s="410"/>
      <c r="H89" s="410"/>
      <c r="I89" s="410"/>
    </row>
    <row r="90" spans="1:9" x14ac:dyDescent="0.35">
      <c r="A90" s="410"/>
      <c r="B90" s="410"/>
      <c r="C90" s="410"/>
      <c r="D90" s="411"/>
      <c r="E90" s="410"/>
      <c r="F90" s="410"/>
      <c r="G90" s="410"/>
      <c r="H90" s="410"/>
      <c r="I90" s="410"/>
    </row>
    <row r="91" spans="1:9" x14ac:dyDescent="0.35">
      <c r="A91" s="410"/>
      <c r="B91" s="410"/>
      <c r="C91" s="410"/>
      <c r="D91" s="411"/>
      <c r="E91" s="410"/>
      <c r="F91" s="410"/>
      <c r="G91" s="410"/>
      <c r="H91" s="410"/>
      <c r="I91" s="410"/>
    </row>
    <row r="92" spans="1:9" x14ac:dyDescent="0.35">
      <c r="A92" s="410"/>
      <c r="B92" s="410"/>
      <c r="C92" s="410"/>
      <c r="D92" s="411"/>
      <c r="E92" s="410"/>
      <c r="F92" s="410"/>
      <c r="G92" s="410"/>
      <c r="H92" s="410"/>
      <c r="I92" s="410"/>
    </row>
    <row r="93" spans="1:9" x14ac:dyDescent="0.35">
      <c r="A93" s="410"/>
      <c r="B93" s="410"/>
      <c r="C93" s="410"/>
      <c r="D93" s="411"/>
      <c r="E93" s="410"/>
      <c r="F93" s="410"/>
      <c r="G93" s="410"/>
      <c r="H93" s="410"/>
      <c r="I93" s="410"/>
    </row>
    <row r="94" spans="1:9" x14ac:dyDescent="0.35">
      <c r="A94" s="410"/>
      <c r="B94" s="410"/>
      <c r="C94" s="410"/>
      <c r="D94" s="411"/>
      <c r="E94" s="410"/>
      <c r="F94" s="410"/>
      <c r="G94" s="410"/>
      <c r="H94" s="410"/>
      <c r="I94" s="410"/>
    </row>
    <row r="95" spans="1:9" x14ac:dyDescent="0.35">
      <c r="A95" s="410"/>
      <c r="B95" s="410"/>
      <c r="C95" s="410"/>
      <c r="D95" s="411"/>
      <c r="E95" s="410"/>
      <c r="F95" s="410"/>
      <c r="G95" s="410"/>
      <c r="H95" s="410"/>
      <c r="I95" s="410"/>
    </row>
    <row r="96" spans="1:9" x14ac:dyDescent="0.35">
      <c r="A96" s="410"/>
      <c r="B96" s="410"/>
      <c r="C96" s="410"/>
      <c r="D96" s="411"/>
      <c r="E96" s="410"/>
      <c r="F96" s="410"/>
      <c r="G96" s="410"/>
      <c r="H96" s="410"/>
      <c r="I96" s="410"/>
    </row>
    <row r="97" spans="1:9" x14ac:dyDescent="0.35">
      <c r="A97" s="410"/>
      <c r="B97" s="410"/>
      <c r="C97" s="410"/>
      <c r="D97" s="411"/>
      <c r="E97" s="410"/>
      <c r="F97" s="410"/>
      <c r="G97" s="410"/>
      <c r="H97" s="410"/>
      <c r="I97" s="410"/>
    </row>
  </sheetData>
  <sheetProtection algorithmName="SHA-512" hashValue="5t/3vpti5lTWTddCOrpjPP6jjr1rfvjoBu66wKz79qD3uVGHJ+zy3/Ux0kcWVJMc0ndgnxFB2F1Ew9N1vhnDMA==" saltValue="+SH4U97Up3+xx0Y5NYrjEQ==" spinCount="100000" sheet="1" objects="1" scenarios="1"/>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
  <sheetViews>
    <sheetView workbookViewId="0">
      <selection activeCell="F129" sqref="F129"/>
    </sheetView>
  </sheetViews>
  <sheetFormatPr defaultRowHeight="14.5" x14ac:dyDescent="0.3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M42"/>
  <sheetViews>
    <sheetView topLeftCell="A8" zoomScale="115" zoomScaleNormal="115" workbookViewId="0">
      <selection activeCell="F129" sqref="F129"/>
    </sheetView>
  </sheetViews>
  <sheetFormatPr defaultRowHeight="14.5" x14ac:dyDescent="0.35"/>
  <cols>
    <col min="1" max="3" width="18" customWidth="1"/>
    <col min="4" max="4" width="57.1796875" customWidth="1"/>
    <col min="5" max="5" width="26.81640625" customWidth="1"/>
    <col min="6" max="6" width="9" customWidth="1"/>
    <col min="7" max="7" width="13" customWidth="1"/>
    <col min="8" max="8" width="15.1796875" customWidth="1"/>
    <col min="9" max="9" width="10.1796875" customWidth="1"/>
    <col min="10" max="10" width="15.7265625" style="349" customWidth="1"/>
    <col min="11" max="11" width="29" customWidth="1"/>
    <col min="12" max="12" width="23" customWidth="1"/>
    <col min="13" max="13" width="16.54296875" customWidth="1"/>
  </cols>
  <sheetData>
    <row r="1" spans="1:13" x14ac:dyDescent="0.35">
      <c r="A1" t="s">
        <v>1765</v>
      </c>
      <c r="C1" t="s">
        <v>1698</v>
      </c>
      <c r="D1" t="s">
        <v>1750</v>
      </c>
      <c r="E1" t="s">
        <v>1751</v>
      </c>
      <c r="F1" t="s">
        <v>1752</v>
      </c>
      <c r="G1" t="s">
        <v>1691</v>
      </c>
      <c r="H1" t="s">
        <v>1753</v>
      </c>
      <c r="I1" t="s">
        <v>1754</v>
      </c>
      <c r="J1" s="349" t="s">
        <v>1755</v>
      </c>
      <c r="K1" s="345" t="s">
        <v>1756</v>
      </c>
      <c r="L1" t="s">
        <v>1855</v>
      </c>
      <c r="M1" t="s">
        <v>7640</v>
      </c>
    </row>
    <row r="2" spans="1:13" x14ac:dyDescent="0.35">
      <c r="A2" t="s">
        <v>1757</v>
      </c>
    </row>
    <row r="3" spans="1:13" x14ac:dyDescent="0.35">
      <c r="A3" t="s">
        <v>1758</v>
      </c>
      <c r="B3" t="s">
        <v>1766</v>
      </c>
      <c r="D3" s="343"/>
      <c r="E3" s="343"/>
      <c r="F3" s="345" t="s">
        <v>1842</v>
      </c>
      <c r="G3" t="s">
        <v>1851</v>
      </c>
      <c r="H3" s="345" t="s">
        <v>1850</v>
      </c>
      <c r="L3" s="343"/>
    </row>
    <row r="4" spans="1:13" ht="34.5" customHeight="1" x14ac:dyDescent="0.35">
      <c r="A4" t="s">
        <v>1772</v>
      </c>
      <c r="B4" t="s">
        <v>1774</v>
      </c>
      <c r="C4" s="342">
        <v>219824</v>
      </c>
      <c r="D4" t="s">
        <v>1789</v>
      </c>
      <c r="E4" t="s">
        <v>1836</v>
      </c>
      <c r="F4" t="s">
        <v>1687</v>
      </c>
      <c r="G4">
        <v>1</v>
      </c>
      <c r="H4" s="113">
        <v>44561</v>
      </c>
      <c r="I4" s="113" t="s">
        <v>1759</v>
      </c>
      <c r="J4" s="349">
        <v>1</v>
      </c>
      <c r="K4" s="356" t="s">
        <v>1760</v>
      </c>
      <c r="L4" t="s">
        <v>1852</v>
      </c>
    </row>
    <row r="5" spans="1:13" x14ac:dyDescent="0.35">
      <c r="A5" t="s">
        <v>1773</v>
      </c>
      <c r="B5" t="s">
        <v>1774</v>
      </c>
      <c r="C5" s="342">
        <v>202039</v>
      </c>
      <c r="D5" t="s">
        <v>1790</v>
      </c>
      <c r="E5" t="s">
        <v>1846</v>
      </c>
      <c r="F5" t="s">
        <v>1843</v>
      </c>
      <c r="G5">
        <v>2</v>
      </c>
      <c r="H5" s="113">
        <v>44530</v>
      </c>
      <c r="I5" t="s">
        <v>1760</v>
      </c>
      <c r="J5" s="349">
        <v>2</v>
      </c>
      <c r="K5" s="356" t="s">
        <v>1761</v>
      </c>
      <c r="L5" t="s">
        <v>1853</v>
      </c>
      <c r="M5" t="s">
        <v>7605</v>
      </c>
    </row>
    <row r="6" spans="1:13" x14ac:dyDescent="0.35">
      <c r="A6" t="s">
        <v>1775</v>
      </c>
      <c r="B6" t="s">
        <v>1774</v>
      </c>
      <c r="C6" s="342">
        <v>781109</v>
      </c>
      <c r="D6" t="s">
        <v>7643</v>
      </c>
      <c r="E6" t="s">
        <v>1859</v>
      </c>
      <c r="F6" t="s">
        <v>1787</v>
      </c>
      <c r="G6">
        <v>3</v>
      </c>
      <c r="H6" s="271" t="s">
        <v>1788</v>
      </c>
      <c r="J6" s="349">
        <v>3</v>
      </c>
      <c r="K6" s="356" t="s">
        <v>1762</v>
      </c>
      <c r="L6" t="s">
        <v>1854</v>
      </c>
      <c r="M6" t="s">
        <v>7606</v>
      </c>
    </row>
    <row r="7" spans="1:13" x14ac:dyDescent="0.35">
      <c r="A7" t="s">
        <v>1776</v>
      </c>
      <c r="B7" t="s">
        <v>1783</v>
      </c>
      <c r="C7" s="342">
        <v>121849</v>
      </c>
      <c r="D7" t="s">
        <v>1791</v>
      </c>
      <c r="E7" t="s">
        <v>1845</v>
      </c>
      <c r="G7">
        <v>4</v>
      </c>
      <c r="J7" s="349">
        <v>4</v>
      </c>
      <c r="K7" s="356" t="s">
        <v>1763</v>
      </c>
      <c r="M7" t="s">
        <v>513</v>
      </c>
    </row>
    <row r="8" spans="1:13" x14ac:dyDescent="0.35">
      <c r="A8" t="s">
        <v>1777</v>
      </c>
      <c r="B8" t="s">
        <v>1784</v>
      </c>
      <c r="C8" s="342">
        <v>202644</v>
      </c>
      <c r="D8" t="s">
        <v>1792</v>
      </c>
      <c r="E8" t="s">
        <v>1841</v>
      </c>
      <c r="G8">
        <v>5</v>
      </c>
      <c r="J8" s="349">
        <v>5</v>
      </c>
      <c r="K8" s="356" t="s">
        <v>1764</v>
      </c>
    </row>
    <row r="9" spans="1:13" x14ac:dyDescent="0.35">
      <c r="A9" t="s">
        <v>1778</v>
      </c>
      <c r="B9" t="s">
        <v>1785</v>
      </c>
      <c r="C9" s="342">
        <v>202153</v>
      </c>
      <c r="D9" t="s">
        <v>1793</v>
      </c>
      <c r="E9" t="s">
        <v>1838</v>
      </c>
      <c r="G9">
        <v>6</v>
      </c>
      <c r="J9" s="349">
        <v>6</v>
      </c>
    </row>
    <row r="10" spans="1:13" x14ac:dyDescent="0.35">
      <c r="A10" t="s">
        <v>1779</v>
      </c>
      <c r="B10" t="s">
        <v>1785</v>
      </c>
      <c r="C10" s="342">
        <v>202312</v>
      </c>
      <c r="D10" t="s">
        <v>1794</v>
      </c>
      <c r="E10" t="s">
        <v>1839</v>
      </c>
      <c r="G10">
        <v>7</v>
      </c>
      <c r="J10" s="349">
        <v>7</v>
      </c>
    </row>
    <row r="11" spans="1:13" x14ac:dyDescent="0.35">
      <c r="A11" t="s">
        <v>1780</v>
      </c>
      <c r="B11" t="s">
        <v>1785</v>
      </c>
      <c r="C11" s="342">
        <v>840616</v>
      </c>
      <c r="D11" t="s">
        <v>1795</v>
      </c>
      <c r="E11" t="s">
        <v>1847</v>
      </c>
      <c r="G11">
        <v>8</v>
      </c>
      <c r="J11" s="349">
        <v>8</v>
      </c>
    </row>
    <row r="12" spans="1:13" x14ac:dyDescent="0.35">
      <c r="A12" t="s">
        <v>1781</v>
      </c>
      <c r="B12" t="s">
        <v>1786</v>
      </c>
      <c r="C12" s="342">
        <v>202810</v>
      </c>
      <c r="D12" t="s">
        <v>1837</v>
      </c>
      <c r="E12" t="s">
        <v>1840</v>
      </c>
      <c r="G12">
        <v>9</v>
      </c>
      <c r="J12" s="349">
        <v>9</v>
      </c>
    </row>
    <row r="13" spans="1:13" x14ac:dyDescent="0.35">
      <c r="A13" t="s">
        <v>1782</v>
      </c>
      <c r="B13" t="s">
        <v>1786</v>
      </c>
      <c r="C13" s="342">
        <v>706046</v>
      </c>
      <c r="D13" t="s">
        <v>1796</v>
      </c>
      <c r="G13">
        <v>10</v>
      </c>
      <c r="J13" s="349">
        <v>10</v>
      </c>
    </row>
    <row r="14" spans="1:13" x14ac:dyDescent="0.35">
      <c r="C14" s="342">
        <v>113849</v>
      </c>
      <c r="D14" t="s">
        <v>1797</v>
      </c>
      <c r="E14" t="s">
        <v>1860</v>
      </c>
      <c r="G14">
        <v>11</v>
      </c>
      <c r="J14" s="349">
        <v>11</v>
      </c>
    </row>
    <row r="15" spans="1:13" x14ac:dyDescent="0.35">
      <c r="C15" s="342">
        <v>202091</v>
      </c>
      <c r="D15" t="s">
        <v>1798</v>
      </c>
      <c r="E15" t="s">
        <v>1861</v>
      </c>
      <c r="G15">
        <v>12</v>
      </c>
      <c r="J15" s="349">
        <v>12</v>
      </c>
    </row>
    <row r="16" spans="1:13" x14ac:dyDescent="0.35">
      <c r="C16" s="342">
        <v>117664</v>
      </c>
      <c r="D16" t="s">
        <v>1799</v>
      </c>
      <c r="E16" t="s">
        <v>1862</v>
      </c>
      <c r="G16">
        <v>13</v>
      </c>
    </row>
    <row r="17" spans="3:7" x14ac:dyDescent="0.35">
      <c r="C17" s="342">
        <v>202842</v>
      </c>
      <c r="D17" t="s">
        <v>1800</v>
      </c>
      <c r="E17" t="s">
        <v>1863</v>
      </c>
      <c r="G17">
        <v>14</v>
      </c>
    </row>
    <row r="18" spans="3:7" x14ac:dyDescent="0.35">
      <c r="C18" s="342">
        <v>202323</v>
      </c>
      <c r="D18" t="s">
        <v>1801</v>
      </c>
      <c r="E18" t="s">
        <v>1864</v>
      </c>
      <c r="G18">
        <v>15</v>
      </c>
    </row>
    <row r="19" spans="3:7" x14ac:dyDescent="0.35">
      <c r="C19" s="342">
        <v>423308</v>
      </c>
      <c r="D19" t="s">
        <v>1802</v>
      </c>
      <c r="E19" t="s">
        <v>1848</v>
      </c>
    </row>
    <row r="20" spans="3:7" x14ac:dyDescent="0.35">
      <c r="C20" s="342">
        <v>600544</v>
      </c>
      <c r="D20" t="s">
        <v>1803</v>
      </c>
      <c r="E20" t="s">
        <v>1849</v>
      </c>
    </row>
    <row r="21" spans="3:7" x14ac:dyDescent="0.35">
      <c r="C21" t="s">
        <v>1815</v>
      </c>
      <c r="D21" t="s">
        <v>7644</v>
      </c>
      <c r="E21" t="s">
        <v>1865</v>
      </c>
    </row>
    <row r="22" spans="3:7" x14ac:dyDescent="0.35">
      <c r="C22" t="s">
        <v>1816</v>
      </c>
      <c r="D22" t="s">
        <v>7645</v>
      </c>
      <c r="E22" t="s">
        <v>1841</v>
      </c>
    </row>
    <row r="23" spans="3:7" x14ac:dyDescent="0.35">
      <c r="C23" t="s">
        <v>1817</v>
      </c>
      <c r="D23" t="s">
        <v>7646</v>
      </c>
      <c r="E23" t="s">
        <v>1866</v>
      </c>
    </row>
    <row r="24" spans="3:7" x14ac:dyDescent="0.35">
      <c r="C24" t="s">
        <v>1818</v>
      </c>
      <c r="D24" t="s">
        <v>7647</v>
      </c>
      <c r="E24" t="s">
        <v>1867</v>
      </c>
    </row>
    <row r="25" spans="3:7" x14ac:dyDescent="0.35">
      <c r="C25" t="s">
        <v>1819</v>
      </c>
      <c r="D25" t="s">
        <v>1804</v>
      </c>
      <c r="E25" t="s">
        <v>1868</v>
      </c>
    </row>
    <row r="26" spans="3:7" x14ac:dyDescent="0.35">
      <c r="C26" t="s">
        <v>1820</v>
      </c>
      <c r="D26" t="s">
        <v>1805</v>
      </c>
      <c r="E26" t="s">
        <v>1869</v>
      </c>
    </row>
    <row r="27" spans="3:7" x14ac:dyDescent="0.35">
      <c r="C27" t="s">
        <v>1821</v>
      </c>
      <c r="D27" t="s">
        <v>7648</v>
      </c>
      <c r="E27" t="s">
        <v>1870</v>
      </c>
    </row>
    <row r="28" spans="3:7" x14ac:dyDescent="0.35">
      <c r="C28" t="s">
        <v>1822</v>
      </c>
      <c r="D28" t="s">
        <v>7649</v>
      </c>
      <c r="E28" t="s">
        <v>1871</v>
      </c>
    </row>
    <row r="29" spans="3:7" x14ac:dyDescent="0.35">
      <c r="C29" t="s">
        <v>1823</v>
      </c>
      <c r="D29" t="s">
        <v>1806</v>
      </c>
      <c r="E29" t="s">
        <v>1872</v>
      </c>
    </row>
    <row r="30" spans="3:7" x14ac:dyDescent="0.35">
      <c r="C30" t="s">
        <v>1824</v>
      </c>
      <c r="D30" t="s">
        <v>7650</v>
      </c>
      <c r="E30" t="s">
        <v>1860</v>
      </c>
    </row>
    <row r="31" spans="3:7" x14ac:dyDescent="0.35">
      <c r="C31" t="s">
        <v>1825</v>
      </c>
      <c r="D31" t="s">
        <v>7651</v>
      </c>
      <c r="E31" t="s">
        <v>1860</v>
      </c>
    </row>
    <row r="32" spans="3:7" x14ac:dyDescent="0.35">
      <c r="C32" t="s">
        <v>1826</v>
      </c>
      <c r="D32" t="s">
        <v>1807</v>
      </c>
      <c r="E32" t="s">
        <v>1873</v>
      </c>
    </row>
    <row r="33" spans="3:5" x14ac:dyDescent="0.35">
      <c r="C33" t="s">
        <v>1827</v>
      </c>
      <c r="D33" t="s">
        <v>1808</v>
      </c>
      <c r="E33" t="s">
        <v>7633</v>
      </c>
    </row>
    <row r="34" spans="3:5" x14ac:dyDescent="0.35">
      <c r="C34" t="s">
        <v>1828</v>
      </c>
      <c r="D34" t="s">
        <v>1809</v>
      </c>
      <c r="E34" t="s">
        <v>1874</v>
      </c>
    </row>
    <row r="35" spans="3:5" x14ac:dyDescent="0.35">
      <c r="C35" t="s">
        <v>1829</v>
      </c>
      <c r="D35" t="s">
        <v>1810</v>
      </c>
      <c r="E35" t="s">
        <v>1875</v>
      </c>
    </row>
    <row r="36" spans="3:5" x14ac:dyDescent="0.35">
      <c r="C36" t="s">
        <v>1830</v>
      </c>
      <c r="D36" t="s">
        <v>1811</v>
      </c>
      <c r="E36" t="s">
        <v>1876</v>
      </c>
    </row>
    <row r="37" spans="3:5" x14ac:dyDescent="0.35">
      <c r="C37" t="s">
        <v>1831</v>
      </c>
      <c r="D37" t="s">
        <v>7652</v>
      </c>
      <c r="E37" t="s">
        <v>1877</v>
      </c>
    </row>
    <row r="38" spans="3:5" x14ac:dyDescent="0.35">
      <c r="C38" t="s">
        <v>1832</v>
      </c>
      <c r="D38" t="s">
        <v>1812</v>
      </c>
      <c r="E38" t="s">
        <v>1878</v>
      </c>
    </row>
    <row r="39" spans="3:5" x14ac:dyDescent="0.35">
      <c r="C39" t="s">
        <v>1833</v>
      </c>
      <c r="D39" t="s">
        <v>1813</v>
      </c>
      <c r="E39" t="s">
        <v>1879</v>
      </c>
    </row>
    <row r="40" spans="3:5" x14ac:dyDescent="0.35">
      <c r="C40" t="s">
        <v>1834</v>
      </c>
      <c r="D40" t="s">
        <v>7653</v>
      </c>
      <c r="E40" t="s">
        <v>1857</v>
      </c>
    </row>
    <row r="41" spans="3:5" x14ac:dyDescent="0.35">
      <c r="C41" t="s">
        <v>1835</v>
      </c>
      <c r="D41" t="s">
        <v>7654</v>
      </c>
      <c r="E41" t="s">
        <v>1839</v>
      </c>
    </row>
    <row r="42" spans="3:5" x14ac:dyDescent="0.35">
      <c r="C42" s="342">
        <v>202761</v>
      </c>
      <c r="D42" t="s">
        <v>1814</v>
      </c>
      <c r="E42" t="s">
        <v>1858</v>
      </c>
    </row>
  </sheetData>
  <protectedRanges>
    <protectedRange password="E8C7" sqref="F1:F5 F183:F1048576 F8:F181 A1:E1048576 G1:XFD1048576" name="Wholesheet"/>
  </protectedRanges>
  <pageMargins left="0.7" right="0.7" top="0.75" bottom="0.75" header="0.3" footer="0.3"/>
  <pageSetup paperSize="9" orientation="portrait"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N4"/>
  <sheetViews>
    <sheetView zoomScale="130" zoomScaleNormal="130" workbookViewId="0">
      <selection activeCell="F129" sqref="F129"/>
    </sheetView>
  </sheetViews>
  <sheetFormatPr defaultRowHeight="14.5" x14ac:dyDescent="0.35"/>
  <cols>
    <col min="1" max="1" width="30.1796875" bestFit="1" customWidth="1"/>
    <col min="3" max="3" width="10.1796875" bestFit="1" customWidth="1"/>
    <col min="4" max="4" width="25.453125" bestFit="1" customWidth="1"/>
    <col min="5" max="5" width="11.1796875" customWidth="1"/>
    <col min="6" max="6" width="23.1796875" customWidth="1"/>
    <col min="7" max="7" width="20.7265625" customWidth="1"/>
    <col min="8" max="8" width="15.7265625" customWidth="1"/>
    <col min="9" max="9" width="21" customWidth="1"/>
    <col min="10" max="10" width="17.26953125" customWidth="1"/>
    <col min="11" max="11" width="19.453125" customWidth="1"/>
    <col min="12" max="15" width="32.453125" customWidth="1"/>
  </cols>
  <sheetData>
    <row r="1" spans="1:14" ht="15.5" x14ac:dyDescent="0.35">
      <c r="A1" s="74" t="s">
        <v>197</v>
      </c>
      <c r="C1" s="75" t="s">
        <v>198</v>
      </c>
      <c r="D1" t="s">
        <v>1678</v>
      </c>
      <c r="E1" t="s">
        <v>1678</v>
      </c>
      <c r="F1" t="s">
        <v>1678</v>
      </c>
      <c r="G1" t="s">
        <v>1678</v>
      </c>
      <c r="H1" t="s">
        <v>1678</v>
      </c>
      <c r="I1" t="s">
        <v>1681</v>
      </c>
      <c r="J1" t="s">
        <v>1678</v>
      </c>
      <c r="K1" t="s">
        <v>1678</v>
      </c>
      <c r="L1" t="s">
        <v>1679</v>
      </c>
      <c r="M1" t="s">
        <v>1680</v>
      </c>
      <c r="N1" t="s">
        <v>1680</v>
      </c>
    </row>
    <row r="2" spans="1:14" x14ac:dyDescent="0.35">
      <c r="L2" t="s">
        <v>199</v>
      </c>
    </row>
    <row r="3" spans="1:14" ht="15.5" x14ac:dyDescent="0.35">
      <c r="A3" s="75" t="s">
        <v>200</v>
      </c>
      <c r="B3" s="75" t="s">
        <v>201</v>
      </c>
      <c r="C3" s="75" t="s">
        <v>202</v>
      </c>
      <c r="D3" s="75" t="s">
        <v>203</v>
      </c>
      <c r="E3" s="75" t="s">
        <v>7571</v>
      </c>
      <c r="F3" s="75" t="s">
        <v>7572</v>
      </c>
      <c r="G3" s="75" t="s">
        <v>7573</v>
      </c>
      <c r="H3" s="75" t="s">
        <v>7574</v>
      </c>
      <c r="I3" s="75" t="s">
        <v>7575</v>
      </c>
      <c r="J3" s="75" t="s">
        <v>7576</v>
      </c>
      <c r="K3" s="75" t="s">
        <v>7577</v>
      </c>
      <c r="L3" s="75" t="s">
        <v>7578</v>
      </c>
      <c r="M3" s="75" t="s">
        <v>7579</v>
      </c>
      <c r="N3" s="75" t="s">
        <v>7580</v>
      </c>
    </row>
    <row r="4" spans="1:14" x14ac:dyDescent="0.35">
      <c r="A4" t="s">
        <v>204</v>
      </c>
      <c r="B4" t="str">
        <f>"R"&amp;C4&amp;"0"</f>
        <v>R0010</v>
      </c>
      <c r="C4" s="76" t="s">
        <v>205</v>
      </c>
      <c r="D4" s="77" t="str">
        <f ca="1">'Firm Info'!B6</f>
        <v/>
      </c>
      <c r="E4" s="77" t="str">
        <f>'Firm Info'!B7</f>
        <v/>
      </c>
      <c r="F4" s="77" t="str">
        <f ca="1">'Firm Info'!B8</f>
        <v/>
      </c>
      <c r="G4" s="77">
        <f>'Firm Info'!B9</f>
        <v>1</v>
      </c>
      <c r="H4" s="77" t="str">
        <f>'Firm Info'!B10</f>
        <v>GBP</v>
      </c>
      <c r="I4" s="318">
        <f>'Firm Info'!B12</f>
        <v>44561</v>
      </c>
      <c r="J4" s="77">
        <f>'Firm Info'!B14</f>
        <v>0</v>
      </c>
      <c r="K4" s="77">
        <f>'Firm Info'!B15</f>
        <v>0</v>
      </c>
      <c r="L4" s="77">
        <f>'Firm Info'!B17</f>
        <v>0</v>
      </c>
      <c r="M4" s="77">
        <f>'Firm Info'!B21</f>
        <v>0</v>
      </c>
      <c r="N4" s="77">
        <f>'Firm Info'!B22</f>
        <v>0</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O111"/>
  <sheetViews>
    <sheetView zoomScale="115" zoomScaleNormal="115" workbookViewId="0">
      <selection activeCell="H1" sqref="H1"/>
    </sheetView>
  </sheetViews>
  <sheetFormatPr defaultRowHeight="14.5" x14ac:dyDescent="0.35"/>
  <cols>
    <col min="1" max="1" width="13.1796875" bestFit="1" customWidth="1"/>
    <col min="3" max="3" width="15.26953125" customWidth="1"/>
    <col min="4" max="4" width="15.1796875" customWidth="1"/>
    <col min="5" max="5" width="16.54296875" customWidth="1"/>
    <col min="6" max="7" width="17.54296875" customWidth="1"/>
    <col min="8" max="8" width="18.81640625" customWidth="1"/>
    <col min="9" max="10" width="13" customWidth="1"/>
  </cols>
  <sheetData>
    <row r="1" spans="1:13" ht="15.5" x14ac:dyDescent="0.35">
      <c r="A1" s="74" t="s">
        <v>197</v>
      </c>
    </row>
    <row r="3" spans="1:13" ht="15.5" x14ac:dyDescent="0.35">
      <c r="A3" s="75" t="s">
        <v>200</v>
      </c>
      <c r="B3" s="75" t="s">
        <v>201</v>
      </c>
      <c r="C3" s="75" t="s">
        <v>206</v>
      </c>
      <c r="D3" s="75" t="s">
        <v>207</v>
      </c>
      <c r="E3" s="75" t="s">
        <v>208</v>
      </c>
      <c r="F3" s="75" t="s">
        <v>209</v>
      </c>
      <c r="G3" s="75" t="s">
        <v>210</v>
      </c>
      <c r="H3" s="75" t="s">
        <v>211</v>
      </c>
      <c r="I3" s="75" t="s">
        <v>212</v>
      </c>
      <c r="J3" s="75" t="s">
        <v>213</v>
      </c>
      <c r="K3" s="75" t="s">
        <v>214</v>
      </c>
      <c r="M3" s="75" t="s">
        <v>198</v>
      </c>
    </row>
    <row r="4" spans="1:13" x14ac:dyDescent="0.35">
      <c r="A4" t="s">
        <v>215</v>
      </c>
      <c r="B4" t="s">
        <v>19</v>
      </c>
      <c r="C4" t="s">
        <v>15</v>
      </c>
      <c r="D4" t="s">
        <v>18</v>
      </c>
      <c r="E4" t="s">
        <v>54</v>
      </c>
      <c r="H4" t="s">
        <v>18</v>
      </c>
      <c r="I4" t="s">
        <v>14</v>
      </c>
      <c r="J4" t="s">
        <v>54</v>
      </c>
      <c r="K4" s="78">
        <f t="shared" ref="K4:K35" ca="1" si="0">OFFSET(BalanceSheet_Corner,MATCH($B4,BalanceSheet_Row,0),MATCH($I4,BalanceSheet_Column,0))</f>
        <v>0</v>
      </c>
      <c r="M4" t="s">
        <v>1680</v>
      </c>
    </row>
    <row r="5" spans="1:13" x14ac:dyDescent="0.35">
      <c r="A5" t="s">
        <v>215</v>
      </c>
      <c r="B5" t="s">
        <v>23</v>
      </c>
      <c r="C5" t="s">
        <v>15</v>
      </c>
      <c r="D5" t="s">
        <v>22</v>
      </c>
      <c r="E5" t="s">
        <v>54</v>
      </c>
      <c r="H5" t="s">
        <v>22</v>
      </c>
      <c r="I5" t="s">
        <v>14</v>
      </c>
      <c r="J5" t="s">
        <v>54</v>
      </c>
      <c r="K5" s="78">
        <f t="shared" ca="1" si="0"/>
        <v>0</v>
      </c>
      <c r="M5" t="s">
        <v>1680</v>
      </c>
    </row>
    <row r="6" spans="1:13" x14ac:dyDescent="0.35">
      <c r="A6" t="s">
        <v>215</v>
      </c>
      <c r="B6" t="s">
        <v>26</v>
      </c>
      <c r="C6" t="s">
        <v>15</v>
      </c>
      <c r="D6" t="s">
        <v>25</v>
      </c>
      <c r="E6" t="s">
        <v>54</v>
      </c>
      <c r="H6" t="s">
        <v>25</v>
      </c>
      <c r="I6" t="s">
        <v>14</v>
      </c>
      <c r="J6" t="s">
        <v>54</v>
      </c>
      <c r="K6" s="78">
        <f t="shared" ca="1" si="0"/>
        <v>0</v>
      </c>
      <c r="M6" t="s">
        <v>1680</v>
      </c>
    </row>
    <row r="7" spans="1:13" x14ac:dyDescent="0.35">
      <c r="A7" t="s">
        <v>215</v>
      </c>
      <c r="B7" t="s">
        <v>30</v>
      </c>
      <c r="C7" t="s">
        <v>15</v>
      </c>
      <c r="D7" t="s">
        <v>29</v>
      </c>
      <c r="E7" t="s">
        <v>54</v>
      </c>
      <c r="H7" t="s">
        <v>29</v>
      </c>
      <c r="I7" t="s">
        <v>14</v>
      </c>
      <c r="J7" t="s">
        <v>54</v>
      </c>
      <c r="K7" s="78">
        <f t="shared" ca="1" si="0"/>
        <v>0</v>
      </c>
      <c r="M7" t="s">
        <v>1680</v>
      </c>
    </row>
    <row r="8" spans="1:13" x14ac:dyDescent="0.35">
      <c r="A8" t="s">
        <v>215</v>
      </c>
      <c r="B8" t="s">
        <v>34</v>
      </c>
      <c r="C8" t="s">
        <v>15</v>
      </c>
      <c r="D8" t="s">
        <v>33</v>
      </c>
      <c r="E8" t="s">
        <v>54</v>
      </c>
      <c r="H8" t="s">
        <v>33</v>
      </c>
      <c r="I8" t="s">
        <v>14</v>
      </c>
      <c r="J8" t="s">
        <v>54</v>
      </c>
      <c r="K8" s="78">
        <f t="shared" ca="1" si="0"/>
        <v>0</v>
      </c>
      <c r="M8" t="s">
        <v>1680</v>
      </c>
    </row>
    <row r="9" spans="1:13" x14ac:dyDescent="0.35">
      <c r="A9" t="s">
        <v>215</v>
      </c>
      <c r="B9" t="s">
        <v>38</v>
      </c>
      <c r="C9" t="s">
        <v>15</v>
      </c>
      <c r="D9" t="s">
        <v>37</v>
      </c>
      <c r="E9" t="s">
        <v>54</v>
      </c>
      <c r="H9" t="s">
        <v>37</v>
      </c>
      <c r="I9" t="s">
        <v>14</v>
      </c>
      <c r="J9" t="s">
        <v>54</v>
      </c>
      <c r="K9" s="78">
        <f t="shared" ca="1" si="0"/>
        <v>0</v>
      </c>
      <c r="M9" t="s">
        <v>1680</v>
      </c>
    </row>
    <row r="10" spans="1:13" x14ac:dyDescent="0.35">
      <c r="A10" t="s">
        <v>215</v>
      </c>
      <c r="B10" t="s">
        <v>41</v>
      </c>
      <c r="C10" t="s">
        <v>15</v>
      </c>
      <c r="D10" t="s">
        <v>40</v>
      </c>
      <c r="E10" t="s">
        <v>54</v>
      </c>
      <c r="H10" t="s">
        <v>40</v>
      </c>
      <c r="I10" t="s">
        <v>14</v>
      </c>
      <c r="J10" t="s">
        <v>54</v>
      </c>
      <c r="K10" s="78">
        <f t="shared" ca="1" si="0"/>
        <v>0</v>
      </c>
      <c r="M10" t="s">
        <v>1680</v>
      </c>
    </row>
    <row r="11" spans="1:13" x14ac:dyDescent="0.35">
      <c r="A11" t="s">
        <v>215</v>
      </c>
      <c r="B11" t="s">
        <v>45</v>
      </c>
      <c r="C11" t="s">
        <v>15</v>
      </c>
      <c r="D11" t="s">
        <v>40</v>
      </c>
      <c r="E11" t="s">
        <v>44</v>
      </c>
      <c r="F11" t="s">
        <v>54</v>
      </c>
      <c r="H11" t="s">
        <v>44</v>
      </c>
      <c r="I11" t="s">
        <v>14</v>
      </c>
      <c r="J11" t="s">
        <v>54</v>
      </c>
      <c r="K11" s="78">
        <f t="shared" ca="1" si="0"/>
        <v>0</v>
      </c>
      <c r="M11" t="s">
        <v>1680</v>
      </c>
    </row>
    <row r="12" spans="1:13" x14ac:dyDescent="0.35">
      <c r="A12" t="s">
        <v>215</v>
      </c>
      <c r="B12" t="s">
        <v>49</v>
      </c>
      <c r="C12" t="s">
        <v>15</v>
      </c>
      <c r="D12" t="s">
        <v>40</v>
      </c>
      <c r="E12" t="s">
        <v>48</v>
      </c>
      <c r="F12" t="s">
        <v>54</v>
      </c>
      <c r="H12" t="s">
        <v>48</v>
      </c>
      <c r="I12" t="s">
        <v>14</v>
      </c>
      <c r="J12" t="s">
        <v>54</v>
      </c>
      <c r="K12" s="78">
        <f t="shared" ca="1" si="0"/>
        <v>0</v>
      </c>
      <c r="M12" t="s">
        <v>1680</v>
      </c>
    </row>
    <row r="13" spans="1:13" x14ac:dyDescent="0.35">
      <c r="A13" t="s">
        <v>215</v>
      </c>
      <c r="B13" t="s">
        <v>51</v>
      </c>
      <c r="C13" t="s">
        <v>15</v>
      </c>
      <c r="D13" t="s">
        <v>40</v>
      </c>
      <c r="E13" t="s">
        <v>50</v>
      </c>
      <c r="F13" t="s">
        <v>54</v>
      </c>
      <c r="H13" t="s">
        <v>50</v>
      </c>
      <c r="I13" t="s">
        <v>14</v>
      </c>
      <c r="J13" t="s">
        <v>54</v>
      </c>
      <c r="K13" s="78">
        <f t="shared" ca="1" si="0"/>
        <v>0</v>
      </c>
      <c r="M13" t="s">
        <v>1680</v>
      </c>
    </row>
    <row r="14" spans="1:13" x14ac:dyDescent="0.35">
      <c r="A14" t="s">
        <v>215</v>
      </c>
      <c r="B14" t="s">
        <v>53</v>
      </c>
      <c r="C14" t="s">
        <v>15</v>
      </c>
      <c r="D14" t="s">
        <v>40</v>
      </c>
      <c r="E14" t="s">
        <v>50</v>
      </c>
      <c r="F14" t="s">
        <v>216</v>
      </c>
      <c r="G14" t="s">
        <v>54</v>
      </c>
      <c r="H14" t="s">
        <v>216</v>
      </c>
      <c r="I14" t="s">
        <v>14</v>
      </c>
      <c r="J14" t="s">
        <v>54</v>
      </c>
      <c r="K14" s="78">
        <f t="shared" ca="1" si="0"/>
        <v>0</v>
      </c>
      <c r="M14" t="s">
        <v>1680</v>
      </c>
    </row>
    <row r="15" spans="1:13" x14ac:dyDescent="0.35">
      <c r="A15" t="s">
        <v>215</v>
      </c>
      <c r="B15" t="s">
        <v>60</v>
      </c>
      <c r="C15" t="s">
        <v>15</v>
      </c>
      <c r="D15" t="s">
        <v>40</v>
      </c>
      <c r="E15" t="s">
        <v>50</v>
      </c>
      <c r="F15" t="s">
        <v>217</v>
      </c>
      <c r="G15" t="s">
        <v>54</v>
      </c>
      <c r="H15" t="s">
        <v>217</v>
      </c>
      <c r="I15" t="s">
        <v>14</v>
      </c>
      <c r="J15" t="s">
        <v>54</v>
      </c>
      <c r="K15" s="78">
        <f t="shared" ca="1" si="0"/>
        <v>0</v>
      </c>
      <c r="M15" t="s">
        <v>1680</v>
      </c>
    </row>
    <row r="16" spans="1:13" x14ac:dyDescent="0.35">
      <c r="A16" t="s">
        <v>215</v>
      </c>
      <c r="B16" t="s">
        <v>66</v>
      </c>
      <c r="C16" t="s">
        <v>15</v>
      </c>
      <c r="D16" t="s">
        <v>40</v>
      </c>
      <c r="E16" t="s">
        <v>65</v>
      </c>
      <c r="F16" t="s">
        <v>54</v>
      </c>
      <c r="H16" t="s">
        <v>65</v>
      </c>
      <c r="I16" t="s">
        <v>14</v>
      </c>
      <c r="J16" t="s">
        <v>54</v>
      </c>
      <c r="K16" s="78">
        <f t="shared" ca="1" si="0"/>
        <v>0</v>
      </c>
      <c r="M16" t="s">
        <v>1680</v>
      </c>
    </row>
    <row r="17" spans="1:13" x14ac:dyDescent="0.35">
      <c r="A17" t="s">
        <v>215</v>
      </c>
      <c r="B17" t="s">
        <v>69</v>
      </c>
      <c r="C17" t="s">
        <v>15</v>
      </c>
      <c r="D17" t="s">
        <v>40</v>
      </c>
      <c r="E17" t="s">
        <v>65</v>
      </c>
      <c r="F17" t="s">
        <v>218</v>
      </c>
      <c r="G17" t="s">
        <v>54</v>
      </c>
      <c r="H17" t="s">
        <v>218</v>
      </c>
      <c r="I17" t="s">
        <v>14</v>
      </c>
      <c r="J17" t="s">
        <v>54</v>
      </c>
      <c r="K17" s="78">
        <f t="shared" ca="1" si="0"/>
        <v>0</v>
      </c>
      <c r="M17" t="s">
        <v>1680</v>
      </c>
    </row>
    <row r="18" spans="1:13" x14ac:dyDescent="0.35">
      <c r="A18" t="s">
        <v>215</v>
      </c>
      <c r="B18" t="s">
        <v>73</v>
      </c>
      <c r="C18" t="s">
        <v>15</v>
      </c>
      <c r="D18" t="s">
        <v>40</v>
      </c>
      <c r="E18" t="s">
        <v>65</v>
      </c>
      <c r="F18" t="s">
        <v>219</v>
      </c>
      <c r="G18" t="s">
        <v>54</v>
      </c>
      <c r="H18" t="s">
        <v>219</v>
      </c>
      <c r="I18" t="s">
        <v>14</v>
      </c>
      <c r="J18" t="s">
        <v>54</v>
      </c>
      <c r="K18" s="78">
        <f t="shared" ca="1" si="0"/>
        <v>0</v>
      </c>
      <c r="M18" t="s">
        <v>1680</v>
      </c>
    </row>
    <row r="19" spans="1:13" x14ac:dyDescent="0.35">
      <c r="A19" t="s">
        <v>215</v>
      </c>
      <c r="B19" t="s">
        <v>76</v>
      </c>
      <c r="C19" t="s">
        <v>15</v>
      </c>
      <c r="D19" t="s">
        <v>40</v>
      </c>
      <c r="E19" t="s">
        <v>65</v>
      </c>
      <c r="F19" t="s">
        <v>220</v>
      </c>
      <c r="G19" t="s">
        <v>54</v>
      </c>
      <c r="H19" t="s">
        <v>220</v>
      </c>
      <c r="I19" t="s">
        <v>14</v>
      </c>
      <c r="J19" t="s">
        <v>54</v>
      </c>
      <c r="K19" s="78">
        <f t="shared" ca="1" si="0"/>
        <v>0</v>
      </c>
      <c r="M19" t="s">
        <v>1680</v>
      </c>
    </row>
    <row r="20" spans="1:13" x14ac:dyDescent="0.35">
      <c r="A20" t="s">
        <v>215</v>
      </c>
      <c r="B20" t="s">
        <v>80</v>
      </c>
      <c r="C20" t="s">
        <v>15</v>
      </c>
      <c r="D20" t="s">
        <v>40</v>
      </c>
      <c r="E20" t="s">
        <v>65</v>
      </c>
      <c r="F20" t="s">
        <v>221</v>
      </c>
      <c r="G20" t="s">
        <v>54</v>
      </c>
      <c r="H20" t="s">
        <v>221</v>
      </c>
      <c r="I20" t="s">
        <v>14</v>
      </c>
      <c r="J20" t="s">
        <v>54</v>
      </c>
      <c r="K20" s="78">
        <f t="shared" ca="1" si="0"/>
        <v>0</v>
      </c>
      <c r="M20" t="s">
        <v>1680</v>
      </c>
    </row>
    <row r="21" spans="1:13" x14ac:dyDescent="0.35">
      <c r="A21" t="s">
        <v>215</v>
      </c>
      <c r="B21" t="s">
        <v>82</v>
      </c>
      <c r="C21" t="s">
        <v>15</v>
      </c>
      <c r="D21" t="s">
        <v>40</v>
      </c>
      <c r="E21" t="s">
        <v>81</v>
      </c>
      <c r="F21" t="s">
        <v>54</v>
      </c>
      <c r="H21" t="s">
        <v>81</v>
      </c>
      <c r="I21" t="s">
        <v>14</v>
      </c>
      <c r="J21" t="s">
        <v>54</v>
      </c>
      <c r="K21" s="78">
        <f t="shared" ca="1" si="0"/>
        <v>0</v>
      </c>
      <c r="M21" t="s">
        <v>1680</v>
      </c>
    </row>
    <row r="22" spans="1:13" x14ac:dyDescent="0.35">
      <c r="A22" t="s">
        <v>215</v>
      </c>
      <c r="B22" t="s">
        <v>84</v>
      </c>
      <c r="C22" t="s">
        <v>15</v>
      </c>
      <c r="D22" t="s">
        <v>40</v>
      </c>
      <c r="E22" t="s">
        <v>83</v>
      </c>
      <c r="F22" t="s">
        <v>54</v>
      </c>
      <c r="H22" t="s">
        <v>83</v>
      </c>
      <c r="I22" t="s">
        <v>14</v>
      </c>
      <c r="J22" t="s">
        <v>54</v>
      </c>
      <c r="K22" s="78">
        <f t="shared" ca="1" si="0"/>
        <v>0</v>
      </c>
      <c r="M22" t="s">
        <v>1680</v>
      </c>
    </row>
    <row r="23" spans="1:13" x14ac:dyDescent="0.35">
      <c r="A23" t="s">
        <v>215</v>
      </c>
      <c r="B23" t="s">
        <v>86</v>
      </c>
      <c r="C23" t="s">
        <v>15</v>
      </c>
      <c r="D23" t="s">
        <v>40</v>
      </c>
      <c r="E23" t="s">
        <v>85</v>
      </c>
      <c r="F23" t="s">
        <v>54</v>
      </c>
      <c r="H23" t="s">
        <v>85</v>
      </c>
      <c r="I23" t="s">
        <v>14</v>
      </c>
      <c r="J23" t="s">
        <v>54</v>
      </c>
      <c r="K23" s="78">
        <f t="shared" ca="1" si="0"/>
        <v>0</v>
      </c>
      <c r="M23" t="s">
        <v>1680</v>
      </c>
    </row>
    <row r="24" spans="1:13" x14ac:dyDescent="0.35">
      <c r="A24" t="s">
        <v>215</v>
      </c>
      <c r="B24" t="s">
        <v>88</v>
      </c>
      <c r="C24" t="s">
        <v>15</v>
      </c>
      <c r="D24" t="s">
        <v>40</v>
      </c>
      <c r="E24" t="s">
        <v>87</v>
      </c>
      <c r="F24" t="s">
        <v>54</v>
      </c>
      <c r="H24" t="s">
        <v>87</v>
      </c>
      <c r="I24" t="s">
        <v>14</v>
      </c>
      <c r="J24" t="s">
        <v>54</v>
      </c>
      <c r="K24" s="78">
        <f t="shared" ca="1" si="0"/>
        <v>0</v>
      </c>
      <c r="M24" t="s">
        <v>1680</v>
      </c>
    </row>
    <row r="25" spans="1:13" x14ac:dyDescent="0.35">
      <c r="A25" t="s">
        <v>215</v>
      </c>
      <c r="B25" t="s">
        <v>90</v>
      </c>
      <c r="C25" t="s">
        <v>15</v>
      </c>
      <c r="D25" t="s">
        <v>89</v>
      </c>
      <c r="E25" t="s">
        <v>54</v>
      </c>
      <c r="H25" t="s">
        <v>89</v>
      </c>
      <c r="I25" t="s">
        <v>14</v>
      </c>
      <c r="J25" t="s">
        <v>54</v>
      </c>
      <c r="K25" s="78">
        <f t="shared" ca="1" si="0"/>
        <v>0</v>
      </c>
      <c r="M25" t="s">
        <v>1680</v>
      </c>
    </row>
    <row r="26" spans="1:13" x14ac:dyDescent="0.35">
      <c r="A26" t="s">
        <v>215</v>
      </c>
      <c r="B26" t="s">
        <v>92</v>
      </c>
      <c r="C26" t="s">
        <v>15</v>
      </c>
      <c r="D26" t="s">
        <v>91</v>
      </c>
      <c r="E26" t="s">
        <v>54</v>
      </c>
      <c r="H26" t="s">
        <v>91</v>
      </c>
      <c r="I26" t="s">
        <v>14</v>
      </c>
      <c r="J26" t="s">
        <v>54</v>
      </c>
      <c r="K26" s="78">
        <f t="shared" ca="1" si="0"/>
        <v>0</v>
      </c>
      <c r="M26" t="s">
        <v>1680</v>
      </c>
    </row>
    <row r="27" spans="1:13" x14ac:dyDescent="0.35">
      <c r="A27" t="s">
        <v>215</v>
      </c>
      <c r="B27" t="s">
        <v>94</v>
      </c>
      <c r="C27" t="s">
        <v>15</v>
      </c>
      <c r="D27" t="s">
        <v>91</v>
      </c>
      <c r="E27" t="s">
        <v>222</v>
      </c>
      <c r="F27" t="s">
        <v>54</v>
      </c>
      <c r="H27" t="s">
        <v>222</v>
      </c>
      <c r="I27" t="s">
        <v>14</v>
      </c>
      <c r="J27" t="s">
        <v>54</v>
      </c>
      <c r="K27" s="78">
        <f t="shared" ca="1" si="0"/>
        <v>0</v>
      </c>
      <c r="M27" t="s">
        <v>1680</v>
      </c>
    </row>
    <row r="28" spans="1:13" x14ac:dyDescent="0.35">
      <c r="A28" t="s">
        <v>215</v>
      </c>
      <c r="B28" t="s">
        <v>96</v>
      </c>
      <c r="C28" t="s">
        <v>15</v>
      </c>
      <c r="D28" t="s">
        <v>91</v>
      </c>
      <c r="E28" t="s">
        <v>223</v>
      </c>
      <c r="F28" t="s">
        <v>54</v>
      </c>
      <c r="H28" t="s">
        <v>223</v>
      </c>
      <c r="I28" t="s">
        <v>14</v>
      </c>
      <c r="J28" t="s">
        <v>54</v>
      </c>
      <c r="K28" s="78">
        <f t="shared" ca="1" si="0"/>
        <v>0</v>
      </c>
      <c r="M28" t="s">
        <v>1680</v>
      </c>
    </row>
    <row r="29" spans="1:13" x14ac:dyDescent="0.35">
      <c r="A29" t="s">
        <v>215</v>
      </c>
      <c r="B29" t="s">
        <v>98</v>
      </c>
      <c r="C29" t="s">
        <v>15</v>
      </c>
      <c r="D29" t="s">
        <v>91</v>
      </c>
      <c r="E29" t="s">
        <v>224</v>
      </c>
      <c r="F29" t="s">
        <v>54</v>
      </c>
      <c r="H29" t="s">
        <v>224</v>
      </c>
      <c r="I29" t="s">
        <v>14</v>
      </c>
      <c r="J29" t="s">
        <v>54</v>
      </c>
      <c r="K29" s="78">
        <f t="shared" ca="1" si="0"/>
        <v>0</v>
      </c>
      <c r="M29" t="s">
        <v>1680</v>
      </c>
    </row>
    <row r="30" spans="1:13" x14ac:dyDescent="0.35">
      <c r="A30" t="s">
        <v>215</v>
      </c>
      <c r="B30" t="s">
        <v>100</v>
      </c>
      <c r="C30" t="s">
        <v>15</v>
      </c>
      <c r="D30" t="s">
        <v>99</v>
      </c>
      <c r="E30" t="s">
        <v>54</v>
      </c>
      <c r="H30" t="s">
        <v>99</v>
      </c>
      <c r="I30" t="s">
        <v>14</v>
      </c>
      <c r="J30" t="s">
        <v>54</v>
      </c>
      <c r="K30" s="78">
        <f t="shared" ca="1" si="0"/>
        <v>0</v>
      </c>
      <c r="M30" t="s">
        <v>1680</v>
      </c>
    </row>
    <row r="31" spans="1:13" x14ac:dyDescent="0.35">
      <c r="A31" t="s">
        <v>215</v>
      </c>
      <c r="B31" t="s">
        <v>102</v>
      </c>
      <c r="C31" t="s">
        <v>15</v>
      </c>
      <c r="D31" t="s">
        <v>99</v>
      </c>
      <c r="E31" t="s">
        <v>225</v>
      </c>
      <c r="F31" t="s">
        <v>54</v>
      </c>
      <c r="H31" t="s">
        <v>225</v>
      </c>
      <c r="I31" t="s">
        <v>14</v>
      </c>
      <c r="J31" t="s">
        <v>54</v>
      </c>
      <c r="K31" s="78">
        <f t="shared" ca="1" si="0"/>
        <v>0</v>
      </c>
      <c r="M31" t="s">
        <v>1680</v>
      </c>
    </row>
    <row r="32" spans="1:13" x14ac:dyDescent="0.35">
      <c r="A32" t="s">
        <v>215</v>
      </c>
      <c r="B32" t="s">
        <v>67</v>
      </c>
      <c r="C32" t="s">
        <v>15</v>
      </c>
      <c r="D32" t="s">
        <v>99</v>
      </c>
      <c r="E32" t="s">
        <v>225</v>
      </c>
      <c r="F32" t="s">
        <v>226</v>
      </c>
      <c r="G32" t="s">
        <v>54</v>
      </c>
      <c r="H32" t="s">
        <v>226</v>
      </c>
      <c r="I32" t="s">
        <v>14</v>
      </c>
      <c r="J32" t="s">
        <v>54</v>
      </c>
      <c r="K32" s="78">
        <f t="shared" ca="1" si="0"/>
        <v>0</v>
      </c>
      <c r="M32" t="s">
        <v>1680</v>
      </c>
    </row>
    <row r="33" spans="1:13" x14ac:dyDescent="0.35">
      <c r="A33" t="s">
        <v>215</v>
      </c>
      <c r="B33" t="s">
        <v>105</v>
      </c>
      <c r="C33" t="s">
        <v>15</v>
      </c>
      <c r="D33" t="s">
        <v>99</v>
      </c>
      <c r="E33" t="s">
        <v>225</v>
      </c>
      <c r="F33" t="s">
        <v>227</v>
      </c>
      <c r="G33" t="s">
        <v>54</v>
      </c>
      <c r="H33" t="s">
        <v>227</v>
      </c>
      <c r="I33" t="s">
        <v>14</v>
      </c>
      <c r="J33" t="s">
        <v>54</v>
      </c>
      <c r="K33" s="78">
        <f t="shared" ca="1" si="0"/>
        <v>0</v>
      </c>
      <c r="M33" t="s">
        <v>1680</v>
      </c>
    </row>
    <row r="34" spans="1:13" x14ac:dyDescent="0.35">
      <c r="A34" t="s">
        <v>215</v>
      </c>
      <c r="B34" t="s">
        <v>107</v>
      </c>
      <c r="C34" t="s">
        <v>15</v>
      </c>
      <c r="D34" t="s">
        <v>99</v>
      </c>
      <c r="E34" t="s">
        <v>228</v>
      </c>
      <c r="F34" t="s">
        <v>54</v>
      </c>
      <c r="H34" t="s">
        <v>228</v>
      </c>
      <c r="I34" t="s">
        <v>14</v>
      </c>
      <c r="J34" t="s">
        <v>54</v>
      </c>
      <c r="K34" s="78">
        <f t="shared" ca="1" si="0"/>
        <v>0</v>
      </c>
      <c r="M34" t="s">
        <v>1680</v>
      </c>
    </row>
    <row r="35" spans="1:13" x14ac:dyDescent="0.35">
      <c r="A35" t="s">
        <v>215</v>
      </c>
      <c r="B35" t="s">
        <v>109</v>
      </c>
      <c r="C35" t="s">
        <v>15</v>
      </c>
      <c r="D35" t="s">
        <v>99</v>
      </c>
      <c r="E35" t="s">
        <v>228</v>
      </c>
      <c r="F35" t="s">
        <v>229</v>
      </c>
      <c r="G35" t="s">
        <v>54</v>
      </c>
      <c r="H35" t="s">
        <v>229</v>
      </c>
      <c r="I35" t="s">
        <v>14</v>
      </c>
      <c r="J35" t="s">
        <v>54</v>
      </c>
      <c r="K35" s="78">
        <f t="shared" ca="1" si="0"/>
        <v>0</v>
      </c>
      <c r="M35" t="s">
        <v>1680</v>
      </c>
    </row>
    <row r="36" spans="1:13" x14ac:dyDescent="0.35">
      <c r="A36" t="s">
        <v>215</v>
      </c>
      <c r="B36" t="s">
        <v>111</v>
      </c>
      <c r="C36" t="s">
        <v>15</v>
      </c>
      <c r="D36" t="s">
        <v>99</v>
      </c>
      <c r="E36" t="s">
        <v>228</v>
      </c>
      <c r="F36" t="s">
        <v>230</v>
      </c>
      <c r="G36" t="s">
        <v>54</v>
      </c>
      <c r="H36" t="s">
        <v>230</v>
      </c>
      <c r="I36" t="s">
        <v>14</v>
      </c>
      <c r="J36" t="s">
        <v>54</v>
      </c>
      <c r="K36" s="78">
        <f t="shared" ref="K36:K67" ca="1" si="1">OFFSET(BalanceSheet_Corner,MATCH($B36,BalanceSheet_Row,0),MATCH($I36,BalanceSheet_Column,0))</f>
        <v>0</v>
      </c>
      <c r="M36" t="s">
        <v>1680</v>
      </c>
    </row>
    <row r="37" spans="1:13" x14ac:dyDescent="0.35">
      <c r="A37" t="s">
        <v>215</v>
      </c>
      <c r="B37" t="s">
        <v>114</v>
      </c>
      <c r="C37" t="s">
        <v>15</v>
      </c>
      <c r="D37" t="s">
        <v>99</v>
      </c>
      <c r="E37" t="s">
        <v>231</v>
      </c>
      <c r="F37" t="s">
        <v>54</v>
      </c>
      <c r="H37" t="s">
        <v>231</v>
      </c>
      <c r="I37" t="s">
        <v>14</v>
      </c>
      <c r="J37" t="s">
        <v>54</v>
      </c>
      <c r="K37" s="78">
        <f t="shared" ca="1" si="1"/>
        <v>0</v>
      </c>
      <c r="M37" t="s">
        <v>1680</v>
      </c>
    </row>
    <row r="38" spans="1:13" x14ac:dyDescent="0.35">
      <c r="A38" t="s">
        <v>215</v>
      </c>
      <c r="B38" t="s">
        <v>116</v>
      </c>
      <c r="C38" t="s">
        <v>15</v>
      </c>
      <c r="D38" t="s">
        <v>115</v>
      </c>
      <c r="E38" t="s">
        <v>54</v>
      </c>
      <c r="H38" t="s">
        <v>115</v>
      </c>
      <c r="I38" t="s">
        <v>14</v>
      </c>
      <c r="J38" t="s">
        <v>54</v>
      </c>
      <c r="K38" s="78">
        <f t="shared" ca="1" si="1"/>
        <v>0</v>
      </c>
      <c r="M38" t="s">
        <v>1680</v>
      </c>
    </row>
    <row r="39" spans="1:13" x14ac:dyDescent="0.35">
      <c r="A39" t="s">
        <v>215</v>
      </c>
      <c r="B39" t="s">
        <v>118</v>
      </c>
      <c r="C39" t="s">
        <v>15</v>
      </c>
      <c r="D39" t="s">
        <v>117</v>
      </c>
      <c r="E39" t="s">
        <v>54</v>
      </c>
      <c r="H39" t="s">
        <v>117</v>
      </c>
      <c r="I39" t="s">
        <v>14</v>
      </c>
      <c r="J39" t="s">
        <v>54</v>
      </c>
      <c r="K39" s="78">
        <f t="shared" ca="1" si="1"/>
        <v>0</v>
      </c>
      <c r="M39" t="s">
        <v>1680</v>
      </c>
    </row>
    <row r="40" spans="1:13" x14ac:dyDescent="0.35">
      <c r="A40" t="s">
        <v>215</v>
      </c>
      <c r="B40" t="s">
        <v>120</v>
      </c>
      <c r="C40" t="s">
        <v>15</v>
      </c>
      <c r="D40" t="s">
        <v>119</v>
      </c>
      <c r="E40" t="s">
        <v>54</v>
      </c>
      <c r="H40" t="s">
        <v>119</v>
      </c>
      <c r="I40" t="s">
        <v>14</v>
      </c>
      <c r="J40" t="s">
        <v>54</v>
      </c>
      <c r="K40" s="78">
        <f t="shared" ca="1" si="1"/>
        <v>0</v>
      </c>
      <c r="M40" t="s">
        <v>1680</v>
      </c>
    </row>
    <row r="41" spans="1:13" x14ac:dyDescent="0.35">
      <c r="A41" t="s">
        <v>215</v>
      </c>
      <c r="B41" t="s">
        <v>122</v>
      </c>
      <c r="C41" t="s">
        <v>15</v>
      </c>
      <c r="D41" t="s">
        <v>121</v>
      </c>
      <c r="E41" t="s">
        <v>54</v>
      </c>
      <c r="H41" t="s">
        <v>121</v>
      </c>
      <c r="I41" t="s">
        <v>14</v>
      </c>
      <c r="J41" t="s">
        <v>54</v>
      </c>
      <c r="K41" s="78">
        <f t="shared" ca="1" si="1"/>
        <v>0</v>
      </c>
      <c r="M41" t="s">
        <v>1680</v>
      </c>
    </row>
    <row r="42" spans="1:13" x14ac:dyDescent="0.35">
      <c r="A42" t="s">
        <v>215</v>
      </c>
      <c r="B42" t="s">
        <v>124</v>
      </c>
      <c r="C42" t="s">
        <v>15</v>
      </c>
      <c r="D42" t="s">
        <v>123</v>
      </c>
      <c r="E42" t="s">
        <v>54</v>
      </c>
      <c r="H42" t="s">
        <v>123</v>
      </c>
      <c r="I42" t="s">
        <v>14</v>
      </c>
      <c r="J42" t="s">
        <v>54</v>
      </c>
      <c r="K42" s="78">
        <f t="shared" ca="1" si="1"/>
        <v>0</v>
      </c>
      <c r="M42" t="s">
        <v>1680</v>
      </c>
    </row>
    <row r="43" spans="1:13" x14ac:dyDescent="0.35">
      <c r="A43" t="s">
        <v>215</v>
      </c>
      <c r="B43" t="s">
        <v>71</v>
      </c>
      <c r="C43" t="s">
        <v>15</v>
      </c>
      <c r="D43" t="s">
        <v>125</v>
      </c>
      <c r="E43" t="s">
        <v>54</v>
      </c>
      <c r="H43" t="s">
        <v>125</v>
      </c>
      <c r="I43" t="s">
        <v>14</v>
      </c>
      <c r="J43" t="s">
        <v>54</v>
      </c>
      <c r="K43" s="78">
        <f t="shared" ca="1" si="1"/>
        <v>0</v>
      </c>
      <c r="M43" t="s">
        <v>1680</v>
      </c>
    </row>
    <row r="44" spans="1:13" x14ac:dyDescent="0.35">
      <c r="A44" t="s">
        <v>215</v>
      </c>
      <c r="B44" t="s">
        <v>127</v>
      </c>
      <c r="C44" t="s">
        <v>15</v>
      </c>
      <c r="D44" t="s">
        <v>126</v>
      </c>
      <c r="E44" t="s">
        <v>54</v>
      </c>
      <c r="H44" t="s">
        <v>126</v>
      </c>
      <c r="I44" t="s">
        <v>14</v>
      </c>
      <c r="J44" t="s">
        <v>54</v>
      </c>
      <c r="K44" s="78">
        <f t="shared" ca="1" si="1"/>
        <v>0</v>
      </c>
      <c r="M44" t="s">
        <v>1680</v>
      </c>
    </row>
    <row r="45" spans="1:13" x14ac:dyDescent="0.35">
      <c r="A45" t="s">
        <v>215</v>
      </c>
      <c r="B45" t="s">
        <v>129</v>
      </c>
      <c r="C45" t="s">
        <v>15</v>
      </c>
      <c r="D45" t="s">
        <v>128</v>
      </c>
      <c r="E45" t="s">
        <v>54</v>
      </c>
      <c r="H45" t="s">
        <v>128</v>
      </c>
      <c r="I45" t="s">
        <v>14</v>
      </c>
      <c r="J45" t="s">
        <v>54</v>
      </c>
      <c r="K45" s="78">
        <f t="shared" ca="1" si="1"/>
        <v>0</v>
      </c>
      <c r="M45" t="s">
        <v>1680</v>
      </c>
    </row>
    <row r="46" spans="1:13" x14ac:dyDescent="0.35">
      <c r="A46" t="s">
        <v>215</v>
      </c>
      <c r="B46" t="s">
        <v>131</v>
      </c>
      <c r="C46" t="s">
        <v>15</v>
      </c>
      <c r="D46" t="s">
        <v>54</v>
      </c>
      <c r="H46" t="s">
        <v>130</v>
      </c>
      <c r="I46" t="s">
        <v>14</v>
      </c>
      <c r="J46" t="s">
        <v>54</v>
      </c>
      <c r="K46" s="78">
        <f t="shared" ca="1" si="1"/>
        <v>0</v>
      </c>
      <c r="M46" t="s">
        <v>1680</v>
      </c>
    </row>
    <row r="47" spans="1:13" x14ac:dyDescent="0.35">
      <c r="A47" t="s">
        <v>215</v>
      </c>
      <c r="B47" t="s">
        <v>134</v>
      </c>
      <c r="C47" t="s">
        <v>132</v>
      </c>
      <c r="D47" t="s">
        <v>133</v>
      </c>
      <c r="E47" t="s">
        <v>54</v>
      </c>
      <c r="H47" t="s">
        <v>133</v>
      </c>
      <c r="I47" t="s">
        <v>14</v>
      </c>
      <c r="J47" t="s">
        <v>54</v>
      </c>
      <c r="K47" s="78">
        <f t="shared" ca="1" si="1"/>
        <v>0</v>
      </c>
      <c r="M47" t="s">
        <v>1680</v>
      </c>
    </row>
    <row r="48" spans="1:13" x14ac:dyDescent="0.35">
      <c r="A48" t="s">
        <v>215</v>
      </c>
      <c r="B48" t="s">
        <v>136</v>
      </c>
      <c r="C48" t="s">
        <v>132</v>
      </c>
      <c r="D48" t="s">
        <v>133</v>
      </c>
      <c r="E48" t="s">
        <v>232</v>
      </c>
      <c r="F48" t="s">
        <v>54</v>
      </c>
      <c r="H48" t="s">
        <v>232</v>
      </c>
      <c r="I48" t="s">
        <v>14</v>
      </c>
      <c r="J48" t="s">
        <v>54</v>
      </c>
      <c r="K48" s="78">
        <f t="shared" ca="1" si="1"/>
        <v>0</v>
      </c>
      <c r="M48" t="s">
        <v>1680</v>
      </c>
    </row>
    <row r="49" spans="1:13" x14ac:dyDescent="0.35">
      <c r="A49" t="s">
        <v>215</v>
      </c>
      <c r="B49" t="s">
        <v>138</v>
      </c>
      <c r="C49" t="s">
        <v>132</v>
      </c>
      <c r="D49" t="s">
        <v>133</v>
      </c>
      <c r="E49" t="s">
        <v>232</v>
      </c>
      <c r="F49" t="s">
        <v>233</v>
      </c>
      <c r="G49" t="s">
        <v>54</v>
      </c>
      <c r="H49" t="s">
        <v>233</v>
      </c>
      <c r="I49" t="s">
        <v>14</v>
      </c>
      <c r="J49" t="s">
        <v>54</v>
      </c>
      <c r="K49" s="78">
        <f t="shared" ca="1" si="1"/>
        <v>0</v>
      </c>
      <c r="M49" t="s">
        <v>1680</v>
      </c>
    </row>
    <row r="50" spans="1:13" x14ac:dyDescent="0.35">
      <c r="A50" t="s">
        <v>215</v>
      </c>
      <c r="B50" t="s">
        <v>74</v>
      </c>
      <c r="C50" t="s">
        <v>132</v>
      </c>
      <c r="D50" t="s">
        <v>133</v>
      </c>
      <c r="E50" t="s">
        <v>232</v>
      </c>
      <c r="F50" t="s">
        <v>234</v>
      </c>
      <c r="G50" t="s">
        <v>54</v>
      </c>
      <c r="H50" t="s">
        <v>234</v>
      </c>
      <c r="I50" t="s">
        <v>14</v>
      </c>
      <c r="J50" t="s">
        <v>54</v>
      </c>
      <c r="K50" s="78">
        <f t="shared" ca="1" si="1"/>
        <v>0</v>
      </c>
      <c r="M50" t="s">
        <v>1680</v>
      </c>
    </row>
    <row r="51" spans="1:13" x14ac:dyDescent="0.35">
      <c r="A51" t="s">
        <v>215</v>
      </c>
      <c r="B51" t="s">
        <v>141</v>
      </c>
      <c r="C51" t="s">
        <v>132</v>
      </c>
      <c r="D51" t="s">
        <v>133</v>
      </c>
      <c r="E51" t="s">
        <v>232</v>
      </c>
      <c r="F51" t="s">
        <v>235</v>
      </c>
      <c r="G51" t="s">
        <v>54</v>
      </c>
      <c r="H51" t="s">
        <v>235</v>
      </c>
      <c r="I51" t="s">
        <v>14</v>
      </c>
      <c r="J51" t="s">
        <v>54</v>
      </c>
      <c r="K51" s="78">
        <f t="shared" ca="1" si="1"/>
        <v>0</v>
      </c>
      <c r="M51" t="s">
        <v>1680</v>
      </c>
    </row>
    <row r="52" spans="1:13" x14ac:dyDescent="0.35">
      <c r="A52" t="s">
        <v>215</v>
      </c>
      <c r="B52" t="s">
        <v>143</v>
      </c>
      <c r="C52" t="s">
        <v>132</v>
      </c>
      <c r="D52" t="s">
        <v>133</v>
      </c>
      <c r="E52" t="s">
        <v>236</v>
      </c>
      <c r="F52" t="s">
        <v>54</v>
      </c>
      <c r="H52" t="s">
        <v>236</v>
      </c>
      <c r="I52" t="s">
        <v>14</v>
      </c>
      <c r="J52" t="s">
        <v>54</v>
      </c>
      <c r="K52" s="78">
        <f t="shared" ca="1" si="1"/>
        <v>0</v>
      </c>
      <c r="M52" t="s">
        <v>1680</v>
      </c>
    </row>
    <row r="53" spans="1:13" x14ac:dyDescent="0.35">
      <c r="A53" t="s">
        <v>215</v>
      </c>
      <c r="B53" t="s">
        <v>144</v>
      </c>
      <c r="C53" t="s">
        <v>132</v>
      </c>
      <c r="D53" t="s">
        <v>133</v>
      </c>
      <c r="E53" t="s">
        <v>236</v>
      </c>
      <c r="F53" t="s">
        <v>233</v>
      </c>
      <c r="G53" t="s">
        <v>54</v>
      </c>
      <c r="H53" t="s">
        <v>233</v>
      </c>
      <c r="I53" t="s">
        <v>14</v>
      </c>
      <c r="J53" t="s">
        <v>54</v>
      </c>
      <c r="K53" s="78">
        <f t="shared" ca="1" si="1"/>
        <v>0</v>
      </c>
      <c r="M53" t="s">
        <v>1680</v>
      </c>
    </row>
    <row r="54" spans="1:13" x14ac:dyDescent="0.35">
      <c r="A54" t="s">
        <v>215</v>
      </c>
      <c r="B54" t="s">
        <v>145</v>
      </c>
      <c r="C54" t="s">
        <v>132</v>
      </c>
      <c r="D54" t="s">
        <v>133</v>
      </c>
      <c r="E54" t="s">
        <v>236</v>
      </c>
      <c r="F54" t="s">
        <v>234</v>
      </c>
      <c r="G54" t="s">
        <v>54</v>
      </c>
      <c r="H54" t="s">
        <v>234</v>
      </c>
      <c r="I54" t="s">
        <v>14</v>
      </c>
      <c r="J54" t="s">
        <v>54</v>
      </c>
      <c r="K54" s="78">
        <f t="shared" ca="1" si="1"/>
        <v>0</v>
      </c>
      <c r="M54" t="s">
        <v>1680</v>
      </c>
    </row>
    <row r="55" spans="1:13" x14ac:dyDescent="0.35">
      <c r="A55" t="s">
        <v>215</v>
      </c>
      <c r="B55" t="s">
        <v>146</v>
      </c>
      <c r="C55" t="s">
        <v>132</v>
      </c>
      <c r="D55" t="s">
        <v>133</v>
      </c>
      <c r="E55" t="s">
        <v>236</v>
      </c>
      <c r="F55" t="s">
        <v>235</v>
      </c>
      <c r="G55" t="s">
        <v>54</v>
      </c>
      <c r="H55" t="s">
        <v>235</v>
      </c>
      <c r="I55" t="s">
        <v>14</v>
      </c>
      <c r="J55" t="s">
        <v>54</v>
      </c>
      <c r="K55" s="78">
        <f t="shared" ca="1" si="1"/>
        <v>0</v>
      </c>
      <c r="M55" t="s">
        <v>1680</v>
      </c>
    </row>
    <row r="56" spans="1:13" x14ac:dyDescent="0.35">
      <c r="A56" t="s">
        <v>215</v>
      </c>
      <c r="B56" t="s">
        <v>148</v>
      </c>
      <c r="C56" t="s">
        <v>132</v>
      </c>
      <c r="D56" t="s">
        <v>147</v>
      </c>
      <c r="E56" t="s">
        <v>54</v>
      </c>
      <c r="H56" t="s">
        <v>147</v>
      </c>
      <c r="I56" t="s">
        <v>14</v>
      </c>
      <c r="J56" t="s">
        <v>54</v>
      </c>
      <c r="K56" s="78">
        <f t="shared" ca="1" si="1"/>
        <v>0</v>
      </c>
      <c r="M56" t="s">
        <v>1680</v>
      </c>
    </row>
    <row r="57" spans="1:13" x14ac:dyDescent="0.35">
      <c r="A57" t="s">
        <v>215</v>
      </c>
      <c r="B57" t="s">
        <v>150</v>
      </c>
      <c r="C57" t="s">
        <v>132</v>
      </c>
      <c r="D57" t="s">
        <v>147</v>
      </c>
      <c r="E57" t="s">
        <v>237</v>
      </c>
      <c r="F57" t="s">
        <v>54</v>
      </c>
      <c r="H57" t="s">
        <v>237</v>
      </c>
      <c r="I57" t="s">
        <v>14</v>
      </c>
      <c r="J57" t="s">
        <v>54</v>
      </c>
      <c r="K57" s="78">
        <f t="shared" ca="1" si="1"/>
        <v>0</v>
      </c>
      <c r="M57" t="s">
        <v>1680</v>
      </c>
    </row>
    <row r="58" spans="1:13" x14ac:dyDescent="0.35">
      <c r="A58" t="s">
        <v>215</v>
      </c>
      <c r="B58" t="s">
        <v>151</v>
      </c>
      <c r="C58" t="s">
        <v>132</v>
      </c>
      <c r="D58" t="s">
        <v>147</v>
      </c>
      <c r="E58" t="s">
        <v>237</v>
      </c>
      <c r="F58" t="s">
        <v>233</v>
      </c>
      <c r="G58" t="s">
        <v>54</v>
      </c>
      <c r="H58" t="s">
        <v>233</v>
      </c>
      <c r="I58" t="s">
        <v>14</v>
      </c>
      <c r="J58" t="s">
        <v>54</v>
      </c>
      <c r="K58" s="78">
        <f t="shared" ca="1" si="1"/>
        <v>0</v>
      </c>
      <c r="M58" t="s">
        <v>1680</v>
      </c>
    </row>
    <row r="59" spans="1:13" x14ac:dyDescent="0.35">
      <c r="A59" t="s">
        <v>215</v>
      </c>
      <c r="B59" t="s">
        <v>152</v>
      </c>
      <c r="C59" t="s">
        <v>132</v>
      </c>
      <c r="D59" t="s">
        <v>147</v>
      </c>
      <c r="E59" t="s">
        <v>237</v>
      </c>
      <c r="F59" t="s">
        <v>234</v>
      </c>
      <c r="G59" t="s">
        <v>54</v>
      </c>
      <c r="H59" t="s">
        <v>234</v>
      </c>
      <c r="I59" t="s">
        <v>14</v>
      </c>
      <c r="J59" t="s">
        <v>54</v>
      </c>
      <c r="K59" s="78">
        <f t="shared" ca="1" si="1"/>
        <v>0</v>
      </c>
      <c r="M59" t="s">
        <v>1680</v>
      </c>
    </row>
    <row r="60" spans="1:13" x14ac:dyDescent="0.35">
      <c r="A60" t="s">
        <v>215</v>
      </c>
      <c r="B60" t="s">
        <v>153</v>
      </c>
      <c r="C60" t="s">
        <v>132</v>
      </c>
      <c r="D60" t="s">
        <v>147</v>
      </c>
      <c r="E60" t="s">
        <v>237</v>
      </c>
      <c r="F60" t="s">
        <v>235</v>
      </c>
      <c r="G60" t="s">
        <v>54</v>
      </c>
      <c r="H60" t="s">
        <v>235</v>
      </c>
      <c r="I60" t="s">
        <v>14</v>
      </c>
      <c r="J60" t="s">
        <v>54</v>
      </c>
      <c r="K60" s="78">
        <f t="shared" ca="1" si="1"/>
        <v>0</v>
      </c>
      <c r="M60" t="s">
        <v>1680</v>
      </c>
    </row>
    <row r="61" spans="1:13" x14ac:dyDescent="0.35">
      <c r="A61" t="s">
        <v>215</v>
      </c>
      <c r="B61" t="s">
        <v>155</v>
      </c>
      <c r="C61" t="s">
        <v>132</v>
      </c>
      <c r="D61" t="s">
        <v>147</v>
      </c>
      <c r="E61" t="s">
        <v>238</v>
      </c>
      <c r="F61" t="s">
        <v>54</v>
      </c>
      <c r="H61" t="s">
        <v>238</v>
      </c>
      <c r="I61" t="s">
        <v>14</v>
      </c>
      <c r="J61" t="s">
        <v>54</v>
      </c>
      <c r="K61" s="78">
        <f t="shared" ca="1" si="1"/>
        <v>0</v>
      </c>
      <c r="M61" t="s">
        <v>1680</v>
      </c>
    </row>
    <row r="62" spans="1:13" x14ac:dyDescent="0.35">
      <c r="A62" t="s">
        <v>215</v>
      </c>
      <c r="B62" t="s">
        <v>78</v>
      </c>
      <c r="C62" t="s">
        <v>132</v>
      </c>
      <c r="D62" t="s">
        <v>147</v>
      </c>
      <c r="E62" t="s">
        <v>238</v>
      </c>
      <c r="F62" t="s">
        <v>233</v>
      </c>
      <c r="G62" t="s">
        <v>54</v>
      </c>
      <c r="H62" t="s">
        <v>233</v>
      </c>
      <c r="I62" t="s">
        <v>14</v>
      </c>
      <c r="J62" t="s">
        <v>54</v>
      </c>
      <c r="K62" s="78">
        <f t="shared" ca="1" si="1"/>
        <v>0</v>
      </c>
      <c r="M62" t="s">
        <v>1680</v>
      </c>
    </row>
    <row r="63" spans="1:13" x14ac:dyDescent="0.35">
      <c r="A63" t="s">
        <v>215</v>
      </c>
      <c r="B63" t="s">
        <v>156</v>
      </c>
      <c r="C63" t="s">
        <v>132</v>
      </c>
      <c r="D63" t="s">
        <v>147</v>
      </c>
      <c r="E63" t="s">
        <v>238</v>
      </c>
      <c r="F63" t="s">
        <v>234</v>
      </c>
      <c r="G63" t="s">
        <v>54</v>
      </c>
      <c r="H63" t="s">
        <v>234</v>
      </c>
      <c r="I63" t="s">
        <v>14</v>
      </c>
      <c r="J63" t="s">
        <v>54</v>
      </c>
      <c r="K63" s="78">
        <f t="shared" ca="1" si="1"/>
        <v>0</v>
      </c>
      <c r="M63" t="s">
        <v>1680</v>
      </c>
    </row>
    <row r="64" spans="1:13" x14ac:dyDescent="0.35">
      <c r="A64" t="s">
        <v>215</v>
      </c>
      <c r="B64" t="s">
        <v>157</v>
      </c>
      <c r="C64" t="s">
        <v>132</v>
      </c>
      <c r="D64" t="s">
        <v>147</v>
      </c>
      <c r="E64" t="s">
        <v>238</v>
      </c>
      <c r="F64" t="s">
        <v>235</v>
      </c>
      <c r="G64" t="s">
        <v>54</v>
      </c>
      <c r="H64" t="s">
        <v>235</v>
      </c>
      <c r="I64" t="s">
        <v>14</v>
      </c>
      <c r="J64" t="s">
        <v>54</v>
      </c>
      <c r="K64" s="78">
        <f t="shared" ca="1" si="1"/>
        <v>0</v>
      </c>
      <c r="M64" t="s">
        <v>1680</v>
      </c>
    </row>
    <row r="65" spans="1:13" x14ac:dyDescent="0.35">
      <c r="A65" t="s">
        <v>215</v>
      </c>
      <c r="B65" t="s">
        <v>159</v>
      </c>
      <c r="C65" t="s">
        <v>132</v>
      </c>
      <c r="D65" t="s">
        <v>158</v>
      </c>
      <c r="E65" t="s">
        <v>54</v>
      </c>
      <c r="H65" t="s">
        <v>158</v>
      </c>
      <c r="I65" t="s">
        <v>14</v>
      </c>
      <c r="J65" t="s">
        <v>54</v>
      </c>
      <c r="K65" s="78">
        <f t="shared" ca="1" si="1"/>
        <v>0</v>
      </c>
      <c r="M65" t="s">
        <v>1680</v>
      </c>
    </row>
    <row r="66" spans="1:13" x14ac:dyDescent="0.35">
      <c r="A66" t="s">
        <v>215</v>
      </c>
      <c r="B66" t="s">
        <v>160</v>
      </c>
      <c r="C66" t="s">
        <v>132</v>
      </c>
      <c r="D66" t="s">
        <v>158</v>
      </c>
      <c r="E66" t="s">
        <v>233</v>
      </c>
      <c r="F66" t="s">
        <v>54</v>
      </c>
      <c r="H66" t="s">
        <v>233</v>
      </c>
      <c r="I66" t="s">
        <v>14</v>
      </c>
      <c r="J66" t="s">
        <v>54</v>
      </c>
      <c r="K66" s="78">
        <f t="shared" ca="1" si="1"/>
        <v>0</v>
      </c>
      <c r="M66" t="s">
        <v>1680</v>
      </c>
    </row>
    <row r="67" spans="1:13" x14ac:dyDescent="0.35">
      <c r="A67" t="s">
        <v>215</v>
      </c>
      <c r="B67" t="s">
        <v>161</v>
      </c>
      <c r="C67" t="s">
        <v>132</v>
      </c>
      <c r="D67" t="s">
        <v>158</v>
      </c>
      <c r="E67" t="s">
        <v>234</v>
      </c>
      <c r="F67" t="s">
        <v>54</v>
      </c>
      <c r="H67" t="s">
        <v>234</v>
      </c>
      <c r="I67" t="s">
        <v>14</v>
      </c>
      <c r="J67" t="s">
        <v>54</v>
      </c>
      <c r="K67" s="78">
        <f t="shared" ca="1" si="1"/>
        <v>0</v>
      </c>
      <c r="M67" t="s">
        <v>1680</v>
      </c>
    </row>
    <row r="68" spans="1:13" x14ac:dyDescent="0.35">
      <c r="A68" t="s">
        <v>215</v>
      </c>
      <c r="B68" t="s">
        <v>162</v>
      </c>
      <c r="C68" t="s">
        <v>132</v>
      </c>
      <c r="D68" t="s">
        <v>158</v>
      </c>
      <c r="E68" t="s">
        <v>235</v>
      </c>
      <c r="F68" t="s">
        <v>54</v>
      </c>
      <c r="H68" t="s">
        <v>235</v>
      </c>
      <c r="I68" t="s">
        <v>14</v>
      </c>
      <c r="J68" t="s">
        <v>54</v>
      </c>
      <c r="K68" s="78">
        <f t="shared" ref="K68:K86" ca="1" si="2">OFFSET(BalanceSheet_Corner,MATCH($B68,BalanceSheet_Row,0),MATCH($I68,BalanceSheet_Column,0))</f>
        <v>0</v>
      </c>
      <c r="M68" t="s">
        <v>1680</v>
      </c>
    </row>
    <row r="69" spans="1:13" x14ac:dyDescent="0.35">
      <c r="A69" t="s">
        <v>215</v>
      </c>
      <c r="B69" t="s">
        <v>164</v>
      </c>
      <c r="C69" t="s">
        <v>132</v>
      </c>
      <c r="D69" t="s">
        <v>163</v>
      </c>
      <c r="E69" t="s">
        <v>54</v>
      </c>
      <c r="H69" t="s">
        <v>163</v>
      </c>
      <c r="I69" t="s">
        <v>14</v>
      </c>
      <c r="J69" t="s">
        <v>54</v>
      </c>
      <c r="K69" s="78">
        <f t="shared" ca="1" si="2"/>
        <v>0</v>
      </c>
      <c r="M69" t="s">
        <v>1680</v>
      </c>
    </row>
    <row r="70" spans="1:13" x14ac:dyDescent="0.35">
      <c r="A70" t="s">
        <v>215</v>
      </c>
      <c r="B70" t="s">
        <v>166</v>
      </c>
      <c r="C70" t="s">
        <v>132</v>
      </c>
      <c r="D70" t="s">
        <v>165</v>
      </c>
      <c r="E70" t="s">
        <v>54</v>
      </c>
      <c r="H70" t="s">
        <v>165</v>
      </c>
      <c r="I70" t="s">
        <v>14</v>
      </c>
      <c r="J70" t="s">
        <v>54</v>
      </c>
      <c r="K70" s="78">
        <f t="shared" ca="1" si="2"/>
        <v>0</v>
      </c>
      <c r="M70" t="s">
        <v>1680</v>
      </c>
    </row>
    <row r="71" spans="1:13" x14ac:dyDescent="0.35">
      <c r="A71" t="s">
        <v>215</v>
      </c>
      <c r="B71" t="s">
        <v>168</v>
      </c>
      <c r="C71" t="s">
        <v>132</v>
      </c>
      <c r="D71" t="s">
        <v>167</v>
      </c>
      <c r="E71" t="s">
        <v>54</v>
      </c>
      <c r="H71" t="s">
        <v>167</v>
      </c>
      <c r="I71" t="s">
        <v>14</v>
      </c>
      <c r="J71" t="s">
        <v>54</v>
      </c>
      <c r="K71" s="78">
        <f t="shared" ca="1" si="2"/>
        <v>0</v>
      </c>
      <c r="M71" t="s">
        <v>1680</v>
      </c>
    </row>
    <row r="72" spans="1:13" x14ac:dyDescent="0.35">
      <c r="A72" t="s">
        <v>215</v>
      </c>
      <c r="B72" t="s">
        <v>170</v>
      </c>
      <c r="C72" t="s">
        <v>132</v>
      </c>
      <c r="D72" t="s">
        <v>169</v>
      </c>
      <c r="E72" t="s">
        <v>54</v>
      </c>
      <c r="H72" t="s">
        <v>169</v>
      </c>
      <c r="I72" t="s">
        <v>14</v>
      </c>
      <c r="J72" t="s">
        <v>54</v>
      </c>
      <c r="K72" s="78">
        <f t="shared" ca="1" si="2"/>
        <v>0</v>
      </c>
      <c r="M72" t="s">
        <v>1680</v>
      </c>
    </row>
    <row r="73" spans="1:13" x14ac:dyDescent="0.35">
      <c r="A73" t="s">
        <v>215</v>
      </c>
      <c r="B73" t="s">
        <v>172</v>
      </c>
      <c r="C73" t="s">
        <v>132</v>
      </c>
      <c r="D73" t="s">
        <v>171</v>
      </c>
      <c r="E73" t="s">
        <v>54</v>
      </c>
      <c r="H73" t="s">
        <v>171</v>
      </c>
      <c r="I73" t="s">
        <v>14</v>
      </c>
      <c r="J73" t="s">
        <v>54</v>
      </c>
      <c r="K73" s="78">
        <f t="shared" ca="1" si="2"/>
        <v>0</v>
      </c>
      <c r="M73" t="s">
        <v>1680</v>
      </c>
    </row>
    <row r="74" spans="1:13" x14ac:dyDescent="0.35">
      <c r="A74" t="s">
        <v>215</v>
      </c>
      <c r="B74" t="s">
        <v>174</v>
      </c>
      <c r="C74" t="s">
        <v>132</v>
      </c>
      <c r="D74" t="s">
        <v>173</v>
      </c>
      <c r="E74" t="s">
        <v>54</v>
      </c>
      <c r="H74" t="s">
        <v>173</v>
      </c>
      <c r="I74" t="s">
        <v>14</v>
      </c>
      <c r="J74" t="s">
        <v>54</v>
      </c>
      <c r="K74" s="78">
        <f t="shared" ca="1" si="2"/>
        <v>0</v>
      </c>
      <c r="M74" t="s">
        <v>1680</v>
      </c>
    </row>
    <row r="75" spans="1:13" x14ac:dyDescent="0.35">
      <c r="A75" t="s">
        <v>215</v>
      </c>
      <c r="B75" t="s">
        <v>175</v>
      </c>
      <c r="C75" t="s">
        <v>132</v>
      </c>
      <c r="D75" t="s">
        <v>83</v>
      </c>
      <c r="E75" t="s">
        <v>54</v>
      </c>
      <c r="H75" t="s">
        <v>83</v>
      </c>
      <c r="I75" t="s">
        <v>14</v>
      </c>
      <c r="J75" t="s">
        <v>54</v>
      </c>
      <c r="K75" s="78">
        <f t="shared" ca="1" si="2"/>
        <v>0</v>
      </c>
      <c r="M75" t="s">
        <v>1680</v>
      </c>
    </row>
    <row r="76" spans="1:13" x14ac:dyDescent="0.35">
      <c r="A76" t="s">
        <v>215</v>
      </c>
      <c r="B76" t="s">
        <v>177</v>
      </c>
      <c r="C76" t="s">
        <v>132</v>
      </c>
      <c r="D76" t="s">
        <v>176</v>
      </c>
      <c r="E76" t="s">
        <v>54</v>
      </c>
      <c r="H76" t="s">
        <v>176</v>
      </c>
      <c r="I76" t="s">
        <v>14</v>
      </c>
      <c r="J76" t="s">
        <v>54</v>
      </c>
      <c r="K76" s="78">
        <f t="shared" ca="1" si="2"/>
        <v>0</v>
      </c>
      <c r="M76" t="s">
        <v>1680</v>
      </c>
    </row>
    <row r="77" spans="1:13" x14ac:dyDescent="0.35">
      <c r="A77" t="s">
        <v>215</v>
      </c>
      <c r="B77" t="s">
        <v>179</v>
      </c>
      <c r="C77" t="s">
        <v>132</v>
      </c>
      <c r="D77" t="s">
        <v>178</v>
      </c>
      <c r="E77" t="s">
        <v>54</v>
      </c>
      <c r="H77" t="s">
        <v>178</v>
      </c>
      <c r="I77" t="s">
        <v>14</v>
      </c>
      <c r="J77" t="s">
        <v>54</v>
      </c>
      <c r="K77" s="78">
        <f t="shared" ca="1" si="2"/>
        <v>0</v>
      </c>
      <c r="M77" t="s">
        <v>1680</v>
      </c>
    </row>
    <row r="78" spans="1:13" x14ac:dyDescent="0.35">
      <c r="A78" t="s">
        <v>215</v>
      </c>
      <c r="B78" t="s">
        <v>181</v>
      </c>
      <c r="C78" t="s">
        <v>132</v>
      </c>
      <c r="D78" t="s">
        <v>180</v>
      </c>
      <c r="E78" t="s">
        <v>54</v>
      </c>
      <c r="H78" t="s">
        <v>180</v>
      </c>
      <c r="I78" t="s">
        <v>14</v>
      </c>
      <c r="J78" t="s">
        <v>54</v>
      </c>
      <c r="K78" s="78">
        <f t="shared" ca="1" si="2"/>
        <v>0</v>
      </c>
      <c r="M78" t="s">
        <v>1680</v>
      </c>
    </row>
    <row r="79" spans="1:13" x14ac:dyDescent="0.35">
      <c r="A79" t="s">
        <v>215</v>
      </c>
      <c r="B79" t="s">
        <v>183</v>
      </c>
      <c r="C79" t="s">
        <v>132</v>
      </c>
      <c r="D79" t="s">
        <v>182</v>
      </c>
      <c r="E79" t="s">
        <v>54</v>
      </c>
      <c r="H79" t="s">
        <v>182</v>
      </c>
      <c r="I79" t="s">
        <v>14</v>
      </c>
      <c r="J79" t="s">
        <v>54</v>
      </c>
      <c r="K79" s="78">
        <f t="shared" ca="1" si="2"/>
        <v>0</v>
      </c>
      <c r="M79" t="s">
        <v>1680</v>
      </c>
    </row>
    <row r="80" spans="1:13" x14ac:dyDescent="0.35">
      <c r="A80" t="s">
        <v>215</v>
      </c>
      <c r="B80" t="s">
        <v>185</v>
      </c>
      <c r="C80" t="s">
        <v>132</v>
      </c>
      <c r="D80" t="s">
        <v>184</v>
      </c>
      <c r="E80" t="s">
        <v>54</v>
      </c>
      <c r="H80" t="s">
        <v>184</v>
      </c>
      <c r="I80" t="s">
        <v>14</v>
      </c>
      <c r="J80" t="s">
        <v>54</v>
      </c>
      <c r="K80" s="78">
        <f t="shared" ca="1" si="2"/>
        <v>0</v>
      </c>
      <c r="M80" t="s">
        <v>1680</v>
      </c>
    </row>
    <row r="81" spans="1:15" x14ac:dyDescent="0.35">
      <c r="A81" t="s">
        <v>215</v>
      </c>
      <c r="B81" t="s">
        <v>187</v>
      </c>
      <c r="C81" t="s">
        <v>132</v>
      </c>
      <c r="D81" t="s">
        <v>186</v>
      </c>
      <c r="E81" t="s">
        <v>54</v>
      </c>
      <c r="H81" t="s">
        <v>186</v>
      </c>
      <c r="I81" t="s">
        <v>14</v>
      </c>
      <c r="J81" t="s">
        <v>54</v>
      </c>
      <c r="K81" s="78">
        <f t="shared" ca="1" si="2"/>
        <v>0</v>
      </c>
      <c r="M81" t="s">
        <v>1680</v>
      </c>
    </row>
    <row r="82" spans="1:15" x14ac:dyDescent="0.35">
      <c r="A82" t="s">
        <v>215</v>
      </c>
      <c r="B82" t="s">
        <v>189</v>
      </c>
      <c r="C82" t="s">
        <v>132</v>
      </c>
      <c r="D82" t="s">
        <v>186</v>
      </c>
      <c r="E82" t="s">
        <v>239</v>
      </c>
      <c r="F82" t="s">
        <v>54</v>
      </c>
      <c r="H82" t="s">
        <v>239</v>
      </c>
      <c r="I82" t="s">
        <v>14</v>
      </c>
      <c r="J82" t="s">
        <v>54</v>
      </c>
      <c r="K82" s="78">
        <f t="shared" ca="1" si="2"/>
        <v>0</v>
      </c>
      <c r="M82" t="s">
        <v>1680</v>
      </c>
    </row>
    <row r="83" spans="1:15" x14ac:dyDescent="0.35">
      <c r="A83" t="s">
        <v>215</v>
      </c>
      <c r="B83" t="s">
        <v>191</v>
      </c>
      <c r="C83" t="s">
        <v>132</v>
      </c>
      <c r="D83" t="s">
        <v>186</v>
      </c>
      <c r="E83" t="s">
        <v>24</v>
      </c>
      <c r="F83" t="s">
        <v>54</v>
      </c>
      <c r="H83" t="s">
        <v>24</v>
      </c>
      <c r="I83" t="s">
        <v>14</v>
      </c>
      <c r="J83" t="s">
        <v>54</v>
      </c>
      <c r="K83" s="78">
        <f t="shared" ca="1" si="2"/>
        <v>0</v>
      </c>
      <c r="M83" t="s">
        <v>1680</v>
      </c>
    </row>
    <row r="84" spans="1:15" x14ac:dyDescent="0.35">
      <c r="A84" t="s">
        <v>215</v>
      </c>
      <c r="B84" t="s">
        <v>193</v>
      </c>
      <c r="C84" t="s">
        <v>132</v>
      </c>
      <c r="D84" t="s">
        <v>192</v>
      </c>
      <c r="E84" t="s">
        <v>54</v>
      </c>
      <c r="H84" t="s">
        <v>192</v>
      </c>
      <c r="I84" t="s">
        <v>14</v>
      </c>
      <c r="J84" t="s">
        <v>54</v>
      </c>
      <c r="K84" s="78">
        <f t="shared" ca="1" si="2"/>
        <v>0</v>
      </c>
      <c r="M84" t="s">
        <v>1680</v>
      </c>
    </row>
    <row r="85" spans="1:15" x14ac:dyDescent="0.35">
      <c r="A85" t="s">
        <v>215</v>
      </c>
      <c r="B85" t="s">
        <v>195</v>
      </c>
      <c r="C85" t="s">
        <v>132</v>
      </c>
      <c r="D85" t="s">
        <v>54</v>
      </c>
      <c r="H85" t="s">
        <v>194</v>
      </c>
      <c r="I85" t="s">
        <v>14</v>
      </c>
      <c r="J85" t="s">
        <v>54</v>
      </c>
      <c r="K85" s="78">
        <f t="shared" ca="1" si="2"/>
        <v>0</v>
      </c>
      <c r="M85" t="s">
        <v>1680</v>
      </c>
    </row>
    <row r="86" spans="1:15" x14ac:dyDescent="0.35">
      <c r="A86" t="s">
        <v>215</v>
      </c>
      <c r="B86" t="s">
        <v>196</v>
      </c>
      <c r="C86" t="s">
        <v>17</v>
      </c>
      <c r="D86" t="s">
        <v>54</v>
      </c>
      <c r="H86" t="s">
        <v>17</v>
      </c>
      <c r="I86" t="s">
        <v>14</v>
      </c>
      <c r="J86" t="s">
        <v>54</v>
      </c>
      <c r="K86" s="78">
        <f t="shared" ca="1" si="2"/>
        <v>0</v>
      </c>
      <c r="M86" t="s">
        <v>1680</v>
      </c>
    </row>
    <row r="87" spans="1:15" x14ac:dyDescent="0.35">
      <c r="A87" t="s">
        <v>215</v>
      </c>
      <c r="B87" t="s">
        <v>161</v>
      </c>
      <c r="C87" t="s">
        <v>17</v>
      </c>
      <c r="D87" t="s">
        <v>20</v>
      </c>
      <c r="E87" t="s">
        <v>54</v>
      </c>
      <c r="H87" t="s">
        <v>20</v>
      </c>
      <c r="I87" t="s">
        <v>240</v>
      </c>
      <c r="J87" t="s">
        <v>54</v>
      </c>
      <c r="K87" s="78">
        <f>'2021 balance sheet'!H16</f>
        <v>0</v>
      </c>
      <c r="M87" t="s">
        <v>1680</v>
      </c>
      <c r="O87" s="79" t="s">
        <v>241</v>
      </c>
    </row>
    <row r="88" spans="1:15" x14ac:dyDescent="0.35">
      <c r="A88" t="s">
        <v>215</v>
      </c>
      <c r="B88" t="s">
        <v>162</v>
      </c>
      <c r="C88" t="s">
        <v>17</v>
      </c>
      <c r="D88" t="s">
        <v>27</v>
      </c>
      <c r="E88" t="s">
        <v>54</v>
      </c>
      <c r="H88" t="s">
        <v>27</v>
      </c>
      <c r="I88" t="s">
        <v>240</v>
      </c>
      <c r="J88" t="s">
        <v>54</v>
      </c>
      <c r="K88" s="78">
        <f>'2021 balance sheet'!H18</f>
        <v>0</v>
      </c>
      <c r="M88" t="s">
        <v>1680</v>
      </c>
      <c r="O88" s="79" t="s">
        <v>241</v>
      </c>
    </row>
    <row r="89" spans="1:15" x14ac:dyDescent="0.35">
      <c r="A89" t="s">
        <v>215</v>
      </c>
      <c r="B89" t="s">
        <v>166</v>
      </c>
      <c r="C89" t="s">
        <v>17</v>
      </c>
      <c r="D89" t="s">
        <v>31</v>
      </c>
      <c r="E89" t="s">
        <v>54</v>
      </c>
      <c r="H89" t="s">
        <v>31</v>
      </c>
      <c r="I89" t="s">
        <v>240</v>
      </c>
      <c r="J89" t="s">
        <v>54</v>
      </c>
      <c r="K89" s="78">
        <f>'2021 balance sheet'!H19</f>
        <v>0</v>
      </c>
      <c r="M89" t="s">
        <v>1680</v>
      </c>
      <c r="O89" s="79" t="s">
        <v>241</v>
      </c>
    </row>
    <row r="90" spans="1:15" x14ac:dyDescent="0.35">
      <c r="A90" t="s">
        <v>215</v>
      </c>
      <c r="B90" t="s">
        <v>168</v>
      </c>
      <c r="C90" t="s">
        <v>17</v>
      </c>
      <c r="D90" t="s">
        <v>35</v>
      </c>
      <c r="E90" t="s">
        <v>54</v>
      </c>
      <c r="H90" t="s">
        <v>35</v>
      </c>
      <c r="I90" t="s">
        <v>240</v>
      </c>
      <c r="J90" t="s">
        <v>54</v>
      </c>
      <c r="K90" s="78">
        <f>'2021 balance sheet'!H20</f>
        <v>0</v>
      </c>
      <c r="M90" t="s">
        <v>1680</v>
      </c>
      <c r="O90" s="79" t="s">
        <v>241</v>
      </c>
    </row>
    <row r="91" spans="1:15" x14ac:dyDescent="0.35">
      <c r="A91" t="s">
        <v>215</v>
      </c>
      <c r="B91" t="s">
        <v>102</v>
      </c>
      <c r="C91" t="s">
        <v>42</v>
      </c>
      <c r="D91" t="s">
        <v>54</v>
      </c>
      <c r="H91" t="s">
        <v>42</v>
      </c>
      <c r="I91" t="s">
        <v>14</v>
      </c>
      <c r="J91" t="s">
        <v>54</v>
      </c>
      <c r="K91" s="78">
        <f>'2021 balance sheet'!H22</f>
        <v>0</v>
      </c>
      <c r="M91" t="s">
        <v>1680</v>
      </c>
      <c r="O91" s="79" t="s">
        <v>241</v>
      </c>
    </row>
    <row r="92" spans="1:15" x14ac:dyDescent="0.35">
      <c r="A92" t="s">
        <v>215</v>
      </c>
      <c r="B92" t="s">
        <v>67</v>
      </c>
      <c r="C92" t="s">
        <v>242</v>
      </c>
      <c r="D92" t="s">
        <v>54</v>
      </c>
      <c r="H92" t="s">
        <v>46</v>
      </c>
      <c r="I92" t="s">
        <v>14</v>
      </c>
      <c r="J92" t="s">
        <v>54</v>
      </c>
      <c r="K92" s="78">
        <f>'2021 balance sheet'!H23</f>
        <v>0</v>
      </c>
      <c r="M92" t="s">
        <v>1680</v>
      </c>
      <c r="O92" s="79" t="s">
        <v>241</v>
      </c>
    </row>
    <row r="93" spans="1:15" x14ac:dyDescent="0.35">
      <c r="A93" t="s">
        <v>215</v>
      </c>
      <c r="B93" t="s">
        <v>67</v>
      </c>
      <c r="C93" t="s">
        <v>242</v>
      </c>
      <c r="D93" t="s">
        <v>54</v>
      </c>
      <c r="H93" t="s">
        <v>242</v>
      </c>
      <c r="I93" t="s">
        <v>61</v>
      </c>
      <c r="J93" t="s">
        <v>55</v>
      </c>
      <c r="K93" s="78">
        <f t="array" ref="K93:K96">TRANSPOSE('2021 balance sheet'!I28:L28)</f>
        <v>0</v>
      </c>
      <c r="M93" t="s">
        <v>1680</v>
      </c>
      <c r="O93" s="79" t="s">
        <v>241</v>
      </c>
    </row>
    <row r="94" spans="1:15" x14ac:dyDescent="0.35">
      <c r="A94" t="s">
        <v>215</v>
      </c>
      <c r="B94" t="s">
        <v>67</v>
      </c>
      <c r="C94" t="s">
        <v>242</v>
      </c>
      <c r="D94" t="s">
        <v>54</v>
      </c>
      <c r="H94" t="s">
        <v>242</v>
      </c>
      <c r="I94" t="s">
        <v>62</v>
      </c>
      <c r="J94" t="s">
        <v>56</v>
      </c>
      <c r="K94" s="78">
        <v>0</v>
      </c>
      <c r="M94" t="s">
        <v>1680</v>
      </c>
      <c r="O94" s="79" t="s">
        <v>241</v>
      </c>
    </row>
    <row r="95" spans="1:15" x14ac:dyDescent="0.35">
      <c r="A95" t="s">
        <v>215</v>
      </c>
      <c r="B95" t="s">
        <v>67</v>
      </c>
      <c r="C95" t="s">
        <v>242</v>
      </c>
      <c r="D95" t="s">
        <v>54</v>
      </c>
      <c r="H95" t="s">
        <v>242</v>
      </c>
      <c r="I95" t="s">
        <v>63</v>
      </c>
      <c r="J95" t="s">
        <v>57</v>
      </c>
      <c r="K95" s="78">
        <v>0</v>
      </c>
      <c r="M95" t="s">
        <v>1680</v>
      </c>
      <c r="O95" s="79" t="s">
        <v>241</v>
      </c>
    </row>
    <row r="96" spans="1:15" x14ac:dyDescent="0.35">
      <c r="A96" t="s">
        <v>215</v>
      </c>
      <c r="B96" t="s">
        <v>67</v>
      </c>
      <c r="C96" t="s">
        <v>242</v>
      </c>
      <c r="D96" t="s">
        <v>54</v>
      </c>
      <c r="H96" t="s">
        <v>242</v>
      </c>
      <c r="I96" t="s">
        <v>64</v>
      </c>
      <c r="J96" t="s">
        <v>58</v>
      </c>
      <c r="K96" s="78">
        <v>0</v>
      </c>
      <c r="M96" t="s">
        <v>1680</v>
      </c>
      <c r="O96" s="79" t="s">
        <v>241</v>
      </c>
    </row>
    <row r="97" spans="1:15" x14ac:dyDescent="0.35">
      <c r="A97" t="s">
        <v>215</v>
      </c>
      <c r="B97" t="s">
        <v>71</v>
      </c>
      <c r="C97" t="s">
        <v>70</v>
      </c>
      <c r="D97" t="s">
        <v>54</v>
      </c>
      <c r="H97" t="s">
        <v>70</v>
      </c>
      <c r="I97" t="s">
        <v>14</v>
      </c>
      <c r="J97" t="s">
        <v>54</v>
      </c>
      <c r="K97" s="78">
        <f t="array" ref="K97:K101">TRANSPOSE('2021 balance sheet'!H29:L29)</f>
        <v>0</v>
      </c>
      <c r="M97" t="s">
        <v>1680</v>
      </c>
      <c r="O97" s="79" t="s">
        <v>241</v>
      </c>
    </row>
    <row r="98" spans="1:15" x14ac:dyDescent="0.35">
      <c r="A98" t="s">
        <v>215</v>
      </c>
      <c r="B98" t="s">
        <v>71</v>
      </c>
      <c r="C98" t="s">
        <v>70</v>
      </c>
      <c r="D98" t="s">
        <v>54</v>
      </c>
      <c r="H98" t="s">
        <v>70</v>
      </c>
      <c r="I98" t="s">
        <v>61</v>
      </c>
      <c r="J98" t="s">
        <v>55</v>
      </c>
      <c r="K98" s="78">
        <v>0</v>
      </c>
      <c r="M98" t="s">
        <v>1680</v>
      </c>
      <c r="O98" s="79" t="s">
        <v>241</v>
      </c>
    </row>
    <row r="99" spans="1:15" x14ac:dyDescent="0.35">
      <c r="A99" t="s">
        <v>215</v>
      </c>
      <c r="B99" t="s">
        <v>71</v>
      </c>
      <c r="C99" t="s">
        <v>70</v>
      </c>
      <c r="D99" t="s">
        <v>54</v>
      </c>
      <c r="H99" t="s">
        <v>70</v>
      </c>
      <c r="I99" t="s">
        <v>62</v>
      </c>
      <c r="J99" t="s">
        <v>56</v>
      </c>
      <c r="K99" s="78">
        <v>0</v>
      </c>
      <c r="M99" t="s">
        <v>1680</v>
      </c>
      <c r="O99" s="79" t="s">
        <v>241</v>
      </c>
    </row>
    <row r="100" spans="1:15" x14ac:dyDescent="0.35">
      <c r="A100" t="s">
        <v>215</v>
      </c>
      <c r="B100" t="s">
        <v>71</v>
      </c>
      <c r="C100" t="s">
        <v>70</v>
      </c>
      <c r="D100" t="s">
        <v>54</v>
      </c>
      <c r="H100" t="s">
        <v>70</v>
      </c>
      <c r="I100" t="s">
        <v>63</v>
      </c>
      <c r="J100" t="s">
        <v>57</v>
      </c>
      <c r="K100" s="78">
        <v>0</v>
      </c>
      <c r="M100" t="s">
        <v>1680</v>
      </c>
      <c r="O100" s="79" t="s">
        <v>241</v>
      </c>
    </row>
    <row r="101" spans="1:15" x14ac:dyDescent="0.35">
      <c r="A101" t="s">
        <v>215</v>
      </c>
      <c r="B101" t="s">
        <v>71</v>
      </c>
      <c r="C101" t="s">
        <v>70</v>
      </c>
      <c r="D101" t="s">
        <v>54</v>
      </c>
      <c r="H101" t="s">
        <v>70</v>
      </c>
      <c r="I101" t="s">
        <v>64</v>
      </c>
      <c r="J101" t="s">
        <v>58</v>
      </c>
      <c r="K101" s="78">
        <v>0</v>
      </c>
      <c r="M101" t="s">
        <v>1680</v>
      </c>
      <c r="O101" s="79" t="s">
        <v>241</v>
      </c>
    </row>
    <row r="102" spans="1:15" x14ac:dyDescent="0.35">
      <c r="A102" t="s">
        <v>215</v>
      </c>
      <c r="B102" t="s">
        <v>74</v>
      </c>
      <c r="C102" t="s">
        <v>7636</v>
      </c>
      <c r="D102" t="s">
        <v>54</v>
      </c>
      <c r="H102" t="s">
        <v>7636</v>
      </c>
      <c r="I102" t="s">
        <v>14</v>
      </c>
      <c r="J102" t="s">
        <v>54</v>
      </c>
      <c r="K102" s="78">
        <f t="array" ref="K102:K106">TRANSPOSE('2021 balance sheet'!H30:L30)</f>
        <v>0</v>
      </c>
      <c r="M102" t="s">
        <v>1680</v>
      </c>
      <c r="O102" s="79" t="s">
        <v>241</v>
      </c>
    </row>
    <row r="103" spans="1:15" x14ac:dyDescent="0.35">
      <c r="A103" t="s">
        <v>215</v>
      </c>
      <c r="B103" t="s">
        <v>74</v>
      </c>
      <c r="C103" t="s">
        <v>7636</v>
      </c>
      <c r="D103" t="s">
        <v>54</v>
      </c>
      <c r="H103" t="s">
        <v>7636</v>
      </c>
      <c r="I103" t="s">
        <v>61</v>
      </c>
      <c r="J103" t="s">
        <v>55</v>
      </c>
      <c r="K103" s="78">
        <v>0</v>
      </c>
      <c r="M103" t="s">
        <v>1680</v>
      </c>
      <c r="O103" s="79" t="s">
        <v>241</v>
      </c>
    </row>
    <row r="104" spans="1:15" x14ac:dyDescent="0.35">
      <c r="A104" t="s">
        <v>215</v>
      </c>
      <c r="B104" t="s">
        <v>74</v>
      </c>
      <c r="C104" t="s">
        <v>7636</v>
      </c>
      <c r="D104" t="s">
        <v>54</v>
      </c>
      <c r="H104" t="s">
        <v>7636</v>
      </c>
      <c r="I104" t="s">
        <v>62</v>
      </c>
      <c r="J104" t="s">
        <v>56</v>
      </c>
      <c r="K104" s="78">
        <v>0</v>
      </c>
      <c r="M104" t="s">
        <v>1680</v>
      </c>
      <c r="O104" s="79" t="s">
        <v>241</v>
      </c>
    </row>
    <row r="105" spans="1:15" x14ac:dyDescent="0.35">
      <c r="A105" t="s">
        <v>215</v>
      </c>
      <c r="B105" t="s">
        <v>74</v>
      </c>
      <c r="C105" t="s">
        <v>7636</v>
      </c>
      <c r="D105" t="s">
        <v>54</v>
      </c>
      <c r="H105" t="s">
        <v>7636</v>
      </c>
      <c r="I105" t="s">
        <v>63</v>
      </c>
      <c r="J105" t="s">
        <v>57</v>
      </c>
      <c r="K105" s="78">
        <v>0</v>
      </c>
      <c r="M105" t="s">
        <v>1680</v>
      </c>
      <c r="O105" s="79" t="s">
        <v>241</v>
      </c>
    </row>
    <row r="106" spans="1:15" x14ac:dyDescent="0.35">
      <c r="A106" t="s">
        <v>215</v>
      </c>
      <c r="B106" t="s">
        <v>74</v>
      </c>
      <c r="C106" t="s">
        <v>7636</v>
      </c>
      <c r="D106" t="s">
        <v>54</v>
      </c>
      <c r="H106" t="s">
        <v>7636</v>
      </c>
      <c r="I106" t="s">
        <v>64</v>
      </c>
      <c r="J106" t="s">
        <v>58</v>
      </c>
      <c r="K106" s="78">
        <v>0</v>
      </c>
      <c r="M106" t="s">
        <v>1680</v>
      </c>
      <c r="O106" s="79" t="s">
        <v>241</v>
      </c>
    </row>
    <row r="107" spans="1:15" x14ac:dyDescent="0.35">
      <c r="A107" t="s">
        <v>215</v>
      </c>
      <c r="B107" t="s">
        <v>78</v>
      </c>
      <c r="C107" t="s">
        <v>77</v>
      </c>
      <c r="D107" t="s">
        <v>54</v>
      </c>
      <c r="H107" t="s">
        <v>77</v>
      </c>
      <c r="I107" t="s">
        <v>14</v>
      </c>
      <c r="J107" t="s">
        <v>54</v>
      </c>
      <c r="K107" s="78">
        <f t="array" ref="K107:K111">TRANSPOSE('2021 balance sheet'!H31:L31)</f>
        <v>0</v>
      </c>
      <c r="M107" t="s">
        <v>1680</v>
      </c>
      <c r="O107" s="79" t="s">
        <v>241</v>
      </c>
    </row>
    <row r="108" spans="1:15" x14ac:dyDescent="0.35">
      <c r="A108" t="s">
        <v>215</v>
      </c>
      <c r="B108" t="s">
        <v>78</v>
      </c>
      <c r="C108" t="s">
        <v>77</v>
      </c>
      <c r="D108" t="s">
        <v>54</v>
      </c>
      <c r="H108" t="s">
        <v>77</v>
      </c>
      <c r="I108" t="s">
        <v>61</v>
      </c>
      <c r="J108" t="s">
        <v>55</v>
      </c>
      <c r="K108" s="78">
        <v>0</v>
      </c>
      <c r="M108" t="s">
        <v>1680</v>
      </c>
      <c r="O108" s="79" t="s">
        <v>241</v>
      </c>
    </row>
    <row r="109" spans="1:15" x14ac:dyDescent="0.35">
      <c r="A109" t="s">
        <v>215</v>
      </c>
      <c r="B109" t="s">
        <v>78</v>
      </c>
      <c r="C109" t="s">
        <v>77</v>
      </c>
      <c r="D109" t="s">
        <v>54</v>
      </c>
      <c r="H109" t="s">
        <v>77</v>
      </c>
      <c r="I109" t="s">
        <v>62</v>
      </c>
      <c r="J109" t="s">
        <v>56</v>
      </c>
      <c r="K109" s="78">
        <v>0</v>
      </c>
      <c r="M109" t="s">
        <v>1680</v>
      </c>
      <c r="O109" s="79" t="s">
        <v>241</v>
      </c>
    </row>
    <row r="110" spans="1:15" x14ac:dyDescent="0.35">
      <c r="A110" t="s">
        <v>215</v>
      </c>
      <c r="B110" t="s">
        <v>78</v>
      </c>
      <c r="C110" t="s">
        <v>77</v>
      </c>
      <c r="D110" t="s">
        <v>54</v>
      </c>
      <c r="H110" t="s">
        <v>77</v>
      </c>
      <c r="I110" t="s">
        <v>63</v>
      </c>
      <c r="J110" t="s">
        <v>57</v>
      </c>
      <c r="K110" s="78">
        <v>0</v>
      </c>
      <c r="M110" t="s">
        <v>1680</v>
      </c>
      <c r="O110" s="79" t="s">
        <v>241</v>
      </c>
    </row>
    <row r="111" spans="1:15" x14ac:dyDescent="0.35">
      <c r="A111" t="s">
        <v>215</v>
      </c>
      <c r="B111" t="s">
        <v>78</v>
      </c>
      <c r="C111" t="s">
        <v>77</v>
      </c>
      <c r="D111" t="s">
        <v>54</v>
      </c>
      <c r="H111" t="s">
        <v>77</v>
      </c>
      <c r="I111" t="s">
        <v>64</v>
      </c>
      <c r="J111" t="s">
        <v>58</v>
      </c>
      <c r="K111" s="78">
        <v>0</v>
      </c>
      <c r="M111" t="s">
        <v>1680</v>
      </c>
      <c r="O111" s="79" t="s">
        <v>241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33"/>
  <sheetViews>
    <sheetView topLeftCell="A3" zoomScale="168" zoomScaleNormal="168" workbookViewId="0">
      <selection activeCell="F129" sqref="F129"/>
    </sheetView>
  </sheetViews>
  <sheetFormatPr defaultRowHeight="14.5" x14ac:dyDescent="0.35"/>
  <cols>
    <col min="1" max="1" width="18.453125" bestFit="1" customWidth="1"/>
    <col min="3" max="3" width="15.26953125" customWidth="1"/>
    <col min="4" max="4" width="15.1796875" customWidth="1"/>
    <col min="5" max="5" width="16.54296875" customWidth="1"/>
    <col min="6" max="7" width="17.54296875" customWidth="1"/>
    <col min="8" max="8" width="18.81640625" customWidth="1"/>
    <col min="9" max="10" width="13" customWidth="1"/>
  </cols>
  <sheetData>
    <row r="1" spans="1:13" ht="15.5" x14ac:dyDescent="0.35">
      <c r="A1" s="74" t="s">
        <v>197</v>
      </c>
    </row>
    <row r="3" spans="1:13" ht="15.5" x14ac:dyDescent="0.35">
      <c r="A3" s="75" t="s">
        <v>200</v>
      </c>
      <c r="B3" s="75" t="s">
        <v>201</v>
      </c>
      <c r="C3" s="75" t="s">
        <v>274</v>
      </c>
      <c r="D3" s="75" t="s">
        <v>275</v>
      </c>
      <c r="E3" s="75" t="s">
        <v>276</v>
      </c>
      <c r="F3" s="75" t="s">
        <v>277</v>
      </c>
      <c r="G3" s="75" t="s">
        <v>278</v>
      </c>
      <c r="H3" s="75" t="s">
        <v>211</v>
      </c>
      <c r="I3" s="75" t="s">
        <v>212</v>
      </c>
      <c r="J3" s="75" t="s">
        <v>279</v>
      </c>
      <c r="K3" s="75" t="s">
        <v>214</v>
      </c>
      <c r="M3" s="75" t="s">
        <v>198</v>
      </c>
    </row>
    <row r="4" spans="1:13" x14ac:dyDescent="0.35">
      <c r="A4" t="s">
        <v>280</v>
      </c>
      <c r="B4" t="s">
        <v>19</v>
      </c>
      <c r="C4" t="s">
        <v>244</v>
      </c>
      <c r="D4" t="s">
        <v>54</v>
      </c>
      <c r="H4" t="str">
        <f>"SCR: "&amp;C4</f>
        <v xml:space="preserve">SCR: Market risk </v>
      </c>
      <c r="I4" t="s">
        <v>14</v>
      </c>
      <c r="J4" s="113">
        <v>44561</v>
      </c>
      <c r="K4" s="78">
        <f t="shared" ref="K4:K33" ca="1" si="0">OFFSET(CapReq_Corner,MATCH($B4,CapReq_Row,0),MATCH($I4,CapReq_Column,0))</f>
        <v>0</v>
      </c>
      <c r="M4" t="s">
        <v>1680</v>
      </c>
    </row>
    <row r="5" spans="1:13" x14ac:dyDescent="0.35">
      <c r="A5" t="s">
        <v>280</v>
      </c>
      <c r="B5" t="s">
        <v>23</v>
      </c>
      <c r="C5" t="s">
        <v>245</v>
      </c>
      <c r="D5" t="s">
        <v>54</v>
      </c>
      <c r="H5" t="str">
        <f t="shared" ref="H5:H18" si="1">"SCR: "&amp;C5</f>
        <v>SCR: Counterparty default risk</v>
      </c>
      <c r="I5" t="s">
        <v>14</v>
      </c>
      <c r="J5" s="113">
        <v>44561</v>
      </c>
      <c r="K5" s="78">
        <f t="shared" ca="1" si="0"/>
        <v>0</v>
      </c>
      <c r="M5" t="s">
        <v>1680</v>
      </c>
    </row>
    <row r="6" spans="1:13" x14ac:dyDescent="0.35">
      <c r="A6" t="s">
        <v>280</v>
      </c>
      <c r="B6" t="s">
        <v>26</v>
      </c>
      <c r="C6" t="s">
        <v>246</v>
      </c>
      <c r="D6" t="s">
        <v>54</v>
      </c>
      <c r="H6" t="str">
        <f t="shared" si="1"/>
        <v>SCR: Life underwriting risk</v>
      </c>
      <c r="I6" t="s">
        <v>14</v>
      </c>
      <c r="J6" s="113">
        <v>44561</v>
      </c>
      <c r="K6" s="78">
        <f t="shared" ca="1" si="0"/>
        <v>0</v>
      </c>
      <c r="M6" t="s">
        <v>1680</v>
      </c>
    </row>
    <row r="7" spans="1:13" x14ac:dyDescent="0.35">
      <c r="A7" t="s">
        <v>280</v>
      </c>
      <c r="B7" t="s">
        <v>30</v>
      </c>
      <c r="C7" t="s">
        <v>247</v>
      </c>
      <c r="D7" t="s">
        <v>54</v>
      </c>
      <c r="H7" t="str">
        <f t="shared" si="1"/>
        <v>SCR: Health underwriting risk</v>
      </c>
      <c r="I7" t="s">
        <v>14</v>
      </c>
      <c r="J7" s="113">
        <v>44561</v>
      </c>
      <c r="K7" s="78">
        <f t="shared" ca="1" si="0"/>
        <v>0</v>
      </c>
      <c r="M7" t="s">
        <v>1680</v>
      </c>
    </row>
    <row r="8" spans="1:13" x14ac:dyDescent="0.35">
      <c r="A8" t="s">
        <v>280</v>
      </c>
      <c r="B8" t="s">
        <v>34</v>
      </c>
      <c r="C8" t="s">
        <v>248</v>
      </c>
      <c r="D8" t="s">
        <v>54</v>
      </c>
      <c r="H8" t="str">
        <f t="shared" si="1"/>
        <v>SCR: Non-life underwriting risk</v>
      </c>
      <c r="I8" t="s">
        <v>14</v>
      </c>
      <c r="J8" s="113">
        <v>44561</v>
      </c>
      <c r="K8" s="78">
        <f t="shared" ca="1" si="0"/>
        <v>0</v>
      </c>
      <c r="M8" t="s">
        <v>1680</v>
      </c>
    </row>
    <row r="9" spans="1:13" x14ac:dyDescent="0.35">
      <c r="A9" t="s">
        <v>280</v>
      </c>
      <c r="B9" t="s">
        <v>38</v>
      </c>
      <c r="C9" t="s">
        <v>249</v>
      </c>
      <c r="D9" t="s">
        <v>54</v>
      </c>
      <c r="H9" t="str">
        <f t="shared" si="1"/>
        <v>SCR: Diversification</v>
      </c>
      <c r="I9" t="s">
        <v>14</v>
      </c>
      <c r="J9" s="113">
        <v>44561</v>
      </c>
      <c r="K9" s="78">
        <f t="shared" ca="1" si="0"/>
        <v>0</v>
      </c>
      <c r="M9" t="s">
        <v>1680</v>
      </c>
    </row>
    <row r="10" spans="1:13" x14ac:dyDescent="0.35">
      <c r="A10" t="s">
        <v>280</v>
      </c>
      <c r="B10" t="s">
        <v>41</v>
      </c>
      <c r="C10" t="s">
        <v>250</v>
      </c>
      <c r="D10" t="s">
        <v>54</v>
      </c>
      <c r="H10" t="str">
        <f t="shared" si="1"/>
        <v xml:space="preserve">SCR: Operational risk </v>
      </c>
      <c r="I10" t="s">
        <v>14</v>
      </c>
      <c r="J10" s="113">
        <v>44561</v>
      </c>
      <c r="K10" s="78">
        <f t="shared" ca="1" si="0"/>
        <v>0</v>
      </c>
      <c r="M10" t="s">
        <v>1680</v>
      </c>
    </row>
    <row r="11" spans="1:13" x14ac:dyDescent="0.35">
      <c r="A11" t="s">
        <v>280</v>
      </c>
      <c r="B11" t="s">
        <v>45</v>
      </c>
      <c r="C11" t="s">
        <v>251</v>
      </c>
      <c r="D11" t="s">
        <v>54</v>
      </c>
      <c r="H11" t="str">
        <f t="shared" si="1"/>
        <v>SCR: Loss-absorbing capacity of technical provisions</v>
      </c>
      <c r="I11" t="s">
        <v>14</v>
      </c>
      <c r="J11" s="113">
        <v>44561</v>
      </c>
      <c r="K11" s="78">
        <f t="shared" ca="1" si="0"/>
        <v>0</v>
      </c>
      <c r="M11" t="s">
        <v>1680</v>
      </c>
    </row>
    <row r="12" spans="1:13" x14ac:dyDescent="0.35">
      <c r="A12" t="s">
        <v>280</v>
      </c>
      <c r="B12" t="s">
        <v>49</v>
      </c>
      <c r="C12" t="s">
        <v>252</v>
      </c>
      <c r="D12" t="s">
        <v>54</v>
      </c>
      <c r="H12" t="str">
        <f t="shared" si="1"/>
        <v>SCR: Loss-absorbing capacity of deferred taxes</v>
      </c>
      <c r="I12" t="s">
        <v>14</v>
      </c>
      <c r="J12" s="113">
        <v>44561</v>
      </c>
      <c r="K12" s="78">
        <f t="shared" ca="1" si="0"/>
        <v>0</v>
      </c>
      <c r="M12" t="s">
        <v>1680</v>
      </c>
    </row>
    <row r="13" spans="1:13" x14ac:dyDescent="0.35">
      <c r="A13" t="s">
        <v>280</v>
      </c>
      <c r="B13" t="s">
        <v>51</v>
      </c>
      <c r="C13" t="s">
        <v>253</v>
      </c>
      <c r="D13" t="s">
        <v>54</v>
      </c>
      <c r="H13" t="str">
        <f t="shared" si="1"/>
        <v>SCR: Other adjustments (please describe in Free Form Comments)</v>
      </c>
      <c r="I13" t="s">
        <v>14</v>
      </c>
      <c r="J13" s="113">
        <v>44561</v>
      </c>
      <c r="K13" s="78">
        <f t="shared" ca="1" si="0"/>
        <v>0</v>
      </c>
      <c r="M13" t="s">
        <v>1680</v>
      </c>
    </row>
    <row r="14" spans="1:13" x14ac:dyDescent="0.35">
      <c r="A14" t="s">
        <v>280</v>
      </c>
      <c r="B14" t="s">
        <v>53</v>
      </c>
      <c r="C14" t="s">
        <v>254</v>
      </c>
      <c r="D14" t="s">
        <v>54</v>
      </c>
      <c r="H14" t="str">
        <f t="shared" si="1"/>
        <v>SCR: Solvency Capital Requirement excluding capital add-on</v>
      </c>
      <c r="I14" t="s">
        <v>14</v>
      </c>
      <c r="J14" s="113">
        <v>44561</v>
      </c>
      <c r="K14" s="78">
        <f t="shared" ca="1" si="0"/>
        <v>0</v>
      </c>
      <c r="M14" t="s">
        <v>1680</v>
      </c>
    </row>
    <row r="15" spans="1:13" x14ac:dyDescent="0.35">
      <c r="A15" t="s">
        <v>280</v>
      </c>
      <c r="B15" t="s">
        <v>60</v>
      </c>
      <c r="C15" t="s">
        <v>255</v>
      </c>
      <c r="D15" t="s">
        <v>54</v>
      </c>
      <c r="H15" t="str">
        <f t="shared" si="1"/>
        <v>SCR: Capital add-on already set</v>
      </c>
      <c r="I15" t="s">
        <v>14</v>
      </c>
      <c r="J15" s="113">
        <v>44561</v>
      </c>
      <c r="K15" s="78">
        <f t="shared" ca="1" si="0"/>
        <v>0</v>
      </c>
      <c r="M15" t="s">
        <v>1680</v>
      </c>
    </row>
    <row r="16" spans="1:13" x14ac:dyDescent="0.35">
      <c r="A16" t="s">
        <v>280</v>
      </c>
      <c r="B16" t="s">
        <v>66</v>
      </c>
      <c r="C16" t="s">
        <v>256</v>
      </c>
      <c r="D16" t="s">
        <v>54</v>
      </c>
      <c r="H16" t="str">
        <f t="shared" si="1"/>
        <v>SCR: Solvency Capital Requirement   S.23.01.01 (.04)  C0010 R0580 (R0590)</v>
      </c>
      <c r="I16" t="s">
        <v>14</v>
      </c>
      <c r="J16" s="113">
        <v>44561</v>
      </c>
      <c r="K16" s="78">
        <f t="shared" ca="1" si="0"/>
        <v>0</v>
      </c>
      <c r="M16" t="s">
        <v>1680</v>
      </c>
    </row>
    <row r="17" spans="1:13" x14ac:dyDescent="0.35">
      <c r="A17" t="s">
        <v>280</v>
      </c>
      <c r="B17" t="s">
        <v>69</v>
      </c>
      <c r="C17" t="s">
        <v>258</v>
      </c>
      <c r="D17" t="s">
        <v>54</v>
      </c>
      <c r="H17" t="str">
        <f t="shared" si="1"/>
        <v>SCR: Syndicate's Economic Capital Assessment</v>
      </c>
      <c r="I17" t="s">
        <v>14</v>
      </c>
      <c r="J17" s="113">
        <v>44561</v>
      </c>
      <c r="K17" s="78">
        <f t="shared" ca="1" si="0"/>
        <v>0</v>
      </c>
      <c r="M17" t="s">
        <v>1680</v>
      </c>
    </row>
    <row r="18" spans="1:13" x14ac:dyDescent="0.35">
      <c r="A18" t="s">
        <v>280</v>
      </c>
      <c r="B18" t="s">
        <v>73</v>
      </c>
      <c r="C18" t="s">
        <v>259</v>
      </c>
      <c r="D18" t="s">
        <v>54</v>
      </c>
      <c r="H18" t="str">
        <f t="shared" si="1"/>
        <v>SCR: Capital Requirement for entity covered by this submission</v>
      </c>
      <c r="I18" t="s">
        <v>14</v>
      </c>
      <c r="J18" s="113">
        <v>44561</v>
      </c>
      <c r="K18" s="78">
        <f t="shared" ca="1" si="0"/>
        <v>0</v>
      </c>
      <c r="M18" t="s">
        <v>1680</v>
      </c>
    </row>
    <row r="19" spans="1:13" x14ac:dyDescent="0.35">
      <c r="A19" t="s">
        <v>280</v>
      </c>
      <c r="B19" t="s">
        <v>19</v>
      </c>
      <c r="C19" t="s">
        <v>244</v>
      </c>
      <c r="D19" t="s">
        <v>54</v>
      </c>
      <c r="H19" t="str">
        <f>"SCR: "&amp;C19</f>
        <v xml:space="preserve">SCR: Market risk </v>
      </c>
      <c r="I19" t="s">
        <v>61</v>
      </c>
      <c r="J19" s="113">
        <v>44926</v>
      </c>
      <c r="K19" s="78">
        <f t="shared" ca="1" si="0"/>
        <v>0</v>
      </c>
      <c r="M19" t="s">
        <v>1680</v>
      </c>
    </row>
    <row r="20" spans="1:13" x14ac:dyDescent="0.35">
      <c r="A20" t="s">
        <v>280</v>
      </c>
      <c r="B20" t="s">
        <v>23</v>
      </c>
      <c r="C20" t="s">
        <v>245</v>
      </c>
      <c r="D20" t="s">
        <v>54</v>
      </c>
      <c r="H20" t="str">
        <f t="shared" ref="H20:H33" si="2">"SCR: "&amp;C20</f>
        <v>SCR: Counterparty default risk</v>
      </c>
      <c r="I20" t="s">
        <v>61</v>
      </c>
      <c r="J20" s="113">
        <v>44926</v>
      </c>
      <c r="K20" s="78">
        <f t="shared" ca="1" si="0"/>
        <v>0</v>
      </c>
      <c r="M20" t="s">
        <v>1680</v>
      </c>
    </row>
    <row r="21" spans="1:13" x14ac:dyDescent="0.35">
      <c r="A21" t="s">
        <v>280</v>
      </c>
      <c r="B21" t="s">
        <v>26</v>
      </c>
      <c r="C21" t="s">
        <v>246</v>
      </c>
      <c r="D21" t="s">
        <v>54</v>
      </c>
      <c r="H21" t="str">
        <f t="shared" si="2"/>
        <v>SCR: Life underwriting risk</v>
      </c>
      <c r="I21" t="s">
        <v>61</v>
      </c>
      <c r="J21" s="113">
        <v>44926</v>
      </c>
      <c r="K21" s="78">
        <f t="shared" ca="1" si="0"/>
        <v>0</v>
      </c>
      <c r="M21" t="s">
        <v>1680</v>
      </c>
    </row>
    <row r="22" spans="1:13" x14ac:dyDescent="0.35">
      <c r="A22" t="s">
        <v>280</v>
      </c>
      <c r="B22" t="s">
        <v>30</v>
      </c>
      <c r="C22" t="s">
        <v>247</v>
      </c>
      <c r="D22" t="s">
        <v>54</v>
      </c>
      <c r="H22" t="str">
        <f t="shared" si="2"/>
        <v>SCR: Health underwriting risk</v>
      </c>
      <c r="I22" t="s">
        <v>61</v>
      </c>
      <c r="J22" s="113">
        <v>44926</v>
      </c>
      <c r="K22" s="78">
        <f t="shared" ca="1" si="0"/>
        <v>0</v>
      </c>
      <c r="M22" t="s">
        <v>1680</v>
      </c>
    </row>
    <row r="23" spans="1:13" x14ac:dyDescent="0.35">
      <c r="A23" t="s">
        <v>280</v>
      </c>
      <c r="B23" t="s">
        <v>34</v>
      </c>
      <c r="C23" t="s">
        <v>248</v>
      </c>
      <c r="D23" t="s">
        <v>54</v>
      </c>
      <c r="H23" t="str">
        <f t="shared" si="2"/>
        <v>SCR: Non-life underwriting risk</v>
      </c>
      <c r="I23" t="s">
        <v>61</v>
      </c>
      <c r="J23" s="113">
        <v>44926</v>
      </c>
      <c r="K23" s="78">
        <f t="shared" ca="1" si="0"/>
        <v>0</v>
      </c>
      <c r="M23" t="s">
        <v>1680</v>
      </c>
    </row>
    <row r="24" spans="1:13" x14ac:dyDescent="0.35">
      <c r="A24" t="s">
        <v>280</v>
      </c>
      <c r="B24" t="s">
        <v>38</v>
      </c>
      <c r="C24" t="s">
        <v>249</v>
      </c>
      <c r="D24" t="s">
        <v>54</v>
      </c>
      <c r="H24" t="str">
        <f t="shared" si="2"/>
        <v>SCR: Diversification</v>
      </c>
      <c r="I24" t="s">
        <v>61</v>
      </c>
      <c r="J24" s="113">
        <v>44926</v>
      </c>
      <c r="K24" s="78">
        <f t="shared" ca="1" si="0"/>
        <v>0</v>
      </c>
      <c r="M24" t="s">
        <v>1680</v>
      </c>
    </row>
    <row r="25" spans="1:13" x14ac:dyDescent="0.35">
      <c r="A25" t="s">
        <v>280</v>
      </c>
      <c r="B25" t="s">
        <v>41</v>
      </c>
      <c r="C25" t="s">
        <v>250</v>
      </c>
      <c r="D25" t="s">
        <v>54</v>
      </c>
      <c r="H25" t="str">
        <f t="shared" si="2"/>
        <v xml:space="preserve">SCR: Operational risk </v>
      </c>
      <c r="I25" t="s">
        <v>61</v>
      </c>
      <c r="J25" s="113">
        <v>44926</v>
      </c>
      <c r="K25" s="78">
        <f t="shared" ca="1" si="0"/>
        <v>0</v>
      </c>
      <c r="M25" t="s">
        <v>1680</v>
      </c>
    </row>
    <row r="26" spans="1:13" x14ac:dyDescent="0.35">
      <c r="A26" t="s">
        <v>280</v>
      </c>
      <c r="B26" t="s">
        <v>45</v>
      </c>
      <c r="C26" t="s">
        <v>251</v>
      </c>
      <c r="D26" t="s">
        <v>54</v>
      </c>
      <c r="H26" t="str">
        <f t="shared" si="2"/>
        <v>SCR: Loss-absorbing capacity of technical provisions</v>
      </c>
      <c r="I26" t="s">
        <v>61</v>
      </c>
      <c r="J26" s="113">
        <v>44926</v>
      </c>
      <c r="K26" s="78">
        <f t="shared" ca="1" si="0"/>
        <v>0</v>
      </c>
      <c r="M26" t="s">
        <v>1680</v>
      </c>
    </row>
    <row r="27" spans="1:13" x14ac:dyDescent="0.35">
      <c r="A27" t="s">
        <v>280</v>
      </c>
      <c r="B27" t="s">
        <v>49</v>
      </c>
      <c r="C27" t="s">
        <v>252</v>
      </c>
      <c r="D27" t="s">
        <v>54</v>
      </c>
      <c r="H27" t="str">
        <f t="shared" si="2"/>
        <v>SCR: Loss-absorbing capacity of deferred taxes</v>
      </c>
      <c r="I27" t="s">
        <v>61</v>
      </c>
      <c r="J27" s="113">
        <v>44926</v>
      </c>
      <c r="K27" s="78">
        <f t="shared" ca="1" si="0"/>
        <v>0</v>
      </c>
      <c r="M27" t="s">
        <v>1680</v>
      </c>
    </row>
    <row r="28" spans="1:13" x14ac:dyDescent="0.35">
      <c r="A28" t="s">
        <v>280</v>
      </c>
      <c r="B28" t="s">
        <v>51</v>
      </c>
      <c r="C28" t="s">
        <v>253</v>
      </c>
      <c r="D28" t="s">
        <v>54</v>
      </c>
      <c r="H28" t="str">
        <f t="shared" si="2"/>
        <v>SCR: Other adjustments (please describe in Free Form Comments)</v>
      </c>
      <c r="I28" t="s">
        <v>61</v>
      </c>
      <c r="J28" s="113">
        <v>44926</v>
      </c>
      <c r="K28" s="78">
        <f t="shared" ca="1" si="0"/>
        <v>0</v>
      </c>
      <c r="M28" t="s">
        <v>1680</v>
      </c>
    </row>
    <row r="29" spans="1:13" x14ac:dyDescent="0.35">
      <c r="A29" t="s">
        <v>280</v>
      </c>
      <c r="B29" t="s">
        <v>53</v>
      </c>
      <c r="C29" t="s">
        <v>254</v>
      </c>
      <c r="D29" t="s">
        <v>54</v>
      </c>
      <c r="H29" t="str">
        <f t="shared" si="2"/>
        <v>SCR: Solvency Capital Requirement excluding capital add-on</v>
      </c>
      <c r="I29" t="s">
        <v>61</v>
      </c>
      <c r="J29" s="113">
        <v>44926</v>
      </c>
      <c r="K29" s="78">
        <f t="shared" ca="1" si="0"/>
        <v>0</v>
      </c>
      <c r="M29" t="s">
        <v>1680</v>
      </c>
    </row>
    <row r="30" spans="1:13" x14ac:dyDescent="0.35">
      <c r="A30" t="s">
        <v>280</v>
      </c>
      <c r="B30" t="s">
        <v>60</v>
      </c>
      <c r="C30" t="s">
        <v>255</v>
      </c>
      <c r="D30" t="s">
        <v>54</v>
      </c>
      <c r="H30" t="str">
        <f t="shared" si="2"/>
        <v>SCR: Capital add-on already set</v>
      </c>
      <c r="I30" t="s">
        <v>61</v>
      </c>
      <c r="J30" s="113">
        <v>44926</v>
      </c>
      <c r="K30" s="78">
        <f t="shared" ca="1" si="0"/>
        <v>0</v>
      </c>
      <c r="M30" t="s">
        <v>1680</v>
      </c>
    </row>
    <row r="31" spans="1:13" x14ac:dyDescent="0.35">
      <c r="A31" t="s">
        <v>280</v>
      </c>
      <c r="B31" t="s">
        <v>66</v>
      </c>
      <c r="C31" t="s">
        <v>256</v>
      </c>
      <c r="D31" t="s">
        <v>54</v>
      </c>
      <c r="H31" t="str">
        <f t="shared" si="2"/>
        <v>SCR: Solvency Capital Requirement   S.23.01.01 (.04)  C0010 R0580 (R0590)</v>
      </c>
      <c r="I31" t="s">
        <v>61</v>
      </c>
      <c r="J31" s="113">
        <v>44926</v>
      </c>
      <c r="K31" s="78">
        <f t="shared" ca="1" si="0"/>
        <v>0</v>
      </c>
      <c r="M31" t="s">
        <v>1680</v>
      </c>
    </row>
    <row r="32" spans="1:13" x14ac:dyDescent="0.35">
      <c r="A32" t="s">
        <v>280</v>
      </c>
      <c r="B32" t="s">
        <v>69</v>
      </c>
      <c r="C32" t="s">
        <v>258</v>
      </c>
      <c r="D32" t="s">
        <v>54</v>
      </c>
      <c r="H32" t="str">
        <f t="shared" si="2"/>
        <v>SCR: Syndicate's Economic Capital Assessment</v>
      </c>
      <c r="I32" t="s">
        <v>61</v>
      </c>
      <c r="J32" s="113">
        <v>44926</v>
      </c>
      <c r="K32" s="78">
        <f t="shared" ca="1" si="0"/>
        <v>0</v>
      </c>
      <c r="M32" t="s">
        <v>1680</v>
      </c>
    </row>
    <row r="33" spans="1:13" x14ac:dyDescent="0.35">
      <c r="A33" t="s">
        <v>280</v>
      </c>
      <c r="B33" t="s">
        <v>73</v>
      </c>
      <c r="C33" t="s">
        <v>259</v>
      </c>
      <c r="D33" t="s">
        <v>54</v>
      </c>
      <c r="H33" t="str">
        <f t="shared" si="2"/>
        <v>SCR: Capital Requirement for entity covered by this submission</v>
      </c>
      <c r="I33" t="s">
        <v>61</v>
      </c>
      <c r="J33" s="113">
        <v>44926</v>
      </c>
      <c r="K33" s="78">
        <f t="shared" ca="1" si="0"/>
        <v>0</v>
      </c>
      <c r="M33" t="s">
        <v>1680</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J243"/>
  <sheetViews>
    <sheetView zoomScale="86" zoomScaleNormal="86" workbookViewId="0">
      <selection activeCell="F129" sqref="F129"/>
    </sheetView>
  </sheetViews>
  <sheetFormatPr defaultRowHeight="14.5" x14ac:dyDescent="0.35"/>
  <cols>
    <col min="1" max="1" width="18.453125" bestFit="1" customWidth="1"/>
    <col min="3" max="3" width="15.26953125" customWidth="1"/>
    <col min="4" max="4" width="15.1796875" customWidth="1"/>
    <col min="5" max="5" width="18.81640625" customWidth="1"/>
    <col min="6" max="7" width="13" customWidth="1"/>
  </cols>
  <sheetData>
    <row r="1" spans="1:10" ht="15.5" x14ac:dyDescent="0.35">
      <c r="A1" s="74" t="s">
        <v>197</v>
      </c>
    </row>
    <row r="3" spans="1:10" ht="15.5" x14ac:dyDescent="0.35">
      <c r="A3" s="75" t="s">
        <v>200</v>
      </c>
      <c r="B3" s="75" t="s">
        <v>201</v>
      </c>
      <c r="C3" s="75" t="s">
        <v>1719</v>
      </c>
      <c r="D3" s="75" t="s">
        <v>1720</v>
      </c>
      <c r="E3" s="75" t="s">
        <v>211</v>
      </c>
      <c r="F3" s="75" t="s">
        <v>212</v>
      </c>
      <c r="G3" s="75" t="s">
        <v>279</v>
      </c>
      <c r="H3" s="75" t="s">
        <v>214</v>
      </c>
      <c r="J3" s="75" t="s">
        <v>198</v>
      </c>
    </row>
    <row r="4" spans="1:10" x14ac:dyDescent="0.35">
      <c r="A4" t="s">
        <v>281</v>
      </c>
      <c r="B4" t="s">
        <v>19</v>
      </c>
      <c r="C4" t="s">
        <v>282</v>
      </c>
      <c r="D4" t="s">
        <v>54</v>
      </c>
      <c r="E4" t="s">
        <v>268</v>
      </c>
      <c r="F4" t="s">
        <v>240</v>
      </c>
      <c r="G4" s="113">
        <v>44561</v>
      </c>
      <c r="H4" s="78">
        <f t="shared" ref="H4:H67" ca="1" si="0">OFFSET(Reinsurer_Corner,MATCH($B4,Reinsurer_Row,0),MATCH($F4,Reinsurer_Column,0))</f>
        <v>0</v>
      </c>
      <c r="J4" t="s">
        <v>1678</v>
      </c>
    </row>
    <row r="5" spans="1:10" x14ac:dyDescent="0.35">
      <c r="A5" t="s">
        <v>281</v>
      </c>
      <c r="B5" t="s">
        <v>19</v>
      </c>
      <c r="C5" t="s">
        <v>282</v>
      </c>
      <c r="D5" t="s">
        <v>54</v>
      </c>
      <c r="E5" t="s">
        <v>269</v>
      </c>
      <c r="F5" t="s">
        <v>263</v>
      </c>
      <c r="G5" s="113">
        <v>44561</v>
      </c>
      <c r="H5" s="78">
        <f t="shared" ca="1" si="0"/>
        <v>0</v>
      </c>
      <c r="J5" t="s">
        <v>1678</v>
      </c>
    </row>
    <row r="6" spans="1:10" x14ac:dyDescent="0.35">
      <c r="A6" t="s">
        <v>281</v>
      </c>
      <c r="B6" t="s">
        <v>19</v>
      </c>
      <c r="C6" t="s">
        <v>282</v>
      </c>
      <c r="D6" t="s">
        <v>54</v>
      </c>
      <c r="E6" t="s">
        <v>270</v>
      </c>
      <c r="F6" t="s">
        <v>264</v>
      </c>
      <c r="G6" s="113">
        <v>44561</v>
      </c>
      <c r="H6" s="78">
        <f t="shared" ca="1" si="0"/>
        <v>0</v>
      </c>
      <c r="J6" t="s">
        <v>1678</v>
      </c>
    </row>
    <row r="7" spans="1:10" x14ac:dyDescent="0.35">
      <c r="A7" t="s">
        <v>281</v>
      </c>
      <c r="B7" t="s">
        <v>19</v>
      </c>
      <c r="C7" t="s">
        <v>282</v>
      </c>
      <c r="D7" t="s">
        <v>54</v>
      </c>
      <c r="E7" t="s">
        <v>271</v>
      </c>
      <c r="F7" t="s">
        <v>265</v>
      </c>
      <c r="G7" s="113">
        <v>44561</v>
      </c>
      <c r="H7" s="78">
        <f t="shared" ca="1" si="0"/>
        <v>0</v>
      </c>
      <c r="J7" t="s">
        <v>1678</v>
      </c>
    </row>
    <row r="8" spans="1:10" x14ac:dyDescent="0.35">
      <c r="A8" t="s">
        <v>281</v>
      </c>
      <c r="B8" t="s">
        <v>19</v>
      </c>
      <c r="C8" t="s">
        <v>282</v>
      </c>
      <c r="D8" t="s">
        <v>54</v>
      </c>
      <c r="E8" t="s">
        <v>272</v>
      </c>
      <c r="F8" t="s">
        <v>266</v>
      </c>
      <c r="G8" s="113">
        <v>44561</v>
      </c>
      <c r="H8" s="78">
        <f t="shared" ca="1" si="0"/>
        <v>0</v>
      </c>
      <c r="J8" t="s">
        <v>1678</v>
      </c>
    </row>
    <row r="9" spans="1:10" x14ac:dyDescent="0.35">
      <c r="A9" t="s">
        <v>281</v>
      </c>
      <c r="B9" t="s">
        <v>19</v>
      </c>
      <c r="C9" t="s">
        <v>282</v>
      </c>
      <c r="D9" t="s">
        <v>54</v>
      </c>
      <c r="E9" t="s">
        <v>273</v>
      </c>
      <c r="F9" t="s">
        <v>267</v>
      </c>
      <c r="G9" s="113">
        <v>44561</v>
      </c>
      <c r="H9" s="78">
        <f t="shared" ca="1" si="0"/>
        <v>0</v>
      </c>
      <c r="J9" t="s">
        <v>1678</v>
      </c>
    </row>
    <row r="10" spans="1:10" x14ac:dyDescent="0.35">
      <c r="A10" t="s">
        <v>281</v>
      </c>
      <c r="B10" t="s">
        <v>23</v>
      </c>
      <c r="C10" t="s">
        <v>283</v>
      </c>
      <c r="D10" t="s">
        <v>54</v>
      </c>
      <c r="E10" t="s">
        <v>268</v>
      </c>
      <c r="F10" t="s">
        <v>240</v>
      </c>
      <c r="G10" s="113">
        <v>44561</v>
      </c>
      <c r="H10" s="78">
        <f t="shared" ca="1" si="0"/>
        <v>0</v>
      </c>
      <c r="J10" t="s">
        <v>1678</v>
      </c>
    </row>
    <row r="11" spans="1:10" x14ac:dyDescent="0.35">
      <c r="A11" t="s">
        <v>281</v>
      </c>
      <c r="B11" t="s">
        <v>23</v>
      </c>
      <c r="C11" t="s">
        <v>283</v>
      </c>
      <c r="D11" t="s">
        <v>54</v>
      </c>
      <c r="E11" t="s">
        <v>269</v>
      </c>
      <c r="F11" t="s">
        <v>263</v>
      </c>
      <c r="G11" s="113">
        <v>44561</v>
      </c>
      <c r="H11" s="78">
        <f t="shared" ca="1" si="0"/>
        <v>0</v>
      </c>
      <c r="J11" t="s">
        <v>1678</v>
      </c>
    </row>
    <row r="12" spans="1:10" x14ac:dyDescent="0.35">
      <c r="A12" t="s">
        <v>281</v>
      </c>
      <c r="B12" t="s">
        <v>23</v>
      </c>
      <c r="C12" t="s">
        <v>283</v>
      </c>
      <c r="D12" t="s">
        <v>54</v>
      </c>
      <c r="E12" t="s">
        <v>270</v>
      </c>
      <c r="F12" t="s">
        <v>264</v>
      </c>
      <c r="G12" s="113">
        <v>44561</v>
      </c>
      <c r="H12" s="78">
        <f t="shared" ca="1" si="0"/>
        <v>0</v>
      </c>
      <c r="J12" t="s">
        <v>1678</v>
      </c>
    </row>
    <row r="13" spans="1:10" x14ac:dyDescent="0.35">
      <c r="A13" t="s">
        <v>281</v>
      </c>
      <c r="B13" t="s">
        <v>23</v>
      </c>
      <c r="C13" t="s">
        <v>283</v>
      </c>
      <c r="D13" t="s">
        <v>54</v>
      </c>
      <c r="E13" t="s">
        <v>271</v>
      </c>
      <c r="F13" t="s">
        <v>265</v>
      </c>
      <c r="G13" s="113">
        <v>44561</v>
      </c>
      <c r="H13" s="78">
        <f t="shared" ca="1" si="0"/>
        <v>0</v>
      </c>
      <c r="J13" t="s">
        <v>1678</v>
      </c>
    </row>
    <row r="14" spans="1:10" x14ac:dyDescent="0.35">
      <c r="A14" t="s">
        <v>281</v>
      </c>
      <c r="B14" t="s">
        <v>23</v>
      </c>
      <c r="C14" t="s">
        <v>283</v>
      </c>
      <c r="D14" t="s">
        <v>54</v>
      </c>
      <c r="E14" t="s">
        <v>272</v>
      </c>
      <c r="F14" t="s">
        <v>266</v>
      </c>
      <c r="G14" s="113">
        <v>44561</v>
      </c>
      <c r="H14" s="78">
        <f t="shared" ca="1" si="0"/>
        <v>0</v>
      </c>
      <c r="J14" t="s">
        <v>1678</v>
      </c>
    </row>
    <row r="15" spans="1:10" x14ac:dyDescent="0.35">
      <c r="A15" t="s">
        <v>281</v>
      </c>
      <c r="B15" t="s">
        <v>23</v>
      </c>
      <c r="C15" t="s">
        <v>283</v>
      </c>
      <c r="D15" t="s">
        <v>54</v>
      </c>
      <c r="E15" t="s">
        <v>273</v>
      </c>
      <c r="F15" t="s">
        <v>267</v>
      </c>
      <c r="G15" s="113">
        <v>44561</v>
      </c>
      <c r="H15" s="78">
        <f t="shared" ca="1" si="0"/>
        <v>0</v>
      </c>
      <c r="J15" t="s">
        <v>1678</v>
      </c>
    </row>
    <row r="16" spans="1:10" x14ac:dyDescent="0.35">
      <c r="A16" t="s">
        <v>281</v>
      </c>
      <c r="B16" t="s">
        <v>26</v>
      </c>
      <c r="C16" t="s">
        <v>284</v>
      </c>
      <c r="D16" t="s">
        <v>54</v>
      </c>
      <c r="E16" t="s">
        <v>268</v>
      </c>
      <c r="F16" t="s">
        <v>240</v>
      </c>
      <c r="G16" s="113">
        <v>44561</v>
      </c>
      <c r="H16" s="78">
        <f t="shared" ca="1" si="0"/>
        <v>0</v>
      </c>
      <c r="J16" t="s">
        <v>1678</v>
      </c>
    </row>
    <row r="17" spans="1:10" x14ac:dyDescent="0.35">
      <c r="A17" t="s">
        <v>281</v>
      </c>
      <c r="B17" t="s">
        <v>26</v>
      </c>
      <c r="C17" t="s">
        <v>284</v>
      </c>
      <c r="D17" t="s">
        <v>54</v>
      </c>
      <c r="E17" t="s">
        <v>269</v>
      </c>
      <c r="F17" t="s">
        <v>263</v>
      </c>
      <c r="G17" s="113">
        <v>44561</v>
      </c>
      <c r="H17" s="78">
        <f t="shared" ca="1" si="0"/>
        <v>0</v>
      </c>
      <c r="J17" t="s">
        <v>1678</v>
      </c>
    </row>
    <row r="18" spans="1:10" x14ac:dyDescent="0.35">
      <c r="A18" t="s">
        <v>281</v>
      </c>
      <c r="B18" t="s">
        <v>26</v>
      </c>
      <c r="C18" t="s">
        <v>284</v>
      </c>
      <c r="D18" t="s">
        <v>54</v>
      </c>
      <c r="E18" t="s">
        <v>270</v>
      </c>
      <c r="F18" t="s">
        <v>264</v>
      </c>
      <c r="G18" s="113">
        <v>44561</v>
      </c>
      <c r="H18" s="78">
        <f t="shared" ca="1" si="0"/>
        <v>0</v>
      </c>
      <c r="J18" t="s">
        <v>1678</v>
      </c>
    </row>
    <row r="19" spans="1:10" x14ac:dyDescent="0.35">
      <c r="A19" t="s">
        <v>281</v>
      </c>
      <c r="B19" t="s">
        <v>26</v>
      </c>
      <c r="C19" t="s">
        <v>284</v>
      </c>
      <c r="D19" t="s">
        <v>54</v>
      </c>
      <c r="E19" t="s">
        <v>271</v>
      </c>
      <c r="F19" t="s">
        <v>265</v>
      </c>
      <c r="G19" s="113">
        <v>44926</v>
      </c>
      <c r="H19" s="78">
        <f t="shared" ca="1" si="0"/>
        <v>0</v>
      </c>
      <c r="J19" t="s">
        <v>1678</v>
      </c>
    </row>
    <row r="20" spans="1:10" x14ac:dyDescent="0.35">
      <c r="A20" t="s">
        <v>281</v>
      </c>
      <c r="B20" t="s">
        <v>26</v>
      </c>
      <c r="C20" t="s">
        <v>284</v>
      </c>
      <c r="D20" t="s">
        <v>54</v>
      </c>
      <c r="E20" t="s">
        <v>272</v>
      </c>
      <c r="F20" t="s">
        <v>266</v>
      </c>
      <c r="G20" s="113">
        <v>44926</v>
      </c>
      <c r="H20" s="78">
        <f t="shared" ca="1" si="0"/>
        <v>0</v>
      </c>
      <c r="J20" t="s">
        <v>1678</v>
      </c>
    </row>
    <row r="21" spans="1:10" x14ac:dyDescent="0.35">
      <c r="A21" t="s">
        <v>281</v>
      </c>
      <c r="B21" t="s">
        <v>26</v>
      </c>
      <c r="C21" t="s">
        <v>284</v>
      </c>
      <c r="D21" t="s">
        <v>54</v>
      </c>
      <c r="E21" t="s">
        <v>273</v>
      </c>
      <c r="F21" t="s">
        <v>267</v>
      </c>
      <c r="G21" s="113">
        <v>44926</v>
      </c>
      <c r="H21" s="78">
        <f t="shared" ca="1" si="0"/>
        <v>0</v>
      </c>
      <c r="J21" t="s">
        <v>1678</v>
      </c>
    </row>
    <row r="22" spans="1:10" x14ac:dyDescent="0.35">
      <c r="A22" t="s">
        <v>281</v>
      </c>
      <c r="B22" t="s">
        <v>30</v>
      </c>
      <c r="C22" t="s">
        <v>285</v>
      </c>
      <c r="D22" t="s">
        <v>54</v>
      </c>
      <c r="E22" t="s">
        <v>268</v>
      </c>
      <c r="F22" t="s">
        <v>240</v>
      </c>
      <c r="G22" s="113">
        <v>44926</v>
      </c>
      <c r="H22" s="78">
        <f t="shared" ca="1" si="0"/>
        <v>0</v>
      </c>
      <c r="J22" t="s">
        <v>1678</v>
      </c>
    </row>
    <row r="23" spans="1:10" x14ac:dyDescent="0.35">
      <c r="A23" t="s">
        <v>281</v>
      </c>
      <c r="B23" t="s">
        <v>30</v>
      </c>
      <c r="C23" t="s">
        <v>285</v>
      </c>
      <c r="D23" t="s">
        <v>54</v>
      </c>
      <c r="E23" t="s">
        <v>269</v>
      </c>
      <c r="F23" t="s">
        <v>263</v>
      </c>
      <c r="G23" s="113">
        <v>44926</v>
      </c>
      <c r="H23" s="78">
        <f t="shared" ca="1" si="0"/>
        <v>0</v>
      </c>
      <c r="J23" t="s">
        <v>1678</v>
      </c>
    </row>
    <row r="24" spans="1:10" x14ac:dyDescent="0.35">
      <c r="A24" t="s">
        <v>281</v>
      </c>
      <c r="B24" t="s">
        <v>30</v>
      </c>
      <c r="C24" t="s">
        <v>285</v>
      </c>
      <c r="D24" t="s">
        <v>54</v>
      </c>
      <c r="E24" t="s">
        <v>270</v>
      </c>
      <c r="F24" t="s">
        <v>264</v>
      </c>
      <c r="G24" s="113">
        <v>44926</v>
      </c>
      <c r="H24" s="78">
        <f t="shared" ca="1" si="0"/>
        <v>0</v>
      </c>
      <c r="J24" t="s">
        <v>1678</v>
      </c>
    </row>
    <row r="25" spans="1:10" x14ac:dyDescent="0.35">
      <c r="A25" t="s">
        <v>281</v>
      </c>
      <c r="B25" t="s">
        <v>30</v>
      </c>
      <c r="C25" t="s">
        <v>285</v>
      </c>
      <c r="D25" t="s">
        <v>54</v>
      </c>
      <c r="E25" t="s">
        <v>271</v>
      </c>
      <c r="F25" t="s">
        <v>265</v>
      </c>
      <c r="G25" s="113">
        <v>44926</v>
      </c>
      <c r="H25" s="78">
        <f t="shared" ca="1" si="0"/>
        <v>0</v>
      </c>
      <c r="J25" t="s">
        <v>1678</v>
      </c>
    </row>
    <row r="26" spans="1:10" x14ac:dyDescent="0.35">
      <c r="A26" t="s">
        <v>281</v>
      </c>
      <c r="B26" t="s">
        <v>30</v>
      </c>
      <c r="C26" t="s">
        <v>285</v>
      </c>
      <c r="D26" t="s">
        <v>54</v>
      </c>
      <c r="E26" t="s">
        <v>272</v>
      </c>
      <c r="F26" t="s">
        <v>266</v>
      </c>
      <c r="G26" s="113">
        <v>44926</v>
      </c>
      <c r="H26" s="78">
        <f t="shared" ca="1" si="0"/>
        <v>0</v>
      </c>
      <c r="J26" t="s">
        <v>1678</v>
      </c>
    </row>
    <row r="27" spans="1:10" x14ac:dyDescent="0.35">
      <c r="A27" t="s">
        <v>281</v>
      </c>
      <c r="B27" t="s">
        <v>30</v>
      </c>
      <c r="C27" t="s">
        <v>285</v>
      </c>
      <c r="D27" t="s">
        <v>54</v>
      </c>
      <c r="E27" t="s">
        <v>273</v>
      </c>
      <c r="F27" t="s">
        <v>267</v>
      </c>
      <c r="G27" s="113">
        <v>44926</v>
      </c>
      <c r="H27" s="78">
        <f t="shared" ca="1" si="0"/>
        <v>0</v>
      </c>
      <c r="J27" t="s">
        <v>1678</v>
      </c>
    </row>
    <row r="28" spans="1:10" x14ac:dyDescent="0.35">
      <c r="A28" t="s">
        <v>281</v>
      </c>
      <c r="B28" t="s">
        <v>34</v>
      </c>
      <c r="C28" t="s">
        <v>286</v>
      </c>
      <c r="D28" t="s">
        <v>54</v>
      </c>
      <c r="E28" t="s">
        <v>268</v>
      </c>
      <c r="F28" t="s">
        <v>240</v>
      </c>
      <c r="G28" s="113">
        <v>44926</v>
      </c>
      <c r="H28" s="78">
        <f t="shared" ca="1" si="0"/>
        <v>0</v>
      </c>
      <c r="J28" t="s">
        <v>1678</v>
      </c>
    </row>
    <row r="29" spans="1:10" x14ac:dyDescent="0.35">
      <c r="A29" t="s">
        <v>281</v>
      </c>
      <c r="B29" t="s">
        <v>34</v>
      </c>
      <c r="C29" t="s">
        <v>286</v>
      </c>
      <c r="D29" t="s">
        <v>54</v>
      </c>
      <c r="E29" t="s">
        <v>269</v>
      </c>
      <c r="F29" t="s">
        <v>263</v>
      </c>
      <c r="G29" s="113">
        <v>44926</v>
      </c>
      <c r="H29" s="78">
        <f t="shared" ca="1" si="0"/>
        <v>0</v>
      </c>
      <c r="J29" t="s">
        <v>1678</v>
      </c>
    </row>
    <row r="30" spans="1:10" x14ac:dyDescent="0.35">
      <c r="A30" t="s">
        <v>281</v>
      </c>
      <c r="B30" t="s">
        <v>34</v>
      </c>
      <c r="C30" t="s">
        <v>286</v>
      </c>
      <c r="D30" t="s">
        <v>54</v>
      </c>
      <c r="E30" t="s">
        <v>270</v>
      </c>
      <c r="F30" t="s">
        <v>264</v>
      </c>
      <c r="G30" s="113">
        <v>44926</v>
      </c>
      <c r="H30" s="78">
        <f t="shared" ca="1" si="0"/>
        <v>0</v>
      </c>
      <c r="J30" t="s">
        <v>1678</v>
      </c>
    </row>
    <row r="31" spans="1:10" x14ac:dyDescent="0.35">
      <c r="A31" t="s">
        <v>281</v>
      </c>
      <c r="B31" t="s">
        <v>34</v>
      </c>
      <c r="C31" t="s">
        <v>286</v>
      </c>
      <c r="D31" t="s">
        <v>54</v>
      </c>
      <c r="E31" t="s">
        <v>271</v>
      </c>
      <c r="F31" t="s">
        <v>265</v>
      </c>
      <c r="G31" s="113">
        <v>44926</v>
      </c>
      <c r="H31" s="78">
        <f t="shared" ca="1" si="0"/>
        <v>0</v>
      </c>
      <c r="J31" t="s">
        <v>1678</v>
      </c>
    </row>
    <row r="32" spans="1:10" x14ac:dyDescent="0.35">
      <c r="A32" t="s">
        <v>281</v>
      </c>
      <c r="B32" t="s">
        <v>34</v>
      </c>
      <c r="C32" t="s">
        <v>286</v>
      </c>
      <c r="D32" t="s">
        <v>54</v>
      </c>
      <c r="E32" t="s">
        <v>272</v>
      </c>
      <c r="F32" t="s">
        <v>266</v>
      </c>
      <c r="G32" s="113">
        <v>44926</v>
      </c>
      <c r="H32" s="78">
        <f t="shared" ca="1" si="0"/>
        <v>0</v>
      </c>
      <c r="J32" t="s">
        <v>1678</v>
      </c>
    </row>
    <row r="33" spans="1:10" x14ac:dyDescent="0.35">
      <c r="A33" t="s">
        <v>281</v>
      </c>
      <c r="B33" t="s">
        <v>34</v>
      </c>
      <c r="C33" t="s">
        <v>286</v>
      </c>
      <c r="D33" t="s">
        <v>54</v>
      </c>
      <c r="E33" t="s">
        <v>273</v>
      </c>
      <c r="F33" t="s">
        <v>267</v>
      </c>
      <c r="G33" s="113">
        <v>44926</v>
      </c>
      <c r="H33" s="78">
        <f t="shared" ca="1" si="0"/>
        <v>0</v>
      </c>
      <c r="J33" t="s">
        <v>1678</v>
      </c>
    </row>
    <row r="34" spans="1:10" x14ac:dyDescent="0.35">
      <c r="A34" t="s">
        <v>281</v>
      </c>
      <c r="B34" t="s">
        <v>38</v>
      </c>
      <c r="C34" t="s">
        <v>287</v>
      </c>
      <c r="D34" t="s">
        <v>54</v>
      </c>
      <c r="E34" t="s">
        <v>268</v>
      </c>
      <c r="F34" t="s">
        <v>240</v>
      </c>
      <c r="G34" s="113">
        <v>44561</v>
      </c>
      <c r="H34" s="78">
        <f t="shared" ca="1" si="0"/>
        <v>0</v>
      </c>
      <c r="J34" t="s">
        <v>1678</v>
      </c>
    </row>
    <row r="35" spans="1:10" x14ac:dyDescent="0.35">
      <c r="A35" t="s">
        <v>281</v>
      </c>
      <c r="B35" t="s">
        <v>38</v>
      </c>
      <c r="C35" t="s">
        <v>287</v>
      </c>
      <c r="D35" t="s">
        <v>54</v>
      </c>
      <c r="E35" t="s">
        <v>269</v>
      </c>
      <c r="F35" t="s">
        <v>263</v>
      </c>
      <c r="G35" s="113">
        <v>44561</v>
      </c>
      <c r="H35" s="78">
        <f t="shared" ca="1" si="0"/>
        <v>0</v>
      </c>
      <c r="J35" t="s">
        <v>1678</v>
      </c>
    </row>
    <row r="36" spans="1:10" x14ac:dyDescent="0.35">
      <c r="A36" t="s">
        <v>281</v>
      </c>
      <c r="B36" t="s">
        <v>38</v>
      </c>
      <c r="C36" t="s">
        <v>287</v>
      </c>
      <c r="D36" t="s">
        <v>54</v>
      </c>
      <c r="E36" t="s">
        <v>270</v>
      </c>
      <c r="F36" t="s">
        <v>264</v>
      </c>
      <c r="G36" s="113">
        <v>44561</v>
      </c>
      <c r="H36" s="78">
        <f t="shared" ca="1" si="0"/>
        <v>0</v>
      </c>
      <c r="J36" t="s">
        <v>1678</v>
      </c>
    </row>
    <row r="37" spans="1:10" x14ac:dyDescent="0.35">
      <c r="A37" t="s">
        <v>281</v>
      </c>
      <c r="B37" t="s">
        <v>38</v>
      </c>
      <c r="C37" t="s">
        <v>287</v>
      </c>
      <c r="D37" t="s">
        <v>54</v>
      </c>
      <c r="E37" t="s">
        <v>271</v>
      </c>
      <c r="F37" t="s">
        <v>265</v>
      </c>
      <c r="G37" s="113">
        <v>44561</v>
      </c>
      <c r="H37" s="78">
        <f t="shared" ca="1" si="0"/>
        <v>0</v>
      </c>
      <c r="J37" t="s">
        <v>1678</v>
      </c>
    </row>
    <row r="38" spans="1:10" x14ac:dyDescent="0.35">
      <c r="A38" t="s">
        <v>281</v>
      </c>
      <c r="B38" t="s">
        <v>38</v>
      </c>
      <c r="C38" t="s">
        <v>287</v>
      </c>
      <c r="D38" t="s">
        <v>54</v>
      </c>
      <c r="E38" t="s">
        <v>272</v>
      </c>
      <c r="F38" t="s">
        <v>266</v>
      </c>
      <c r="G38" s="113">
        <v>44561</v>
      </c>
      <c r="H38" s="78">
        <f t="shared" ca="1" si="0"/>
        <v>0</v>
      </c>
      <c r="J38" t="s">
        <v>1678</v>
      </c>
    </row>
    <row r="39" spans="1:10" x14ac:dyDescent="0.35">
      <c r="A39" t="s">
        <v>281</v>
      </c>
      <c r="B39" t="s">
        <v>38</v>
      </c>
      <c r="C39" t="s">
        <v>287</v>
      </c>
      <c r="D39" t="s">
        <v>54</v>
      </c>
      <c r="E39" t="s">
        <v>273</v>
      </c>
      <c r="F39" t="s">
        <v>267</v>
      </c>
      <c r="G39" s="113">
        <v>44561</v>
      </c>
      <c r="H39" s="78">
        <f t="shared" ca="1" si="0"/>
        <v>0</v>
      </c>
      <c r="J39" t="s">
        <v>1678</v>
      </c>
    </row>
    <row r="40" spans="1:10" x14ac:dyDescent="0.35">
      <c r="A40" t="s">
        <v>281</v>
      </c>
      <c r="B40" t="s">
        <v>41</v>
      </c>
      <c r="C40" t="s">
        <v>288</v>
      </c>
      <c r="D40" t="s">
        <v>54</v>
      </c>
      <c r="E40" t="s">
        <v>268</v>
      </c>
      <c r="F40" t="s">
        <v>240</v>
      </c>
      <c r="G40" s="113">
        <v>44561</v>
      </c>
      <c r="H40" s="78">
        <f t="shared" ca="1" si="0"/>
        <v>0</v>
      </c>
      <c r="J40" t="s">
        <v>1678</v>
      </c>
    </row>
    <row r="41" spans="1:10" x14ac:dyDescent="0.35">
      <c r="A41" t="s">
        <v>281</v>
      </c>
      <c r="B41" t="s">
        <v>41</v>
      </c>
      <c r="C41" t="s">
        <v>288</v>
      </c>
      <c r="D41" t="s">
        <v>54</v>
      </c>
      <c r="E41" t="s">
        <v>269</v>
      </c>
      <c r="F41" t="s">
        <v>263</v>
      </c>
      <c r="G41" s="113">
        <v>44561</v>
      </c>
      <c r="H41" s="78">
        <f t="shared" ca="1" si="0"/>
        <v>0</v>
      </c>
      <c r="J41" t="s">
        <v>1678</v>
      </c>
    </row>
    <row r="42" spans="1:10" x14ac:dyDescent="0.35">
      <c r="A42" t="s">
        <v>281</v>
      </c>
      <c r="B42" t="s">
        <v>41</v>
      </c>
      <c r="C42" t="s">
        <v>288</v>
      </c>
      <c r="D42" t="s">
        <v>54</v>
      </c>
      <c r="E42" t="s">
        <v>270</v>
      </c>
      <c r="F42" t="s">
        <v>264</v>
      </c>
      <c r="G42" s="113">
        <v>44561</v>
      </c>
      <c r="H42" s="78">
        <f t="shared" ca="1" si="0"/>
        <v>0</v>
      </c>
      <c r="J42" t="s">
        <v>1678</v>
      </c>
    </row>
    <row r="43" spans="1:10" x14ac:dyDescent="0.35">
      <c r="A43" t="s">
        <v>281</v>
      </c>
      <c r="B43" t="s">
        <v>41</v>
      </c>
      <c r="C43" t="s">
        <v>288</v>
      </c>
      <c r="D43" t="s">
        <v>54</v>
      </c>
      <c r="E43" t="s">
        <v>271</v>
      </c>
      <c r="F43" t="s">
        <v>265</v>
      </c>
      <c r="G43" s="113">
        <v>44926</v>
      </c>
      <c r="H43" s="78">
        <f t="shared" ca="1" si="0"/>
        <v>0</v>
      </c>
      <c r="J43" t="s">
        <v>1678</v>
      </c>
    </row>
    <row r="44" spans="1:10" x14ac:dyDescent="0.35">
      <c r="A44" t="s">
        <v>281</v>
      </c>
      <c r="B44" t="s">
        <v>41</v>
      </c>
      <c r="C44" t="s">
        <v>288</v>
      </c>
      <c r="D44" t="s">
        <v>54</v>
      </c>
      <c r="E44" t="s">
        <v>272</v>
      </c>
      <c r="F44" t="s">
        <v>266</v>
      </c>
      <c r="G44" s="113">
        <v>44926</v>
      </c>
      <c r="H44" s="78">
        <f t="shared" ca="1" si="0"/>
        <v>0</v>
      </c>
      <c r="J44" t="s">
        <v>1678</v>
      </c>
    </row>
    <row r="45" spans="1:10" x14ac:dyDescent="0.35">
      <c r="A45" t="s">
        <v>281</v>
      </c>
      <c r="B45" t="s">
        <v>41</v>
      </c>
      <c r="C45" t="s">
        <v>288</v>
      </c>
      <c r="D45" t="s">
        <v>54</v>
      </c>
      <c r="E45" t="s">
        <v>273</v>
      </c>
      <c r="F45" t="s">
        <v>267</v>
      </c>
      <c r="G45" s="113">
        <v>44926</v>
      </c>
      <c r="H45" s="78">
        <f t="shared" ca="1" si="0"/>
        <v>0</v>
      </c>
      <c r="J45" t="s">
        <v>1678</v>
      </c>
    </row>
    <row r="46" spans="1:10" x14ac:dyDescent="0.35">
      <c r="A46" t="s">
        <v>281</v>
      </c>
      <c r="B46" t="s">
        <v>45</v>
      </c>
      <c r="C46" t="s">
        <v>289</v>
      </c>
      <c r="D46" t="s">
        <v>54</v>
      </c>
      <c r="E46" t="s">
        <v>268</v>
      </c>
      <c r="F46" t="s">
        <v>240</v>
      </c>
      <c r="G46" s="113">
        <v>44926</v>
      </c>
      <c r="H46" s="78">
        <f t="shared" ca="1" si="0"/>
        <v>0</v>
      </c>
      <c r="J46" t="s">
        <v>1678</v>
      </c>
    </row>
    <row r="47" spans="1:10" x14ac:dyDescent="0.35">
      <c r="A47" t="s">
        <v>281</v>
      </c>
      <c r="B47" t="s">
        <v>45</v>
      </c>
      <c r="C47" t="s">
        <v>289</v>
      </c>
      <c r="D47" t="s">
        <v>54</v>
      </c>
      <c r="E47" t="s">
        <v>269</v>
      </c>
      <c r="F47" t="s">
        <v>263</v>
      </c>
      <c r="G47" s="113">
        <v>44926</v>
      </c>
      <c r="H47" s="78">
        <f t="shared" ca="1" si="0"/>
        <v>0</v>
      </c>
      <c r="J47" t="s">
        <v>1678</v>
      </c>
    </row>
    <row r="48" spans="1:10" x14ac:dyDescent="0.35">
      <c r="A48" t="s">
        <v>281</v>
      </c>
      <c r="B48" t="s">
        <v>45</v>
      </c>
      <c r="C48" t="s">
        <v>289</v>
      </c>
      <c r="D48" t="s">
        <v>54</v>
      </c>
      <c r="E48" t="s">
        <v>270</v>
      </c>
      <c r="F48" t="s">
        <v>264</v>
      </c>
      <c r="G48" s="113">
        <v>44926</v>
      </c>
      <c r="H48" s="78">
        <f t="shared" ca="1" si="0"/>
        <v>0</v>
      </c>
      <c r="J48" t="s">
        <v>1678</v>
      </c>
    </row>
    <row r="49" spans="1:10" x14ac:dyDescent="0.35">
      <c r="A49" t="s">
        <v>281</v>
      </c>
      <c r="B49" t="s">
        <v>45</v>
      </c>
      <c r="C49" t="s">
        <v>289</v>
      </c>
      <c r="D49" t="s">
        <v>54</v>
      </c>
      <c r="E49" t="s">
        <v>271</v>
      </c>
      <c r="F49" t="s">
        <v>265</v>
      </c>
      <c r="G49" s="113">
        <v>44926</v>
      </c>
      <c r="H49" s="78">
        <f t="shared" ca="1" si="0"/>
        <v>0</v>
      </c>
      <c r="J49" t="s">
        <v>1678</v>
      </c>
    </row>
    <row r="50" spans="1:10" x14ac:dyDescent="0.35">
      <c r="A50" t="s">
        <v>281</v>
      </c>
      <c r="B50" t="s">
        <v>45</v>
      </c>
      <c r="C50" t="s">
        <v>289</v>
      </c>
      <c r="D50" t="s">
        <v>54</v>
      </c>
      <c r="E50" t="s">
        <v>272</v>
      </c>
      <c r="F50" t="s">
        <v>266</v>
      </c>
      <c r="G50" s="113">
        <v>44926</v>
      </c>
      <c r="H50" s="78">
        <f t="shared" ca="1" si="0"/>
        <v>0</v>
      </c>
      <c r="J50" t="s">
        <v>1678</v>
      </c>
    </row>
    <row r="51" spans="1:10" x14ac:dyDescent="0.35">
      <c r="A51" t="s">
        <v>281</v>
      </c>
      <c r="B51" t="s">
        <v>45</v>
      </c>
      <c r="C51" t="s">
        <v>289</v>
      </c>
      <c r="D51" t="s">
        <v>54</v>
      </c>
      <c r="E51" t="s">
        <v>273</v>
      </c>
      <c r="F51" t="s">
        <v>267</v>
      </c>
      <c r="G51" s="113">
        <v>44926</v>
      </c>
      <c r="H51" s="78">
        <f t="shared" ca="1" si="0"/>
        <v>0</v>
      </c>
      <c r="J51" t="s">
        <v>1678</v>
      </c>
    </row>
    <row r="52" spans="1:10" x14ac:dyDescent="0.35">
      <c r="A52" t="s">
        <v>281</v>
      </c>
      <c r="B52" t="s">
        <v>49</v>
      </c>
      <c r="C52" t="s">
        <v>290</v>
      </c>
      <c r="D52" t="s">
        <v>54</v>
      </c>
      <c r="E52" t="s">
        <v>268</v>
      </c>
      <c r="F52" t="s">
        <v>240</v>
      </c>
      <c r="G52" s="113">
        <v>44926</v>
      </c>
      <c r="H52" s="78">
        <f t="shared" ca="1" si="0"/>
        <v>0</v>
      </c>
      <c r="J52" t="s">
        <v>1678</v>
      </c>
    </row>
    <row r="53" spans="1:10" x14ac:dyDescent="0.35">
      <c r="A53" t="s">
        <v>281</v>
      </c>
      <c r="B53" t="s">
        <v>49</v>
      </c>
      <c r="C53" t="s">
        <v>290</v>
      </c>
      <c r="D53" t="s">
        <v>54</v>
      </c>
      <c r="E53" t="s">
        <v>269</v>
      </c>
      <c r="F53" t="s">
        <v>263</v>
      </c>
      <c r="G53" s="113">
        <v>44926</v>
      </c>
      <c r="H53" s="78">
        <f t="shared" ca="1" si="0"/>
        <v>0</v>
      </c>
      <c r="J53" t="s">
        <v>1678</v>
      </c>
    </row>
    <row r="54" spans="1:10" x14ac:dyDescent="0.35">
      <c r="A54" t="s">
        <v>281</v>
      </c>
      <c r="B54" t="s">
        <v>49</v>
      </c>
      <c r="C54" t="s">
        <v>290</v>
      </c>
      <c r="D54" t="s">
        <v>54</v>
      </c>
      <c r="E54" t="s">
        <v>270</v>
      </c>
      <c r="F54" t="s">
        <v>264</v>
      </c>
      <c r="G54" s="113">
        <v>44926</v>
      </c>
      <c r="H54" s="78">
        <f t="shared" ca="1" si="0"/>
        <v>0</v>
      </c>
      <c r="J54" t="s">
        <v>1678</v>
      </c>
    </row>
    <row r="55" spans="1:10" x14ac:dyDescent="0.35">
      <c r="A55" t="s">
        <v>281</v>
      </c>
      <c r="B55" t="s">
        <v>49</v>
      </c>
      <c r="C55" t="s">
        <v>290</v>
      </c>
      <c r="D55" t="s">
        <v>54</v>
      </c>
      <c r="E55" t="s">
        <v>271</v>
      </c>
      <c r="F55" t="s">
        <v>265</v>
      </c>
      <c r="G55" s="113">
        <v>44926</v>
      </c>
      <c r="H55" s="78">
        <f t="shared" ca="1" si="0"/>
        <v>0</v>
      </c>
      <c r="J55" t="s">
        <v>1678</v>
      </c>
    </row>
    <row r="56" spans="1:10" x14ac:dyDescent="0.35">
      <c r="A56" t="s">
        <v>281</v>
      </c>
      <c r="B56" t="s">
        <v>49</v>
      </c>
      <c r="C56" t="s">
        <v>290</v>
      </c>
      <c r="D56" t="s">
        <v>54</v>
      </c>
      <c r="E56" t="s">
        <v>272</v>
      </c>
      <c r="F56" t="s">
        <v>266</v>
      </c>
      <c r="G56" s="113">
        <v>44926</v>
      </c>
      <c r="H56" s="78">
        <f t="shared" ca="1" si="0"/>
        <v>0</v>
      </c>
      <c r="J56" t="s">
        <v>1678</v>
      </c>
    </row>
    <row r="57" spans="1:10" x14ac:dyDescent="0.35">
      <c r="A57" t="s">
        <v>281</v>
      </c>
      <c r="B57" t="s">
        <v>49</v>
      </c>
      <c r="C57" t="s">
        <v>290</v>
      </c>
      <c r="D57" t="s">
        <v>54</v>
      </c>
      <c r="E57" t="s">
        <v>273</v>
      </c>
      <c r="F57" t="s">
        <v>267</v>
      </c>
      <c r="G57" s="113">
        <v>44926</v>
      </c>
      <c r="H57" s="78">
        <f t="shared" ca="1" si="0"/>
        <v>0</v>
      </c>
      <c r="J57" t="s">
        <v>1678</v>
      </c>
    </row>
    <row r="58" spans="1:10" x14ac:dyDescent="0.35">
      <c r="A58" t="s">
        <v>281</v>
      </c>
      <c r="B58" t="s">
        <v>51</v>
      </c>
      <c r="C58" t="s">
        <v>291</v>
      </c>
      <c r="D58" t="s">
        <v>54</v>
      </c>
      <c r="E58" t="s">
        <v>268</v>
      </c>
      <c r="F58" t="s">
        <v>240</v>
      </c>
      <c r="G58" s="113">
        <v>44561</v>
      </c>
      <c r="H58" s="78">
        <f t="shared" ca="1" si="0"/>
        <v>0</v>
      </c>
      <c r="J58" t="s">
        <v>1678</v>
      </c>
    </row>
    <row r="59" spans="1:10" x14ac:dyDescent="0.35">
      <c r="A59" t="s">
        <v>281</v>
      </c>
      <c r="B59" t="s">
        <v>51</v>
      </c>
      <c r="C59" t="s">
        <v>291</v>
      </c>
      <c r="D59" t="s">
        <v>54</v>
      </c>
      <c r="E59" t="s">
        <v>269</v>
      </c>
      <c r="F59" t="s">
        <v>263</v>
      </c>
      <c r="G59" s="113">
        <v>44561</v>
      </c>
      <c r="H59" s="78">
        <f t="shared" ca="1" si="0"/>
        <v>0</v>
      </c>
      <c r="J59" t="s">
        <v>1678</v>
      </c>
    </row>
    <row r="60" spans="1:10" x14ac:dyDescent="0.35">
      <c r="A60" t="s">
        <v>281</v>
      </c>
      <c r="B60" t="s">
        <v>51</v>
      </c>
      <c r="C60" t="s">
        <v>291</v>
      </c>
      <c r="D60" t="s">
        <v>54</v>
      </c>
      <c r="E60" t="s">
        <v>270</v>
      </c>
      <c r="F60" t="s">
        <v>264</v>
      </c>
      <c r="G60" s="113">
        <v>44561</v>
      </c>
      <c r="H60" s="78">
        <f t="shared" ca="1" si="0"/>
        <v>0</v>
      </c>
      <c r="J60" t="s">
        <v>1678</v>
      </c>
    </row>
    <row r="61" spans="1:10" x14ac:dyDescent="0.35">
      <c r="A61" t="s">
        <v>281</v>
      </c>
      <c r="B61" t="s">
        <v>51</v>
      </c>
      <c r="C61" t="s">
        <v>291</v>
      </c>
      <c r="D61" t="s">
        <v>54</v>
      </c>
      <c r="E61" t="s">
        <v>271</v>
      </c>
      <c r="F61" t="s">
        <v>265</v>
      </c>
      <c r="G61" s="113">
        <v>44561</v>
      </c>
      <c r="H61" s="78">
        <f t="shared" ca="1" si="0"/>
        <v>0</v>
      </c>
      <c r="J61" t="s">
        <v>1678</v>
      </c>
    </row>
    <row r="62" spans="1:10" x14ac:dyDescent="0.35">
      <c r="A62" t="s">
        <v>281</v>
      </c>
      <c r="B62" t="s">
        <v>51</v>
      </c>
      <c r="C62" t="s">
        <v>291</v>
      </c>
      <c r="D62" t="s">
        <v>54</v>
      </c>
      <c r="E62" t="s">
        <v>272</v>
      </c>
      <c r="F62" t="s">
        <v>266</v>
      </c>
      <c r="G62" s="113">
        <v>44561</v>
      </c>
      <c r="H62" s="78">
        <f t="shared" ca="1" si="0"/>
        <v>0</v>
      </c>
      <c r="J62" t="s">
        <v>1678</v>
      </c>
    </row>
    <row r="63" spans="1:10" x14ac:dyDescent="0.35">
      <c r="A63" t="s">
        <v>281</v>
      </c>
      <c r="B63" t="s">
        <v>51</v>
      </c>
      <c r="C63" t="s">
        <v>291</v>
      </c>
      <c r="D63" t="s">
        <v>54</v>
      </c>
      <c r="E63" t="s">
        <v>273</v>
      </c>
      <c r="F63" t="s">
        <v>267</v>
      </c>
      <c r="G63" s="113">
        <v>44561</v>
      </c>
      <c r="H63" s="78">
        <f t="shared" ca="1" si="0"/>
        <v>0</v>
      </c>
      <c r="J63" t="s">
        <v>1678</v>
      </c>
    </row>
    <row r="64" spans="1:10" x14ac:dyDescent="0.35">
      <c r="A64" t="s">
        <v>281</v>
      </c>
      <c r="B64" t="s">
        <v>53</v>
      </c>
      <c r="C64" t="s">
        <v>292</v>
      </c>
      <c r="D64" t="s">
        <v>54</v>
      </c>
      <c r="E64" t="s">
        <v>268</v>
      </c>
      <c r="F64" t="s">
        <v>240</v>
      </c>
      <c r="G64" s="113">
        <v>44561</v>
      </c>
      <c r="H64" s="78">
        <f t="shared" ca="1" si="0"/>
        <v>0</v>
      </c>
      <c r="J64" t="s">
        <v>1678</v>
      </c>
    </row>
    <row r="65" spans="1:10" x14ac:dyDescent="0.35">
      <c r="A65" t="s">
        <v>281</v>
      </c>
      <c r="B65" t="s">
        <v>53</v>
      </c>
      <c r="C65" t="s">
        <v>292</v>
      </c>
      <c r="D65" t="s">
        <v>54</v>
      </c>
      <c r="E65" t="s">
        <v>269</v>
      </c>
      <c r="F65" t="s">
        <v>263</v>
      </c>
      <c r="G65" s="113">
        <v>44561</v>
      </c>
      <c r="H65" s="78">
        <f t="shared" ca="1" si="0"/>
        <v>0</v>
      </c>
      <c r="J65" t="s">
        <v>1678</v>
      </c>
    </row>
    <row r="66" spans="1:10" x14ac:dyDescent="0.35">
      <c r="A66" t="s">
        <v>281</v>
      </c>
      <c r="B66" t="s">
        <v>53</v>
      </c>
      <c r="C66" t="s">
        <v>292</v>
      </c>
      <c r="D66" t="s">
        <v>54</v>
      </c>
      <c r="E66" t="s">
        <v>270</v>
      </c>
      <c r="F66" t="s">
        <v>264</v>
      </c>
      <c r="G66" s="113">
        <v>44561</v>
      </c>
      <c r="H66" s="78">
        <f t="shared" ca="1" si="0"/>
        <v>0</v>
      </c>
      <c r="J66" t="s">
        <v>1678</v>
      </c>
    </row>
    <row r="67" spans="1:10" x14ac:dyDescent="0.35">
      <c r="A67" t="s">
        <v>281</v>
      </c>
      <c r="B67" t="s">
        <v>53</v>
      </c>
      <c r="C67" t="s">
        <v>292</v>
      </c>
      <c r="D67" t="s">
        <v>54</v>
      </c>
      <c r="E67" t="s">
        <v>271</v>
      </c>
      <c r="F67" t="s">
        <v>265</v>
      </c>
      <c r="G67" s="113">
        <v>44561</v>
      </c>
      <c r="H67" s="78">
        <f t="shared" ca="1" si="0"/>
        <v>0</v>
      </c>
      <c r="J67" t="s">
        <v>1678</v>
      </c>
    </row>
    <row r="68" spans="1:10" x14ac:dyDescent="0.35">
      <c r="A68" t="s">
        <v>281</v>
      </c>
      <c r="B68" t="s">
        <v>53</v>
      </c>
      <c r="C68" t="s">
        <v>292</v>
      </c>
      <c r="D68" t="s">
        <v>54</v>
      </c>
      <c r="E68" t="s">
        <v>272</v>
      </c>
      <c r="F68" t="s">
        <v>266</v>
      </c>
      <c r="G68" s="113">
        <v>44561</v>
      </c>
      <c r="H68" s="78">
        <f t="shared" ref="H68:H131" ca="1" si="1">OFFSET(Reinsurer_Corner,MATCH($B68,Reinsurer_Row,0),MATCH($F68,Reinsurer_Column,0))</f>
        <v>0</v>
      </c>
      <c r="J68" t="s">
        <v>1678</v>
      </c>
    </row>
    <row r="69" spans="1:10" x14ac:dyDescent="0.35">
      <c r="A69" t="s">
        <v>281</v>
      </c>
      <c r="B69" t="s">
        <v>53</v>
      </c>
      <c r="C69" t="s">
        <v>292</v>
      </c>
      <c r="D69" t="s">
        <v>54</v>
      </c>
      <c r="E69" t="s">
        <v>273</v>
      </c>
      <c r="F69" t="s">
        <v>267</v>
      </c>
      <c r="G69" s="113">
        <v>44561</v>
      </c>
      <c r="H69" s="78">
        <f t="shared" ca="1" si="1"/>
        <v>0</v>
      </c>
      <c r="J69" t="s">
        <v>1678</v>
      </c>
    </row>
    <row r="70" spans="1:10" x14ac:dyDescent="0.35">
      <c r="A70" t="s">
        <v>281</v>
      </c>
      <c r="B70" t="s">
        <v>60</v>
      </c>
      <c r="C70" t="s">
        <v>293</v>
      </c>
      <c r="D70" t="s">
        <v>54</v>
      </c>
      <c r="E70" t="s">
        <v>268</v>
      </c>
      <c r="F70" t="s">
        <v>240</v>
      </c>
      <c r="G70" s="113">
        <v>44561</v>
      </c>
      <c r="H70" s="78">
        <f t="shared" ca="1" si="1"/>
        <v>0</v>
      </c>
      <c r="J70" t="s">
        <v>1678</v>
      </c>
    </row>
    <row r="71" spans="1:10" x14ac:dyDescent="0.35">
      <c r="A71" t="s">
        <v>281</v>
      </c>
      <c r="B71" t="s">
        <v>60</v>
      </c>
      <c r="C71" t="s">
        <v>293</v>
      </c>
      <c r="D71" t="s">
        <v>54</v>
      </c>
      <c r="E71" t="s">
        <v>269</v>
      </c>
      <c r="F71" t="s">
        <v>263</v>
      </c>
      <c r="G71" s="113">
        <v>44561</v>
      </c>
      <c r="H71" s="78">
        <f t="shared" ca="1" si="1"/>
        <v>0</v>
      </c>
      <c r="J71" t="s">
        <v>1678</v>
      </c>
    </row>
    <row r="72" spans="1:10" x14ac:dyDescent="0.35">
      <c r="A72" t="s">
        <v>281</v>
      </c>
      <c r="B72" t="s">
        <v>60</v>
      </c>
      <c r="C72" t="s">
        <v>293</v>
      </c>
      <c r="D72" t="s">
        <v>54</v>
      </c>
      <c r="E72" t="s">
        <v>270</v>
      </c>
      <c r="F72" t="s">
        <v>264</v>
      </c>
      <c r="G72" s="113">
        <v>44561</v>
      </c>
      <c r="H72" s="78">
        <f t="shared" ca="1" si="1"/>
        <v>0</v>
      </c>
      <c r="J72" t="s">
        <v>1678</v>
      </c>
    </row>
    <row r="73" spans="1:10" x14ac:dyDescent="0.35">
      <c r="A73" t="s">
        <v>281</v>
      </c>
      <c r="B73" t="s">
        <v>60</v>
      </c>
      <c r="C73" t="s">
        <v>293</v>
      </c>
      <c r="D73" t="s">
        <v>54</v>
      </c>
      <c r="E73" t="s">
        <v>271</v>
      </c>
      <c r="F73" t="s">
        <v>265</v>
      </c>
      <c r="G73" s="113">
        <v>44561</v>
      </c>
      <c r="H73" s="78">
        <f t="shared" ca="1" si="1"/>
        <v>0</v>
      </c>
      <c r="J73" t="s">
        <v>1678</v>
      </c>
    </row>
    <row r="74" spans="1:10" x14ac:dyDescent="0.35">
      <c r="A74" t="s">
        <v>281</v>
      </c>
      <c r="B74" t="s">
        <v>60</v>
      </c>
      <c r="C74" t="s">
        <v>293</v>
      </c>
      <c r="D74" t="s">
        <v>54</v>
      </c>
      <c r="E74" t="s">
        <v>272</v>
      </c>
      <c r="F74" t="s">
        <v>266</v>
      </c>
      <c r="G74" s="113">
        <v>44561</v>
      </c>
      <c r="H74" s="78">
        <f t="shared" ca="1" si="1"/>
        <v>0</v>
      </c>
      <c r="J74" t="s">
        <v>1678</v>
      </c>
    </row>
    <row r="75" spans="1:10" x14ac:dyDescent="0.35">
      <c r="A75" t="s">
        <v>281</v>
      </c>
      <c r="B75" t="s">
        <v>60</v>
      </c>
      <c r="C75" t="s">
        <v>293</v>
      </c>
      <c r="D75" t="s">
        <v>54</v>
      </c>
      <c r="E75" t="s">
        <v>273</v>
      </c>
      <c r="F75" t="s">
        <v>267</v>
      </c>
      <c r="G75" s="113">
        <v>44561</v>
      </c>
      <c r="H75" s="78">
        <f t="shared" ca="1" si="1"/>
        <v>0</v>
      </c>
      <c r="J75" t="s">
        <v>1678</v>
      </c>
    </row>
    <row r="76" spans="1:10" x14ac:dyDescent="0.35">
      <c r="A76" t="s">
        <v>281</v>
      </c>
      <c r="B76" t="s">
        <v>66</v>
      </c>
      <c r="C76" t="s">
        <v>294</v>
      </c>
      <c r="D76" t="s">
        <v>54</v>
      </c>
      <c r="E76" t="s">
        <v>268</v>
      </c>
      <c r="F76" t="s">
        <v>240</v>
      </c>
      <c r="G76" s="113">
        <v>44561</v>
      </c>
      <c r="H76" s="78">
        <f t="shared" ca="1" si="1"/>
        <v>0</v>
      </c>
      <c r="J76" t="s">
        <v>1678</v>
      </c>
    </row>
    <row r="77" spans="1:10" x14ac:dyDescent="0.35">
      <c r="A77" t="s">
        <v>281</v>
      </c>
      <c r="B77" t="s">
        <v>66</v>
      </c>
      <c r="C77" t="s">
        <v>294</v>
      </c>
      <c r="D77" t="s">
        <v>54</v>
      </c>
      <c r="E77" t="s">
        <v>269</v>
      </c>
      <c r="F77" t="s">
        <v>263</v>
      </c>
      <c r="G77" s="113">
        <v>44561</v>
      </c>
      <c r="H77" s="78">
        <f t="shared" ca="1" si="1"/>
        <v>0</v>
      </c>
      <c r="J77" t="s">
        <v>1678</v>
      </c>
    </row>
    <row r="78" spans="1:10" x14ac:dyDescent="0.35">
      <c r="A78" t="s">
        <v>281</v>
      </c>
      <c r="B78" t="s">
        <v>66</v>
      </c>
      <c r="C78" t="s">
        <v>294</v>
      </c>
      <c r="D78" t="s">
        <v>54</v>
      </c>
      <c r="E78" t="s">
        <v>270</v>
      </c>
      <c r="F78" t="s">
        <v>264</v>
      </c>
      <c r="G78" s="113">
        <v>44561</v>
      </c>
      <c r="H78" s="78">
        <f t="shared" ca="1" si="1"/>
        <v>0</v>
      </c>
      <c r="J78" t="s">
        <v>1678</v>
      </c>
    </row>
    <row r="79" spans="1:10" x14ac:dyDescent="0.35">
      <c r="A79" t="s">
        <v>281</v>
      </c>
      <c r="B79" t="s">
        <v>66</v>
      </c>
      <c r="C79" t="s">
        <v>294</v>
      </c>
      <c r="D79" t="s">
        <v>54</v>
      </c>
      <c r="E79" t="s">
        <v>271</v>
      </c>
      <c r="F79" t="s">
        <v>265</v>
      </c>
      <c r="G79" s="113">
        <v>44561</v>
      </c>
      <c r="H79" s="78">
        <f t="shared" ca="1" si="1"/>
        <v>0</v>
      </c>
      <c r="J79" t="s">
        <v>1678</v>
      </c>
    </row>
    <row r="80" spans="1:10" x14ac:dyDescent="0.35">
      <c r="A80" t="s">
        <v>281</v>
      </c>
      <c r="B80" t="s">
        <v>66</v>
      </c>
      <c r="C80" t="s">
        <v>294</v>
      </c>
      <c r="D80" t="s">
        <v>54</v>
      </c>
      <c r="E80" t="s">
        <v>272</v>
      </c>
      <c r="F80" t="s">
        <v>266</v>
      </c>
      <c r="G80" s="113">
        <v>44561</v>
      </c>
      <c r="H80" s="78">
        <f t="shared" ca="1" si="1"/>
        <v>0</v>
      </c>
      <c r="J80" t="s">
        <v>1678</v>
      </c>
    </row>
    <row r="81" spans="1:10" x14ac:dyDescent="0.35">
      <c r="A81" t="s">
        <v>281</v>
      </c>
      <c r="B81" t="s">
        <v>66</v>
      </c>
      <c r="C81" t="s">
        <v>294</v>
      </c>
      <c r="D81" t="s">
        <v>54</v>
      </c>
      <c r="E81" t="s">
        <v>273</v>
      </c>
      <c r="F81" t="s">
        <v>267</v>
      </c>
      <c r="G81" s="113">
        <v>44561</v>
      </c>
      <c r="H81" s="78">
        <f t="shared" ca="1" si="1"/>
        <v>0</v>
      </c>
      <c r="J81" t="s">
        <v>1678</v>
      </c>
    </row>
    <row r="82" spans="1:10" x14ac:dyDescent="0.35">
      <c r="A82" t="s">
        <v>281</v>
      </c>
      <c r="B82" t="s">
        <v>69</v>
      </c>
      <c r="C82" t="s">
        <v>295</v>
      </c>
      <c r="D82" t="s">
        <v>54</v>
      </c>
      <c r="E82" t="s">
        <v>268</v>
      </c>
      <c r="F82" t="s">
        <v>240</v>
      </c>
      <c r="G82" s="113">
        <v>44561</v>
      </c>
      <c r="H82" s="78">
        <f t="shared" ca="1" si="1"/>
        <v>0</v>
      </c>
      <c r="J82" t="s">
        <v>1678</v>
      </c>
    </row>
    <row r="83" spans="1:10" x14ac:dyDescent="0.35">
      <c r="A83" t="s">
        <v>281</v>
      </c>
      <c r="B83" t="s">
        <v>69</v>
      </c>
      <c r="C83" t="s">
        <v>295</v>
      </c>
      <c r="D83" t="s">
        <v>54</v>
      </c>
      <c r="E83" t="s">
        <v>269</v>
      </c>
      <c r="F83" t="s">
        <v>263</v>
      </c>
      <c r="G83" s="113">
        <v>44561</v>
      </c>
      <c r="H83" s="78">
        <f t="shared" ca="1" si="1"/>
        <v>0</v>
      </c>
      <c r="J83" t="s">
        <v>1678</v>
      </c>
    </row>
    <row r="84" spans="1:10" x14ac:dyDescent="0.35">
      <c r="A84" t="s">
        <v>281</v>
      </c>
      <c r="B84" t="s">
        <v>69</v>
      </c>
      <c r="C84" t="s">
        <v>295</v>
      </c>
      <c r="D84" t="s">
        <v>54</v>
      </c>
      <c r="E84" t="s">
        <v>270</v>
      </c>
      <c r="F84" t="s">
        <v>264</v>
      </c>
      <c r="G84" s="113">
        <v>44561</v>
      </c>
      <c r="H84" s="78">
        <f t="shared" ca="1" si="1"/>
        <v>0</v>
      </c>
      <c r="J84" t="s">
        <v>1678</v>
      </c>
    </row>
    <row r="85" spans="1:10" x14ac:dyDescent="0.35">
      <c r="A85" t="s">
        <v>281</v>
      </c>
      <c r="B85" t="s">
        <v>69</v>
      </c>
      <c r="C85" t="s">
        <v>295</v>
      </c>
      <c r="D85" t="s">
        <v>54</v>
      </c>
      <c r="E85" t="s">
        <v>271</v>
      </c>
      <c r="F85" t="s">
        <v>265</v>
      </c>
      <c r="G85" s="113">
        <v>44561</v>
      </c>
      <c r="H85" s="78">
        <f t="shared" ca="1" si="1"/>
        <v>0</v>
      </c>
      <c r="J85" t="s">
        <v>1678</v>
      </c>
    </row>
    <row r="86" spans="1:10" x14ac:dyDescent="0.35">
      <c r="A86" t="s">
        <v>281</v>
      </c>
      <c r="B86" t="s">
        <v>69</v>
      </c>
      <c r="C86" t="s">
        <v>295</v>
      </c>
      <c r="D86" t="s">
        <v>54</v>
      </c>
      <c r="E86" t="s">
        <v>272</v>
      </c>
      <c r="F86" t="s">
        <v>266</v>
      </c>
      <c r="G86" s="113">
        <v>44561</v>
      </c>
      <c r="H86" s="78">
        <f t="shared" ca="1" si="1"/>
        <v>0</v>
      </c>
      <c r="J86" t="s">
        <v>1678</v>
      </c>
    </row>
    <row r="87" spans="1:10" x14ac:dyDescent="0.35">
      <c r="A87" t="s">
        <v>281</v>
      </c>
      <c r="B87" t="s">
        <v>69</v>
      </c>
      <c r="C87" t="s">
        <v>295</v>
      </c>
      <c r="D87" t="s">
        <v>54</v>
      </c>
      <c r="E87" t="s">
        <v>273</v>
      </c>
      <c r="F87" t="s">
        <v>267</v>
      </c>
      <c r="G87" s="113">
        <v>44561</v>
      </c>
      <c r="H87" s="78">
        <f t="shared" ca="1" si="1"/>
        <v>0</v>
      </c>
      <c r="J87" t="s">
        <v>1678</v>
      </c>
    </row>
    <row r="88" spans="1:10" x14ac:dyDescent="0.35">
      <c r="A88" t="s">
        <v>281</v>
      </c>
      <c r="B88" t="s">
        <v>73</v>
      </c>
      <c r="C88" t="s">
        <v>296</v>
      </c>
      <c r="D88" t="s">
        <v>54</v>
      </c>
      <c r="E88" t="s">
        <v>268</v>
      </c>
      <c r="F88" t="s">
        <v>240</v>
      </c>
      <c r="G88" s="113">
        <v>44561</v>
      </c>
      <c r="H88" s="78">
        <f t="shared" ca="1" si="1"/>
        <v>0</v>
      </c>
      <c r="J88" t="s">
        <v>1678</v>
      </c>
    </row>
    <row r="89" spans="1:10" x14ac:dyDescent="0.35">
      <c r="A89" t="s">
        <v>281</v>
      </c>
      <c r="B89" t="s">
        <v>73</v>
      </c>
      <c r="C89" t="s">
        <v>296</v>
      </c>
      <c r="D89" t="s">
        <v>54</v>
      </c>
      <c r="E89" t="s">
        <v>269</v>
      </c>
      <c r="F89" t="s">
        <v>263</v>
      </c>
      <c r="G89" s="113">
        <v>44561</v>
      </c>
      <c r="H89" s="78">
        <f t="shared" ca="1" si="1"/>
        <v>0</v>
      </c>
      <c r="J89" t="s">
        <v>1678</v>
      </c>
    </row>
    <row r="90" spans="1:10" x14ac:dyDescent="0.35">
      <c r="A90" t="s">
        <v>281</v>
      </c>
      <c r="B90" t="s">
        <v>73</v>
      </c>
      <c r="C90" t="s">
        <v>296</v>
      </c>
      <c r="D90" t="s">
        <v>54</v>
      </c>
      <c r="E90" t="s">
        <v>270</v>
      </c>
      <c r="F90" t="s">
        <v>264</v>
      </c>
      <c r="G90" s="113">
        <v>44561</v>
      </c>
      <c r="H90" s="78">
        <f t="shared" ca="1" si="1"/>
        <v>0</v>
      </c>
      <c r="J90" t="s">
        <v>1678</v>
      </c>
    </row>
    <row r="91" spans="1:10" x14ac:dyDescent="0.35">
      <c r="A91" t="s">
        <v>281</v>
      </c>
      <c r="B91" t="s">
        <v>73</v>
      </c>
      <c r="C91" t="s">
        <v>296</v>
      </c>
      <c r="D91" t="s">
        <v>54</v>
      </c>
      <c r="E91" t="s">
        <v>271</v>
      </c>
      <c r="F91" t="s">
        <v>265</v>
      </c>
      <c r="G91" s="113">
        <v>44561</v>
      </c>
      <c r="H91" s="78">
        <f t="shared" ca="1" si="1"/>
        <v>0</v>
      </c>
      <c r="J91" t="s">
        <v>1678</v>
      </c>
    </row>
    <row r="92" spans="1:10" x14ac:dyDescent="0.35">
      <c r="A92" t="s">
        <v>281</v>
      </c>
      <c r="B92" t="s">
        <v>73</v>
      </c>
      <c r="C92" t="s">
        <v>296</v>
      </c>
      <c r="D92" t="s">
        <v>54</v>
      </c>
      <c r="E92" t="s">
        <v>272</v>
      </c>
      <c r="F92" t="s">
        <v>266</v>
      </c>
      <c r="G92" s="113">
        <v>44561</v>
      </c>
      <c r="H92" s="78">
        <f t="shared" ca="1" si="1"/>
        <v>0</v>
      </c>
      <c r="J92" t="s">
        <v>1678</v>
      </c>
    </row>
    <row r="93" spans="1:10" x14ac:dyDescent="0.35">
      <c r="A93" t="s">
        <v>281</v>
      </c>
      <c r="B93" t="s">
        <v>73</v>
      </c>
      <c r="C93" t="s">
        <v>296</v>
      </c>
      <c r="D93" t="s">
        <v>54</v>
      </c>
      <c r="E93" t="s">
        <v>273</v>
      </c>
      <c r="F93" t="s">
        <v>267</v>
      </c>
      <c r="G93" s="113">
        <v>44561</v>
      </c>
      <c r="H93" s="78">
        <f t="shared" ca="1" si="1"/>
        <v>0</v>
      </c>
      <c r="J93" t="s">
        <v>1678</v>
      </c>
    </row>
    <row r="94" spans="1:10" x14ac:dyDescent="0.35">
      <c r="A94" t="s">
        <v>281</v>
      </c>
      <c r="B94" t="s">
        <v>76</v>
      </c>
      <c r="C94" t="s">
        <v>297</v>
      </c>
      <c r="D94" t="s">
        <v>54</v>
      </c>
      <c r="E94" t="s">
        <v>268</v>
      </c>
      <c r="F94" t="s">
        <v>240</v>
      </c>
      <c r="G94" s="113">
        <v>44561</v>
      </c>
      <c r="H94" s="78">
        <f t="shared" ca="1" si="1"/>
        <v>0</v>
      </c>
      <c r="J94" t="s">
        <v>1678</v>
      </c>
    </row>
    <row r="95" spans="1:10" x14ac:dyDescent="0.35">
      <c r="A95" t="s">
        <v>281</v>
      </c>
      <c r="B95" t="s">
        <v>76</v>
      </c>
      <c r="C95" t="s">
        <v>297</v>
      </c>
      <c r="D95" t="s">
        <v>54</v>
      </c>
      <c r="E95" t="s">
        <v>269</v>
      </c>
      <c r="F95" t="s">
        <v>263</v>
      </c>
      <c r="G95" s="113">
        <v>44561</v>
      </c>
      <c r="H95" s="78">
        <f t="shared" ca="1" si="1"/>
        <v>0</v>
      </c>
      <c r="J95" t="s">
        <v>1678</v>
      </c>
    </row>
    <row r="96" spans="1:10" x14ac:dyDescent="0.35">
      <c r="A96" t="s">
        <v>281</v>
      </c>
      <c r="B96" t="s">
        <v>76</v>
      </c>
      <c r="C96" t="s">
        <v>297</v>
      </c>
      <c r="D96" t="s">
        <v>54</v>
      </c>
      <c r="E96" t="s">
        <v>270</v>
      </c>
      <c r="F96" t="s">
        <v>264</v>
      </c>
      <c r="G96" s="113">
        <v>44561</v>
      </c>
      <c r="H96" s="78">
        <f t="shared" ca="1" si="1"/>
        <v>0</v>
      </c>
      <c r="J96" t="s">
        <v>1678</v>
      </c>
    </row>
    <row r="97" spans="1:10" x14ac:dyDescent="0.35">
      <c r="A97" t="s">
        <v>281</v>
      </c>
      <c r="B97" t="s">
        <v>76</v>
      </c>
      <c r="C97" t="s">
        <v>297</v>
      </c>
      <c r="D97" t="s">
        <v>54</v>
      </c>
      <c r="E97" t="s">
        <v>271</v>
      </c>
      <c r="F97" t="s">
        <v>265</v>
      </c>
      <c r="G97" s="113">
        <v>44561</v>
      </c>
      <c r="H97" s="78">
        <f t="shared" ca="1" si="1"/>
        <v>0</v>
      </c>
      <c r="J97" t="s">
        <v>1678</v>
      </c>
    </row>
    <row r="98" spans="1:10" x14ac:dyDescent="0.35">
      <c r="A98" t="s">
        <v>281</v>
      </c>
      <c r="B98" t="s">
        <v>76</v>
      </c>
      <c r="C98" t="s">
        <v>297</v>
      </c>
      <c r="D98" t="s">
        <v>54</v>
      </c>
      <c r="E98" t="s">
        <v>272</v>
      </c>
      <c r="F98" t="s">
        <v>266</v>
      </c>
      <c r="G98" s="113">
        <v>44561</v>
      </c>
      <c r="H98" s="78">
        <f t="shared" ca="1" si="1"/>
        <v>0</v>
      </c>
      <c r="J98" t="s">
        <v>1678</v>
      </c>
    </row>
    <row r="99" spans="1:10" x14ac:dyDescent="0.35">
      <c r="A99" t="s">
        <v>281</v>
      </c>
      <c r="B99" t="s">
        <v>76</v>
      </c>
      <c r="C99" t="s">
        <v>297</v>
      </c>
      <c r="D99" t="s">
        <v>54</v>
      </c>
      <c r="E99" t="s">
        <v>273</v>
      </c>
      <c r="F99" t="s">
        <v>267</v>
      </c>
      <c r="G99" s="113">
        <v>44561</v>
      </c>
      <c r="H99" s="78">
        <f t="shared" ca="1" si="1"/>
        <v>0</v>
      </c>
      <c r="J99" t="s">
        <v>1678</v>
      </c>
    </row>
    <row r="100" spans="1:10" x14ac:dyDescent="0.35">
      <c r="A100" t="s">
        <v>281</v>
      </c>
      <c r="B100" t="s">
        <v>80</v>
      </c>
      <c r="C100" t="s">
        <v>298</v>
      </c>
      <c r="D100" t="s">
        <v>54</v>
      </c>
      <c r="E100" t="s">
        <v>268</v>
      </c>
      <c r="F100" t="s">
        <v>240</v>
      </c>
      <c r="G100" s="113">
        <v>44561</v>
      </c>
      <c r="H100" s="78">
        <f t="shared" ca="1" si="1"/>
        <v>0</v>
      </c>
      <c r="J100" t="s">
        <v>1678</v>
      </c>
    </row>
    <row r="101" spans="1:10" x14ac:dyDescent="0.35">
      <c r="A101" t="s">
        <v>281</v>
      </c>
      <c r="B101" t="s">
        <v>80</v>
      </c>
      <c r="C101" t="s">
        <v>298</v>
      </c>
      <c r="D101" t="s">
        <v>54</v>
      </c>
      <c r="E101" t="s">
        <v>269</v>
      </c>
      <c r="F101" t="s">
        <v>263</v>
      </c>
      <c r="G101" s="113">
        <v>44561</v>
      </c>
      <c r="H101" s="78">
        <f t="shared" ca="1" si="1"/>
        <v>0</v>
      </c>
      <c r="J101" t="s">
        <v>1678</v>
      </c>
    </row>
    <row r="102" spans="1:10" x14ac:dyDescent="0.35">
      <c r="A102" t="s">
        <v>281</v>
      </c>
      <c r="B102" t="s">
        <v>80</v>
      </c>
      <c r="C102" t="s">
        <v>298</v>
      </c>
      <c r="D102" t="s">
        <v>54</v>
      </c>
      <c r="E102" t="s">
        <v>270</v>
      </c>
      <c r="F102" t="s">
        <v>264</v>
      </c>
      <c r="G102" s="113">
        <v>44561</v>
      </c>
      <c r="H102" s="78">
        <f t="shared" ca="1" si="1"/>
        <v>0</v>
      </c>
      <c r="J102" t="s">
        <v>1678</v>
      </c>
    </row>
    <row r="103" spans="1:10" x14ac:dyDescent="0.35">
      <c r="A103" t="s">
        <v>281</v>
      </c>
      <c r="B103" t="s">
        <v>80</v>
      </c>
      <c r="C103" t="s">
        <v>298</v>
      </c>
      <c r="D103" t="s">
        <v>54</v>
      </c>
      <c r="E103" t="s">
        <v>271</v>
      </c>
      <c r="F103" t="s">
        <v>265</v>
      </c>
      <c r="G103" s="113">
        <v>44561</v>
      </c>
      <c r="H103" s="78">
        <f t="shared" ca="1" si="1"/>
        <v>0</v>
      </c>
      <c r="J103" t="s">
        <v>1678</v>
      </c>
    </row>
    <row r="104" spans="1:10" x14ac:dyDescent="0.35">
      <c r="A104" t="s">
        <v>281</v>
      </c>
      <c r="B104" t="s">
        <v>80</v>
      </c>
      <c r="C104" t="s">
        <v>298</v>
      </c>
      <c r="D104" t="s">
        <v>54</v>
      </c>
      <c r="E104" t="s">
        <v>272</v>
      </c>
      <c r="F104" t="s">
        <v>266</v>
      </c>
      <c r="G104" s="113">
        <v>44561</v>
      </c>
      <c r="H104" s="78">
        <f t="shared" ca="1" si="1"/>
        <v>0</v>
      </c>
      <c r="J104" t="s">
        <v>1678</v>
      </c>
    </row>
    <row r="105" spans="1:10" x14ac:dyDescent="0.35">
      <c r="A105" t="s">
        <v>281</v>
      </c>
      <c r="B105" t="s">
        <v>80</v>
      </c>
      <c r="C105" t="s">
        <v>298</v>
      </c>
      <c r="D105" t="s">
        <v>54</v>
      </c>
      <c r="E105" t="s">
        <v>273</v>
      </c>
      <c r="F105" t="s">
        <v>267</v>
      </c>
      <c r="G105" s="113">
        <v>44561</v>
      </c>
      <c r="H105" s="78">
        <f t="shared" ca="1" si="1"/>
        <v>0</v>
      </c>
      <c r="J105" t="s">
        <v>1678</v>
      </c>
    </row>
    <row r="106" spans="1:10" x14ac:dyDescent="0.35">
      <c r="A106" t="s">
        <v>281</v>
      </c>
      <c r="B106" t="s">
        <v>82</v>
      </c>
      <c r="C106" t="s">
        <v>299</v>
      </c>
      <c r="D106" t="s">
        <v>54</v>
      </c>
      <c r="E106" t="s">
        <v>268</v>
      </c>
      <c r="F106" t="s">
        <v>240</v>
      </c>
      <c r="G106" s="113">
        <v>44561</v>
      </c>
      <c r="H106" s="78">
        <f t="shared" ca="1" si="1"/>
        <v>0</v>
      </c>
      <c r="J106" t="s">
        <v>1678</v>
      </c>
    </row>
    <row r="107" spans="1:10" x14ac:dyDescent="0.35">
      <c r="A107" t="s">
        <v>281</v>
      </c>
      <c r="B107" t="s">
        <v>82</v>
      </c>
      <c r="C107" t="s">
        <v>299</v>
      </c>
      <c r="D107" t="s">
        <v>54</v>
      </c>
      <c r="E107" t="s">
        <v>269</v>
      </c>
      <c r="F107" t="s">
        <v>263</v>
      </c>
      <c r="G107" s="113">
        <v>44561</v>
      </c>
      <c r="H107" s="78">
        <f t="shared" ca="1" si="1"/>
        <v>0</v>
      </c>
      <c r="J107" t="s">
        <v>1678</v>
      </c>
    </row>
    <row r="108" spans="1:10" x14ac:dyDescent="0.35">
      <c r="A108" t="s">
        <v>281</v>
      </c>
      <c r="B108" t="s">
        <v>82</v>
      </c>
      <c r="C108" t="s">
        <v>299</v>
      </c>
      <c r="D108" t="s">
        <v>54</v>
      </c>
      <c r="E108" t="s">
        <v>270</v>
      </c>
      <c r="F108" t="s">
        <v>264</v>
      </c>
      <c r="G108" s="113">
        <v>44561</v>
      </c>
      <c r="H108" s="78">
        <f t="shared" ca="1" si="1"/>
        <v>0</v>
      </c>
      <c r="J108" t="s">
        <v>1678</v>
      </c>
    </row>
    <row r="109" spans="1:10" x14ac:dyDescent="0.35">
      <c r="A109" t="s">
        <v>281</v>
      </c>
      <c r="B109" t="s">
        <v>82</v>
      </c>
      <c r="C109" t="s">
        <v>299</v>
      </c>
      <c r="D109" t="s">
        <v>54</v>
      </c>
      <c r="E109" t="s">
        <v>271</v>
      </c>
      <c r="F109" t="s">
        <v>265</v>
      </c>
      <c r="G109" s="113">
        <v>44561</v>
      </c>
      <c r="H109" s="78">
        <f t="shared" ca="1" si="1"/>
        <v>0</v>
      </c>
      <c r="J109" t="s">
        <v>1678</v>
      </c>
    </row>
    <row r="110" spans="1:10" x14ac:dyDescent="0.35">
      <c r="A110" t="s">
        <v>281</v>
      </c>
      <c r="B110" t="s">
        <v>82</v>
      </c>
      <c r="C110" t="s">
        <v>299</v>
      </c>
      <c r="D110" t="s">
        <v>54</v>
      </c>
      <c r="E110" t="s">
        <v>272</v>
      </c>
      <c r="F110" t="s">
        <v>266</v>
      </c>
      <c r="G110" s="113">
        <v>44561</v>
      </c>
      <c r="H110" s="78">
        <f t="shared" ca="1" si="1"/>
        <v>0</v>
      </c>
      <c r="J110" t="s">
        <v>1678</v>
      </c>
    </row>
    <row r="111" spans="1:10" x14ac:dyDescent="0.35">
      <c r="A111" t="s">
        <v>281</v>
      </c>
      <c r="B111" t="s">
        <v>82</v>
      </c>
      <c r="C111" t="s">
        <v>299</v>
      </c>
      <c r="D111" t="s">
        <v>54</v>
      </c>
      <c r="E111" t="s">
        <v>273</v>
      </c>
      <c r="F111" t="s">
        <v>267</v>
      </c>
      <c r="G111" s="113">
        <v>44561</v>
      </c>
      <c r="H111" s="78">
        <f t="shared" ca="1" si="1"/>
        <v>0</v>
      </c>
      <c r="J111" t="s">
        <v>1678</v>
      </c>
    </row>
    <row r="112" spans="1:10" x14ac:dyDescent="0.35">
      <c r="A112" t="s">
        <v>281</v>
      </c>
      <c r="B112" t="s">
        <v>84</v>
      </c>
      <c r="C112" t="s">
        <v>300</v>
      </c>
      <c r="D112" t="s">
        <v>54</v>
      </c>
      <c r="E112" t="s">
        <v>268</v>
      </c>
      <c r="F112" t="s">
        <v>240</v>
      </c>
      <c r="G112" s="113">
        <v>44561</v>
      </c>
      <c r="H112" s="78">
        <f t="shared" ca="1" si="1"/>
        <v>0</v>
      </c>
      <c r="J112" t="s">
        <v>1678</v>
      </c>
    </row>
    <row r="113" spans="1:10" x14ac:dyDescent="0.35">
      <c r="A113" t="s">
        <v>281</v>
      </c>
      <c r="B113" t="s">
        <v>84</v>
      </c>
      <c r="C113" t="s">
        <v>300</v>
      </c>
      <c r="D113" t="s">
        <v>54</v>
      </c>
      <c r="E113" t="s">
        <v>269</v>
      </c>
      <c r="F113" t="s">
        <v>263</v>
      </c>
      <c r="G113" s="113">
        <v>44561</v>
      </c>
      <c r="H113" s="78">
        <f t="shared" ca="1" si="1"/>
        <v>0</v>
      </c>
      <c r="J113" t="s">
        <v>1678</v>
      </c>
    </row>
    <row r="114" spans="1:10" x14ac:dyDescent="0.35">
      <c r="A114" t="s">
        <v>281</v>
      </c>
      <c r="B114" t="s">
        <v>84</v>
      </c>
      <c r="C114" t="s">
        <v>300</v>
      </c>
      <c r="D114" t="s">
        <v>54</v>
      </c>
      <c r="E114" t="s">
        <v>270</v>
      </c>
      <c r="F114" t="s">
        <v>264</v>
      </c>
      <c r="G114" s="113">
        <v>44561</v>
      </c>
      <c r="H114" s="78">
        <f t="shared" ca="1" si="1"/>
        <v>0</v>
      </c>
      <c r="J114" t="s">
        <v>1678</v>
      </c>
    </row>
    <row r="115" spans="1:10" x14ac:dyDescent="0.35">
      <c r="A115" t="s">
        <v>281</v>
      </c>
      <c r="B115" t="s">
        <v>84</v>
      </c>
      <c r="C115" t="s">
        <v>300</v>
      </c>
      <c r="D115" t="s">
        <v>54</v>
      </c>
      <c r="E115" t="s">
        <v>271</v>
      </c>
      <c r="F115" t="s">
        <v>265</v>
      </c>
      <c r="G115" s="113">
        <v>44561</v>
      </c>
      <c r="H115" s="78">
        <f t="shared" ca="1" si="1"/>
        <v>0</v>
      </c>
      <c r="J115" t="s">
        <v>1678</v>
      </c>
    </row>
    <row r="116" spans="1:10" x14ac:dyDescent="0.35">
      <c r="A116" t="s">
        <v>281</v>
      </c>
      <c r="B116" t="s">
        <v>84</v>
      </c>
      <c r="C116" t="s">
        <v>300</v>
      </c>
      <c r="D116" t="s">
        <v>54</v>
      </c>
      <c r="E116" t="s">
        <v>272</v>
      </c>
      <c r="F116" t="s">
        <v>266</v>
      </c>
      <c r="G116" s="113">
        <v>44561</v>
      </c>
      <c r="H116" s="78">
        <f t="shared" ca="1" si="1"/>
        <v>0</v>
      </c>
      <c r="J116" t="s">
        <v>1678</v>
      </c>
    </row>
    <row r="117" spans="1:10" x14ac:dyDescent="0.35">
      <c r="A117" t="s">
        <v>281</v>
      </c>
      <c r="B117" t="s">
        <v>84</v>
      </c>
      <c r="C117" t="s">
        <v>300</v>
      </c>
      <c r="D117" t="s">
        <v>54</v>
      </c>
      <c r="E117" t="s">
        <v>273</v>
      </c>
      <c r="F117" t="s">
        <v>267</v>
      </c>
      <c r="G117" s="113">
        <v>44561</v>
      </c>
      <c r="H117" s="78">
        <f t="shared" ca="1" si="1"/>
        <v>0</v>
      </c>
      <c r="J117" t="s">
        <v>1678</v>
      </c>
    </row>
    <row r="118" spans="1:10" x14ac:dyDescent="0.35">
      <c r="A118" t="s">
        <v>281</v>
      </c>
      <c r="B118" t="s">
        <v>86</v>
      </c>
      <c r="C118" t="s">
        <v>301</v>
      </c>
      <c r="D118" t="s">
        <v>54</v>
      </c>
      <c r="E118" t="s">
        <v>268</v>
      </c>
      <c r="F118" t="s">
        <v>240</v>
      </c>
      <c r="G118" s="113">
        <v>44561</v>
      </c>
      <c r="H118" s="78">
        <f t="shared" ca="1" si="1"/>
        <v>0</v>
      </c>
      <c r="J118" t="s">
        <v>1678</v>
      </c>
    </row>
    <row r="119" spans="1:10" x14ac:dyDescent="0.35">
      <c r="A119" t="s">
        <v>281</v>
      </c>
      <c r="B119" t="s">
        <v>86</v>
      </c>
      <c r="C119" t="s">
        <v>301</v>
      </c>
      <c r="D119" t="s">
        <v>54</v>
      </c>
      <c r="E119" t="s">
        <v>269</v>
      </c>
      <c r="F119" t="s">
        <v>263</v>
      </c>
      <c r="G119" s="113">
        <v>44561</v>
      </c>
      <c r="H119" s="78">
        <f t="shared" ca="1" si="1"/>
        <v>0</v>
      </c>
      <c r="J119" t="s">
        <v>1678</v>
      </c>
    </row>
    <row r="120" spans="1:10" x14ac:dyDescent="0.35">
      <c r="A120" t="s">
        <v>281</v>
      </c>
      <c r="B120" t="s">
        <v>86</v>
      </c>
      <c r="C120" t="s">
        <v>301</v>
      </c>
      <c r="D120" t="s">
        <v>54</v>
      </c>
      <c r="E120" t="s">
        <v>270</v>
      </c>
      <c r="F120" t="s">
        <v>264</v>
      </c>
      <c r="G120" s="113">
        <v>44561</v>
      </c>
      <c r="H120" s="78">
        <f t="shared" ca="1" si="1"/>
        <v>0</v>
      </c>
      <c r="J120" t="s">
        <v>1678</v>
      </c>
    </row>
    <row r="121" spans="1:10" x14ac:dyDescent="0.35">
      <c r="A121" t="s">
        <v>281</v>
      </c>
      <c r="B121" t="s">
        <v>86</v>
      </c>
      <c r="C121" t="s">
        <v>301</v>
      </c>
      <c r="D121" t="s">
        <v>54</v>
      </c>
      <c r="E121" t="s">
        <v>271</v>
      </c>
      <c r="F121" t="s">
        <v>265</v>
      </c>
      <c r="G121" s="113">
        <v>44561</v>
      </c>
      <c r="H121" s="78">
        <f t="shared" ca="1" si="1"/>
        <v>0</v>
      </c>
      <c r="J121" t="s">
        <v>1678</v>
      </c>
    </row>
    <row r="122" spans="1:10" x14ac:dyDescent="0.35">
      <c r="A122" t="s">
        <v>281</v>
      </c>
      <c r="B122" t="s">
        <v>86</v>
      </c>
      <c r="C122" t="s">
        <v>301</v>
      </c>
      <c r="D122" t="s">
        <v>54</v>
      </c>
      <c r="E122" t="s">
        <v>272</v>
      </c>
      <c r="F122" t="s">
        <v>266</v>
      </c>
      <c r="G122" s="113">
        <v>44561</v>
      </c>
      <c r="H122" s="78">
        <f t="shared" ca="1" si="1"/>
        <v>0</v>
      </c>
      <c r="J122" t="s">
        <v>1678</v>
      </c>
    </row>
    <row r="123" spans="1:10" x14ac:dyDescent="0.35">
      <c r="A123" t="s">
        <v>281</v>
      </c>
      <c r="B123" t="s">
        <v>86</v>
      </c>
      <c r="C123" t="s">
        <v>301</v>
      </c>
      <c r="D123" t="s">
        <v>54</v>
      </c>
      <c r="E123" t="s">
        <v>273</v>
      </c>
      <c r="F123" t="s">
        <v>267</v>
      </c>
      <c r="G123" s="113">
        <v>44561</v>
      </c>
      <c r="H123" s="78">
        <f t="shared" ca="1" si="1"/>
        <v>0</v>
      </c>
      <c r="J123" t="s">
        <v>1678</v>
      </c>
    </row>
    <row r="124" spans="1:10" x14ac:dyDescent="0.35">
      <c r="A124" t="s">
        <v>281</v>
      </c>
      <c r="B124" t="s">
        <v>88</v>
      </c>
      <c r="C124" t="s">
        <v>302</v>
      </c>
      <c r="D124" t="s">
        <v>54</v>
      </c>
      <c r="E124" t="s">
        <v>268</v>
      </c>
      <c r="F124" t="s">
        <v>240</v>
      </c>
      <c r="G124" s="113">
        <v>44561</v>
      </c>
      <c r="H124" s="78">
        <f t="shared" ca="1" si="1"/>
        <v>0</v>
      </c>
      <c r="J124" t="s">
        <v>1678</v>
      </c>
    </row>
    <row r="125" spans="1:10" x14ac:dyDescent="0.35">
      <c r="A125" t="s">
        <v>281</v>
      </c>
      <c r="B125" t="s">
        <v>88</v>
      </c>
      <c r="C125" t="s">
        <v>302</v>
      </c>
      <c r="D125" t="s">
        <v>54</v>
      </c>
      <c r="E125" t="s">
        <v>269</v>
      </c>
      <c r="F125" t="s">
        <v>263</v>
      </c>
      <c r="G125" s="113">
        <v>44561</v>
      </c>
      <c r="H125" s="78">
        <f t="shared" ca="1" si="1"/>
        <v>0</v>
      </c>
      <c r="J125" t="s">
        <v>1678</v>
      </c>
    </row>
    <row r="126" spans="1:10" x14ac:dyDescent="0.35">
      <c r="A126" t="s">
        <v>281</v>
      </c>
      <c r="B126" t="s">
        <v>88</v>
      </c>
      <c r="C126" t="s">
        <v>302</v>
      </c>
      <c r="D126" t="s">
        <v>54</v>
      </c>
      <c r="E126" t="s">
        <v>270</v>
      </c>
      <c r="F126" t="s">
        <v>264</v>
      </c>
      <c r="G126" s="113">
        <v>44561</v>
      </c>
      <c r="H126" s="78">
        <f t="shared" ca="1" si="1"/>
        <v>0</v>
      </c>
      <c r="J126" t="s">
        <v>1678</v>
      </c>
    </row>
    <row r="127" spans="1:10" x14ac:dyDescent="0.35">
      <c r="A127" t="s">
        <v>281</v>
      </c>
      <c r="B127" t="s">
        <v>88</v>
      </c>
      <c r="C127" t="s">
        <v>302</v>
      </c>
      <c r="D127" t="s">
        <v>54</v>
      </c>
      <c r="E127" t="s">
        <v>271</v>
      </c>
      <c r="F127" t="s">
        <v>265</v>
      </c>
      <c r="G127" s="113">
        <v>44561</v>
      </c>
      <c r="H127" s="78">
        <f t="shared" ca="1" si="1"/>
        <v>0</v>
      </c>
      <c r="J127" t="s">
        <v>1678</v>
      </c>
    </row>
    <row r="128" spans="1:10" x14ac:dyDescent="0.35">
      <c r="A128" t="s">
        <v>281</v>
      </c>
      <c r="B128" t="s">
        <v>88</v>
      </c>
      <c r="C128" t="s">
        <v>302</v>
      </c>
      <c r="D128" t="s">
        <v>54</v>
      </c>
      <c r="E128" t="s">
        <v>272</v>
      </c>
      <c r="F128" t="s">
        <v>266</v>
      </c>
      <c r="G128" s="113">
        <v>44561</v>
      </c>
      <c r="H128" s="78">
        <f t="shared" ca="1" si="1"/>
        <v>0</v>
      </c>
      <c r="J128" t="s">
        <v>1678</v>
      </c>
    </row>
    <row r="129" spans="1:10" x14ac:dyDescent="0.35">
      <c r="A129" t="s">
        <v>281</v>
      </c>
      <c r="B129" t="s">
        <v>88</v>
      </c>
      <c r="C129" t="s">
        <v>302</v>
      </c>
      <c r="D129" t="s">
        <v>54</v>
      </c>
      <c r="E129" t="s">
        <v>273</v>
      </c>
      <c r="F129" t="s">
        <v>267</v>
      </c>
      <c r="G129" s="113">
        <v>44561</v>
      </c>
      <c r="H129" s="78">
        <f t="shared" ca="1" si="1"/>
        <v>0</v>
      </c>
      <c r="J129" t="s">
        <v>1678</v>
      </c>
    </row>
    <row r="130" spans="1:10" x14ac:dyDescent="0.35">
      <c r="A130" t="s">
        <v>281</v>
      </c>
      <c r="B130" t="s">
        <v>90</v>
      </c>
      <c r="C130" t="s">
        <v>303</v>
      </c>
      <c r="D130" t="s">
        <v>54</v>
      </c>
      <c r="E130" t="s">
        <v>268</v>
      </c>
      <c r="F130" t="s">
        <v>240</v>
      </c>
      <c r="G130" s="113">
        <v>44561</v>
      </c>
      <c r="H130" s="78">
        <f t="shared" ca="1" si="1"/>
        <v>0</v>
      </c>
      <c r="J130" t="s">
        <v>1678</v>
      </c>
    </row>
    <row r="131" spans="1:10" x14ac:dyDescent="0.35">
      <c r="A131" t="s">
        <v>281</v>
      </c>
      <c r="B131" t="s">
        <v>90</v>
      </c>
      <c r="C131" t="s">
        <v>303</v>
      </c>
      <c r="D131" t="s">
        <v>54</v>
      </c>
      <c r="E131" t="s">
        <v>269</v>
      </c>
      <c r="F131" t="s">
        <v>263</v>
      </c>
      <c r="G131" s="113">
        <v>44561</v>
      </c>
      <c r="H131" s="78">
        <f t="shared" ca="1" si="1"/>
        <v>0</v>
      </c>
      <c r="J131" t="s">
        <v>1678</v>
      </c>
    </row>
    <row r="132" spans="1:10" x14ac:dyDescent="0.35">
      <c r="A132" t="s">
        <v>281</v>
      </c>
      <c r="B132" t="s">
        <v>90</v>
      </c>
      <c r="C132" t="s">
        <v>303</v>
      </c>
      <c r="D132" t="s">
        <v>54</v>
      </c>
      <c r="E132" t="s">
        <v>270</v>
      </c>
      <c r="F132" t="s">
        <v>264</v>
      </c>
      <c r="G132" s="113">
        <v>44561</v>
      </c>
      <c r="H132" s="78">
        <f t="shared" ref="H132:H195" ca="1" si="2">OFFSET(Reinsurer_Corner,MATCH($B132,Reinsurer_Row,0),MATCH($F132,Reinsurer_Column,0))</f>
        <v>0</v>
      </c>
      <c r="J132" t="s">
        <v>1678</v>
      </c>
    </row>
    <row r="133" spans="1:10" x14ac:dyDescent="0.35">
      <c r="A133" t="s">
        <v>281</v>
      </c>
      <c r="B133" t="s">
        <v>90</v>
      </c>
      <c r="C133" t="s">
        <v>303</v>
      </c>
      <c r="D133" t="s">
        <v>54</v>
      </c>
      <c r="E133" t="s">
        <v>271</v>
      </c>
      <c r="F133" t="s">
        <v>265</v>
      </c>
      <c r="G133" s="113">
        <v>44561</v>
      </c>
      <c r="H133" s="78">
        <f t="shared" ca="1" si="2"/>
        <v>0</v>
      </c>
      <c r="J133" t="s">
        <v>1678</v>
      </c>
    </row>
    <row r="134" spans="1:10" x14ac:dyDescent="0.35">
      <c r="A134" t="s">
        <v>281</v>
      </c>
      <c r="B134" t="s">
        <v>90</v>
      </c>
      <c r="C134" t="s">
        <v>303</v>
      </c>
      <c r="D134" t="s">
        <v>54</v>
      </c>
      <c r="E134" t="s">
        <v>272</v>
      </c>
      <c r="F134" t="s">
        <v>266</v>
      </c>
      <c r="G134" s="113">
        <v>44561</v>
      </c>
      <c r="H134" s="78">
        <f t="shared" ca="1" si="2"/>
        <v>0</v>
      </c>
      <c r="J134" t="s">
        <v>1678</v>
      </c>
    </row>
    <row r="135" spans="1:10" x14ac:dyDescent="0.35">
      <c r="A135" t="s">
        <v>281</v>
      </c>
      <c r="B135" t="s">
        <v>90</v>
      </c>
      <c r="C135" t="s">
        <v>303</v>
      </c>
      <c r="D135" t="s">
        <v>54</v>
      </c>
      <c r="E135" t="s">
        <v>273</v>
      </c>
      <c r="F135" t="s">
        <v>267</v>
      </c>
      <c r="G135" s="113">
        <v>44561</v>
      </c>
      <c r="H135" s="78">
        <f t="shared" ca="1" si="2"/>
        <v>0</v>
      </c>
      <c r="J135" t="s">
        <v>1678</v>
      </c>
    </row>
    <row r="136" spans="1:10" x14ac:dyDescent="0.35">
      <c r="A136" t="s">
        <v>281</v>
      </c>
      <c r="B136" t="s">
        <v>92</v>
      </c>
      <c r="C136" t="s">
        <v>304</v>
      </c>
      <c r="D136" t="s">
        <v>54</v>
      </c>
      <c r="E136" t="s">
        <v>268</v>
      </c>
      <c r="F136" t="s">
        <v>240</v>
      </c>
      <c r="G136" s="113">
        <v>44561</v>
      </c>
      <c r="H136" s="78">
        <f t="shared" ca="1" si="2"/>
        <v>0</v>
      </c>
      <c r="J136" t="s">
        <v>1678</v>
      </c>
    </row>
    <row r="137" spans="1:10" x14ac:dyDescent="0.35">
      <c r="A137" t="s">
        <v>281</v>
      </c>
      <c r="B137" t="s">
        <v>92</v>
      </c>
      <c r="C137" t="s">
        <v>304</v>
      </c>
      <c r="D137" t="s">
        <v>54</v>
      </c>
      <c r="E137" t="s">
        <v>269</v>
      </c>
      <c r="F137" t="s">
        <v>263</v>
      </c>
      <c r="G137" s="113">
        <v>44561</v>
      </c>
      <c r="H137" s="78">
        <f t="shared" ca="1" si="2"/>
        <v>0</v>
      </c>
      <c r="J137" t="s">
        <v>1678</v>
      </c>
    </row>
    <row r="138" spans="1:10" x14ac:dyDescent="0.35">
      <c r="A138" t="s">
        <v>281</v>
      </c>
      <c r="B138" t="s">
        <v>92</v>
      </c>
      <c r="C138" t="s">
        <v>304</v>
      </c>
      <c r="D138" t="s">
        <v>54</v>
      </c>
      <c r="E138" t="s">
        <v>270</v>
      </c>
      <c r="F138" t="s">
        <v>264</v>
      </c>
      <c r="G138" s="113">
        <v>44561</v>
      </c>
      <c r="H138" s="78">
        <f t="shared" ca="1" si="2"/>
        <v>0</v>
      </c>
      <c r="J138" t="s">
        <v>1678</v>
      </c>
    </row>
    <row r="139" spans="1:10" x14ac:dyDescent="0.35">
      <c r="A139" t="s">
        <v>281</v>
      </c>
      <c r="B139" t="s">
        <v>92</v>
      </c>
      <c r="C139" t="s">
        <v>304</v>
      </c>
      <c r="D139" t="s">
        <v>54</v>
      </c>
      <c r="E139" t="s">
        <v>271</v>
      </c>
      <c r="F139" t="s">
        <v>265</v>
      </c>
      <c r="G139" s="113">
        <v>44561</v>
      </c>
      <c r="H139" s="78">
        <f t="shared" ca="1" si="2"/>
        <v>0</v>
      </c>
      <c r="J139" t="s">
        <v>1678</v>
      </c>
    </row>
    <row r="140" spans="1:10" x14ac:dyDescent="0.35">
      <c r="A140" t="s">
        <v>281</v>
      </c>
      <c r="B140" t="s">
        <v>92</v>
      </c>
      <c r="C140" t="s">
        <v>304</v>
      </c>
      <c r="D140" t="s">
        <v>54</v>
      </c>
      <c r="E140" t="s">
        <v>272</v>
      </c>
      <c r="F140" t="s">
        <v>266</v>
      </c>
      <c r="G140" s="113">
        <v>44561</v>
      </c>
      <c r="H140" s="78">
        <f t="shared" ca="1" si="2"/>
        <v>0</v>
      </c>
      <c r="J140" t="s">
        <v>1678</v>
      </c>
    </row>
    <row r="141" spans="1:10" x14ac:dyDescent="0.35">
      <c r="A141" t="s">
        <v>281</v>
      </c>
      <c r="B141" t="s">
        <v>92</v>
      </c>
      <c r="C141" t="s">
        <v>304</v>
      </c>
      <c r="D141" t="s">
        <v>54</v>
      </c>
      <c r="E141" t="s">
        <v>273</v>
      </c>
      <c r="F141" t="s">
        <v>267</v>
      </c>
      <c r="G141" s="113">
        <v>44561</v>
      </c>
      <c r="H141" s="78">
        <f t="shared" ca="1" si="2"/>
        <v>0</v>
      </c>
      <c r="J141" t="s">
        <v>1678</v>
      </c>
    </row>
    <row r="142" spans="1:10" x14ac:dyDescent="0.35">
      <c r="A142" t="s">
        <v>281</v>
      </c>
      <c r="B142" t="s">
        <v>94</v>
      </c>
      <c r="C142" t="s">
        <v>305</v>
      </c>
      <c r="D142" t="s">
        <v>54</v>
      </c>
      <c r="E142" t="s">
        <v>268</v>
      </c>
      <c r="F142" t="s">
        <v>240</v>
      </c>
      <c r="G142" s="113">
        <v>44561</v>
      </c>
      <c r="H142" s="78">
        <f t="shared" ca="1" si="2"/>
        <v>0</v>
      </c>
      <c r="J142" t="s">
        <v>1678</v>
      </c>
    </row>
    <row r="143" spans="1:10" x14ac:dyDescent="0.35">
      <c r="A143" t="s">
        <v>281</v>
      </c>
      <c r="B143" t="s">
        <v>94</v>
      </c>
      <c r="C143" t="s">
        <v>305</v>
      </c>
      <c r="D143" t="s">
        <v>54</v>
      </c>
      <c r="E143" t="s">
        <v>269</v>
      </c>
      <c r="F143" t="s">
        <v>263</v>
      </c>
      <c r="G143" s="113">
        <v>44561</v>
      </c>
      <c r="H143" s="78">
        <f t="shared" ca="1" si="2"/>
        <v>0</v>
      </c>
      <c r="J143" t="s">
        <v>1678</v>
      </c>
    </row>
    <row r="144" spans="1:10" x14ac:dyDescent="0.35">
      <c r="A144" t="s">
        <v>281</v>
      </c>
      <c r="B144" t="s">
        <v>94</v>
      </c>
      <c r="C144" t="s">
        <v>305</v>
      </c>
      <c r="D144" t="s">
        <v>54</v>
      </c>
      <c r="E144" t="s">
        <v>270</v>
      </c>
      <c r="F144" t="s">
        <v>264</v>
      </c>
      <c r="G144" s="113">
        <v>44561</v>
      </c>
      <c r="H144" s="78">
        <f t="shared" ca="1" si="2"/>
        <v>0</v>
      </c>
      <c r="J144" t="s">
        <v>1678</v>
      </c>
    </row>
    <row r="145" spans="1:10" x14ac:dyDescent="0.35">
      <c r="A145" t="s">
        <v>281</v>
      </c>
      <c r="B145" t="s">
        <v>94</v>
      </c>
      <c r="C145" t="s">
        <v>305</v>
      </c>
      <c r="D145" t="s">
        <v>54</v>
      </c>
      <c r="E145" t="s">
        <v>271</v>
      </c>
      <c r="F145" t="s">
        <v>265</v>
      </c>
      <c r="G145" s="113">
        <v>44561</v>
      </c>
      <c r="H145" s="78">
        <f t="shared" ca="1" si="2"/>
        <v>0</v>
      </c>
      <c r="J145" t="s">
        <v>1678</v>
      </c>
    </row>
    <row r="146" spans="1:10" x14ac:dyDescent="0.35">
      <c r="A146" t="s">
        <v>281</v>
      </c>
      <c r="B146" t="s">
        <v>94</v>
      </c>
      <c r="C146" t="s">
        <v>305</v>
      </c>
      <c r="D146" t="s">
        <v>54</v>
      </c>
      <c r="E146" t="s">
        <v>272</v>
      </c>
      <c r="F146" t="s">
        <v>266</v>
      </c>
      <c r="G146" s="113">
        <v>44561</v>
      </c>
      <c r="H146" s="78">
        <f t="shared" ca="1" si="2"/>
        <v>0</v>
      </c>
      <c r="J146" t="s">
        <v>1678</v>
      </c>
    </row>
    <row r="147" spans="1:10" x14ac:dyDescent="0.35">
      <c r="A147" t="s">
        <v>281</v>
      </c>
      <c r="B147" t="s">
        <v>94</v>
      </c>
      <c r="C147" t="s">
        <v>305</v>
      </c>
      <c r="D147" t="s">
        <v>54</v>
      </c>
      <c r="E147" t="s">
        <v>273</v>
      </c>
      <c r="F147" t="s">
        <v>267</v>
      </c>
      <c r="G147" s="113">
        <v>44561</v>
      </c>
      <c r="H147" s="78">
        <f t="shared" ca="1" si="2"/>
        <v>0</v>
      </c>
      <c r="J147" t="s">
        <v>1678</v>
      </c>
    </row>
    <row r="148" spans="1:10" x14ac:dyDescent="0.35">
      <c r="A148" t="s">
        <v>281</v>
      </c>
      <c r="B148" t="s">
        <v>96</v>
      </c>
      <c r="C148" t="s">
        <v>306</v>
      </c>
      <c r="D148" t="s">
        <v>54</v>
      </c>
      <c r="E148" t="s">
        <v>268</v>
      </c>
      <c r="F148" t="s">
        <v>240</v>
      </c>
      <c r="G148" s="113">
        <v>44561</v>
      </c>
      <c r="H148" s="78">
        <f t="shared" ca="1" si="2"/>
        <v>0</v>
      </c>
      <c r="J148" t="s">
        <v>1678</v>
      </c>
    </row>
    <row r="149" spans="1:10" x14ac:dyDescent="0.35">
      <c r="A149" t="s">
        <v>281</v>
      </c>
      <c r="B149" t="s">
        <v>96</v>
      </c>
      <c r="C149" t="s">
        <v>306</v>
      </c>
      <c r="D149" t="s">
        <v>54</v>
      </c>
      <c r="E149" t="s">
        <v>269</v>
      </c>
      <c r="F149" t="s">
        <v>263</v>
      </c>
      <c r="G149" s="113">
        <v>44561</v>
      </c>
      <c r="H149" s="78">
        <f t="shared" ca="1" si="2"/>
        <v>0</v>
      </c>
      <c r="J149" t="s">
        <v>1678</v>
      </c>
    </row>
    <row r="150" spans="1:10" x14ac:dyDescent="0.35">
      <c r="A150" t="s">
        <v>281</v>
      </c>
      <c r="B150" t="s">
        <v>96</v>
      </c>
      <c r="C150" t="s">
        <v>306</v>
      </c>
      <c r="D150" t="s">
        <v>54</v>
      </c>
      <c r="E150" t="s">
        <v>270</v>
      </c>
      <c r="F150" t="s">
        <v>264</v>
      </c>
      <c r="G150" s="113">
        <v>44561</v>
      </c>
      <c r="H150" s="78">
        <f t="shared" ca="1" si="2"/>
        <v>0</v>
      </c>
      <c r="J150" t="s">
        <v>1678</v>
      </c>
    </row>
    <row r="151" spans="1:10" x14ac:dyDescent="0.35">
      <c r="A151" t="s">
        <v>281</v>
      </c>
      <c r="B151" t="s">
        <v>96</v>
      </c>
      <c r="C151" t="s">
        <v>306</v>
      </c>
      <c r="D151" t="s">
        <v>54</v>
      </c>
      <c r="E151" t="s">
        <v>271</v>
      </c>
      <c r="F151" t="s">
        <v>265</v>
      </c>
      <c r="G151" s="113">
        <v>44561</v>
      </c>
      <c r="H151" s="78">
        <f t="shared" ca="1" si="2"/>
        <v>0</v>
      </c>
      <c r="J151" t="s">
        <v>1678</v>
      </c>
    </row>
    <row r="152" spans="1:10" x14ac:dyDescent="0.35">
      <c r="A152" t="s">
        <v>281</v>
      </c>
      <c r="B152" t="s">
        <v>96</v>
      </c>
      <c r="C152" t="s">
        <v>306</v>
      </c>
      <c r="D152" t="s">
        <v>54</v>
      </c>
      <c r="E152" t="s">
        <v>272</v>
      </c>
      <c r="F152" t="s">
        <v>266</v>
      </c>
      <c r="G152" s="113">
        <v>44561</v>
      </c>
      <c r="H152" s="78">
        <f t="shared" ca="1" si="2"/>
        <v>0</v>
      </c>
      <c r="J152" t="s">
        <v>1678</v>
      </c>
    </row>
    <row r="153" spans="1:10" x14ac:dyDescent="0.35">
      <c r="A153" t="s">
        <v>281</v>
      </c>
      <c r="B153" t="s">
        <v>96</v>
      </c>
      <c r="C153" t="s">
        <v>306</v>
      </c>
      <c r="D153" t="s">
        <v>54</v>
      </c>
      <c r="E153" t="s">
        <v>273</v>
      </c>
      <c r="F153" t="s">
        <v>267</v>
      </c>
      <c r="G153" s="113">
        <v>44561</v>
      </c>
      <c r="H153" s="78">
        <f t="shared" ca="1" si="2"/>
        <v>0</v>
      </c>
      <c r="J153" t="s">
        <v>1678</v>
      </c>
    </row>
    <row r="154" spans="1:10" x14ac:dyDescent="0.35">
      <c r="A154" t="s">
        <v>281</v>
      </c>
      <c r="B154" t="s">
        <v>98</v>
      </c>
      <c r="C154" t="s">
        <v>307</v>
      </c>
      <c r="D154" t="s">
        <v>54</v>
      </c>
      <c r="E154" t="s">
        <v>268</v>
      </c>
      <c r="F154" t="s">
        <v>240</v>
      </c>
      <c r="G154" s="113">
        <v>44561</v>
      </c>
      <c r="H154" s="78">
        <f t="shared" ca="1" si="2"/>
        <v>0</v>
      </c>
      <c r="J154" t="s">
        <v>1678</v>
      </c>
    </row>
    <row r="155" spans="1:10" x14ac:dyDescent="0.35">
      <c r="A155" t="s">
        <v>281</v>
      </c>
      <c r="B155" t="s">
        <v>98</v>
      </c>
      <c r="C155" t="s">
        <v>307</v>
      </c>
      <c r="D155" t="s">
        <v>54</v>
      </c>
      <c r="E155" t="s">
        <v>269</v>
      </c>
      <c r="F155" t="s">
        <v>263</v>
      </c>
      <c r="G155" s="113">
        <v>44561</v>
      </c>
      <c r="H155" s="78">
        <f t="shared" ca="1" si="2"/>
        <v>0</v>
      </c>
      <c r="J155" t="s">
        <v>1678</v>
      </c>
    </row>
    <row r="156" spans="1:10" x14ac:dyDescent="0.35">
      <c r="A156" t="s">
        <v>281</v>
      </c>
      <c r="B156" t="s">
        <v>98</v>
      </c>
      <c r="C156" t="s">
        <v>307</v>
      </c>
      <c r="D156" t="s">
        <v>54</v>
      </c>
      <c r="E156" t="s">
        <v>270</v>
      </c>
      <c r="F156" t="s">
        <v>264</v>
      </c>
      <c r="G156" s="113">
        <v>44561</v>
      </c>
      <c r="H156" s="78">
        <f t="shared" ca="1" si="2"/>
        <v>0</v>
      </c>
      <c r="J156" t="s">
        <v>1678</v>
      </c>
    </row>
    <row r="157" spans="1:10" x14ac:dyDescent="0.35">
      <c r="A157" t="s">
        <v>281</v>
      </c>
      <c r="B157" t="s">
        <v>98</v>
      </c>
      <c r="C157" t="s">
        <v>307</v>
      </c>
      <c r="D157" t="s">
        <v>54</v>
      </c>
      <c r="E157" t="s">
        <v>271</v>
      </c>
      <c r="F157" t="s">
        <v>265</v>
      </c>
      <c r="G157" s="113">
        <v>44561</v>
      </c>
      <c r="H157" s="78">
        <f t="shared" ca="1" si="2"/>
        <v>0</v>
      </c>
      <c r="J157" t="s">
        <v>1678</v>
      </c>
    </row>
    <row r="158" spans="1:10" x14ac:dyDescent="0.35">
      <c r="A158" t="s">
        <v>281</v>
      </c>
      <c r="B158" t="s">
        <v>98</v>
      </c>
      <c r="C158" t="s">
        <v>307</v>
      </c>
      <c r="D158" t="s">
        <v>54</v>
      </c>
      <c r="E158" t="s">
        <v>272</v>
      </c>
      <c r="F158" t="s">
        <v>266</v>
      </c>
      <c r="G158" s="113">
        <v>44561</v>
      </c>
      <c r="H158" s="78">
        <f t="shared" ca="1" si="2"/>
        <v>0</v>
      </c>
      <c r="J158" t="s">
        <v>1678</v>
      </c>
    </row>
    <row r="159" spans="1:10" x14ac:dyDescent="0.35">
      <c r="A159" t="s">
        <v>281</v>
      </c>
      <c r="B159" t="s">
        <v>98</v>
      </c>
      <c r="C159" t="s">
        <v>307</v>
      </c>
      <c r="D159" t="s">
        <v>54</v>
      </c>
      <c r="E159" t="s">
        <v>273</v>
      </c>
      <c r="F159" t="s">
        <v>267</v>
      </c>
      <c r="G159" s="113">
        <v>44561</v>
      </c>
      <c r="H159" s="78">
        <f t="shared" ca="1" si="2"/>
        <v>0</v>
      </c>
      <c r="J159" t="s">
        <v>1678</v>
      </c>
    </row>
    <row r="160" spans="1:10" x14ac:dyDescent="0.35">
      <c r="A160" t="s">
        <v>281</v>
      </c>
      <c r="B160" t="s">
        <v>100</v>
      </c>
      <c r="C160" t="s">
        <v>308</v>
      </c>
      <c r="D160" t="s">
        <v>54</v>
      </c>
      <c r="E160" t="s">
        <v>268</v>
      </c>
      <c r="F160" t="s">
        <v>240</v>
      </c>
      <c r="G160" s="113">
        <v>44561</v>
      </c>
      <c r="H160" s="78">
        <f t="shared" ca="1" si="2"/>
        <v>0</v>
      </c>
      <c r="J160" t="s">
        <v>1678</v>
      </c>
    </row>
    <row r="161" spans="1:10" x14ac:dyDescent="0.35">
      <c r="A161" t="s">
        <v>281</v>
      </c>
      <c r="B161" t="s">
        <v>100</v>
      </c>
      <c r="C161" t="s">
        <v>308</v>
      </c>
      <c r="D161" t="s">
        <v>54</v>
      </c>
      <c r="E161" t="s">
        <v>269</v>
      </c>
      <c r="F161" t="s">
        <v>263</v>
      </c>
      <c r="G161" s="113">
        <v>44561</v>
      </c>
      <c r="H161" s="78">
        <f t="shared" ca="1" si="2"/>
        <v>0</v>
      </c>
      <c r="J161" t="s">
        <v>1678</v>
      </c>
    </row>
    <row r="162" spans="1:10" x14ac:dyDescent="0.35">
      <c r="A162" t="s">
        <v>281</v>
      </c>
      <c r="B162" t="s">
        <v>100</v>
      </c>
      <c r="C162" t="s">
        <v>308</v>
      </c>
      <c r="D162" t="s">
        <v>54</v>
      </c>
      <c r="E162" t="s">
        <v>270</v>
      </c>
      <c r="F162" t="s">
        <v>264</v>
      </c>
      <c r="G162" s="113">
        <v>44561</v>
      </c>
      <c r="H162" s="78">
        <f t="shared" ca="1" si="2"/>
        <v>0</v>
      </c>
      <c r="J162" t="s">
        <v>1678</v>
      </c>
    </row>
    <row r="163" spans="1:10" x14ac:dyDescent="0.35">
      <c r="A163" t="s">
        <v>281</v>
      </c>
      <c r="B163" t="s">
        <v>100</v>
      </c>
      <c r="C163" t="s">
        <v>308</v>
      </c>
      <c r="D163" t="s">
        <v>54</v>
      </c>
      <c r="E163" t="s">
        <v>271</v>
      </c>
      <c r="F163" t="s">
        <v>265</v>
      </c>
      <c r="G163" s="113">
        <v>44561</v>
      </c>
      <c r="H163" s="78">
        <f t="shared" ca="1" si="2"/>
        <v>0</v>
      </c>
      <c r="J163" t="s">
        <v>1678</v>
      </c>
    </row>
    <row r="164" spans="1:10" x14ac:dyDescent="0.35">
      <c r="A164" t="s">
        <v>281</v>
      </c>
      <c r="B164" t="s">
        <v>100</v>
      </c>
      <c r="C164" t="s">
        <v>308</v>
      </c>
      <c r="D164" t="s">
        <v>54</v>
      </c>
      <c r="E164" t="s">
        <v>272</v>
      </c>
      <c r="F164" t="s">
        <v>266</v>
      </c>
      <c r="G164" s="113">
        <v>44561</v>
      </c>
      <c r="H164" s="78">
        <f t="shared" ca="1" si="2"/>
        <v>0</v>
      </c>
      <c r="J164" t="s">
        <v>1678</v>
      </c>
    </row>
    <row r="165" spans="1:10" x14ac:dyDescent="0.35">
      <c r="A165" t="s">
        <v>281</v>
      </c>
      <c r="B165" t="s">
        <v>100</v>
      </c>
      <c r="C165" t="s">
        <v>308</v>
      </c>
      <c r="D165" t="s">
        <v>54</v>
      </c>
      <c r="E165" t="s">
        <v>273</v>
      </c>
      <c r="F165" t="s">
        <v>267</v>
      </c>
      <c r="G165" s="113">
        <v>44561</v>
      </c>
      <c r="H165" s="78">
        <f t="shared" ca="1" si="2"/>
        <v>0</v>
      </c>
      <c r="J165" t="s">
        <v>1678</v>
      </c>
    </row>
    <row r="166" spans="1:10" x14ac:dyDescent="0.35">
      <c r="A166" t="s">
        <v>281</v>
      </c>
      <c r="B166" t="s">
        <v>102</v>
      </c>
      <c r="C166" t="s">
        <v>309</v>
      </c>
      <c r="D166" t="s">
        <v>54</v>
      </c>
      <c r="E166" t="s">
        <v>268</v>
      </c>
      <c r="F166" t="s">
        <v>240</v>
      </c>
      <c r="G166" s="113">
        <v>44561</v>
      </c>
      <c r="H166" s="78">
        <f t="shared" ca="1" si="2"/>
        <v>0</v>
      </c>
      <c r="J166" t="s">
        <v>1678</v>
      </c>
    </row>
    <row r="167" spans="1:10" x14ac:dyDescent="0.35">
      <c r="A167" t="s">
        <v>281</v>
      </c>
      <c r="B167" t="s">
        <v>102</v>
      </c>
      <c r="C167" t="s">
        <v>309</v>
      </c>
      <c r="D167" t="s">
        <v>54</v>
      </c>
      <c r="E167" t="s">
        <v>269</v>
      </c>
      <c r="F167" t="s">
        <v>263</v>
      </c>
      <c r="G167" s="113">
        <v>44561</v>
      </c>
      <c r="H167" s="78">
        <f t="shared" ca="1" si="2"/>
        <v>0</v>
      </c>
      <c r="J167" t="s">
        <v>1678</v>
      </c>
    </row>
    <row r="168" spans="1:10" x14ac:dyDescent="0.35">
      <c r="A168" t="s">
        <v>281</v>
      </c>
      <c r="B168" t="s">
        <v>102</v>
      </c>
      <c r="C168" t="s">
        <v>309</v>
      </c>
      <c r="D168" t="s">
        <v>54</v>
      </c>
      <c r="E168" t="s">
        <v>270</v>
      </c>
      <c r="F168" t="s">
        <v>264</v>
      </c>
      <c r="G168" s="113">
        <v>44561</v>
      </c>
      <c r="H168" s="78">
        <f t="shared" ca="1" si="2"/>
        <v>0</v>
      </c>
      <c r="J168" t="s">
        <v>1678</v>
      </c>
    </row>
    <row r="169" spans="1:10" x14ac:dyDescent="0.35">
      <c r="A169" t="s">
        <v>281</v>
      </c>
      <c r="B169" t="s">
        <v>102</v>
      </c>
      <c r="C169" t="s">
        <v>309</v>
      </c>
      <c r="D169" t="s">
        <v>54</v>
      </c>
      <c r="E169" t="s">
        <v>271</v>
      </c>
      <c r="F169" t="s">
        <v>265</v>
      </c>
      <c r="G169" s="113">
        <v>44561</v>
      </c>
      <c r="H169" s="78">
        <f t="shared" ca="1" si="2"/>
        <v>0</v>
      </c>
      <c r="J169" t="s">
        <v>1678</v>
      </c>
    </row>
    <row r="170" spans="1:10" x14ac:dyDescent="0.35">
      <c r="A170" t="s">
        <v>281</v>
      </c>
      <c r="B170" t="s">
        <v>102</v>
      </c>
      <c r="C170" t="s">
        <v>309</v>
      </c>
      <c r="D170" t="s">
        <v>54</v>
      </c>
      <c r="E170" t="s">
        <v>272</v>
      </c>
      <c r="F170" t="s">
        <v>266</v>
      </c>
      <c r="G170" s="113">
        <v>44561</v>
      </c>
      <c r="H170" s="78">
        <f t="shared" ca="1" si="2"/>
        <v>0</v>
      </c>
      <c r="J170" t="s">
        <v>1678</v>
      </c>
    </row>
    <row r="171" spans="1:10" x14ac:dyDescent="0.35">
      <c r="A171" t="s">
        <v>281</v>
      </c>
      <c r="B171" t="s">
        <v>102</v>
      </c>
      <c r="C171" t="s">
        <v>309</v>
      </c>
      <c r="D171" t="s">
        <v>54</v>
      </c>
      <c r="E171" t="s">
        <v>273</v>
      </c>
      <c r="F171" t="s">
        <v>267</v>
      </c>
      <c r="G171" s="113">
        <v>44561</v>
      </c>
      <c r="H171" s="78">
        <f t="shared" ca="1" si="2"/>
        <v>0</v>
      </c>
      <c r="J171" t="s">
        <v>1678</v>
      </c>
    </row>
    <row r="172" spans="1:10" x14ac:dyDescent="0.35">
      <c r="A172" t="s">
        <v>281</v>
      </c>
      <c r="B172" t="s">
        <v>67</v>
      </c>
      <c r="C172" t="s">
        <v>310</v>
      </c>
      <c r="D172" t="s">
        <v>54</v>
      </c>
      <c r="E172" t="s">
        <v>268</v>
      </c>
      <c r="F172" t="s">
        <v>240</v>
      </c>
      <c r="G172" s="113">
        <v>44561</v>
      </c>
      <c r="H172" s="78">
        <f t="shared" ca="1" si="2"/>
        <v>0</v>
      </c>
      <c r="J172" t="s">
        <v>1678</v>
      </c>
    </row>
    <row r="173" spans="1:10" x14ac:dyDescent="0.35">
      <c r="A173" t="s">
        <v>281</v>
      </c>
      <c r="B173" t="s">
        <v>67</v>
      </c>
      <c r="C173" t="s">
        <v>310</v>
      </c>
      <c r="D173" t="s">
        <v>54</v>
      </c>
      <c r="E173" t="s">
        <v>269</v>
      </c>
      <c r="F173" t="s">
        <v>263</v>
      </c>
      <c r="G173" s="113">
        <v>44561</v>
      </c>
      <c r="H173" s="78">
        <f t="shared" ca="1" si="2"/>
        <v>0</v>
      </c>
      <c r="J173" t="s">
        <v>1678</v>
      </c>
    </row>
    <row r="174" spans="1:10" x14ac:dyDescent="0.35">
      <c r="A174" t="s">
        <v>281</v>
      </c>
      <c r="B174" t="s">
        <v>67</v>
      </c>
      <c r="C174" t="s">
        <v>310</v>
      </c>
      <c r="D174" t="s">
        <v>54</v>
      </c>
      <c r="E174" t="s">
        <v>270</v>
      </c>
      <c r="F174" t="s">
        <v>264</v>
      </c>
      <c r="G174" s="113">
        <v>44561</v>
      </c>
      <c r="H174" s="78">
        <f t="shared" ca="1" si="2"/>
        <v>0</v>
      </c>
      <c r="J174" t="s">
        <v>1678</v>
      </c>
    </row>
    <row r="175" spans="1:10" x14ac:dyDescent="0.35">
      <c r="A175" t="s">
        <v>281</v>
      </c>
      <c r="B175" t="s">
        <v>67</v>
      </c>
      <c r="C175" t="s">
        <v>310</v>
      </c>
      <c r="D175" t="s">
        <v>54</v>
      </c>
      <c r="E175" t="s">
        <v>271</v>
      </c>
      <c r="F175" t="s">
        <v>265</v>
      </c>
      <c r="G175" s="113">
        <v>44561</v>
      </c>
      <c r="H175" s="78">
        <f t="shared" ca="1" si="2"/>
        <v>0</v>
      </c>
      <c r="J175" t="s">
        <v>1678</v>
      </c>
    </row>
    <row r="176" spans="1:10" x14ac:dyDescent="0.35">
      <c r="A176" t="s">
        <v>281</v>
      </c>
      <c r="B176" t="s">
        <v>67</v>
      </c>
      <c r="C176" t="s">
        <v>310</v>
      </c>
      <c r="D176" t="s">
        <v>54</v>
      </c>
      <c r="E176" t="s">
        <v>272</v>
      </c>
      <c r="F176" t="s">
        <v>266</v>
      </c>
      <c r="G176" s="113">
        <v>44561</v>
      </c>
      <c r="H176" s="78">
        <f t="shared" ca="1" si="2"/>
        <v>0</v>
      </c>
      <c r="J176" t="s">
        <v>1678</v>
      </c>
    </row>
    <row r="177" spans="1:10" x14ac:dyDescent="0.35">
      <c r="A177" t="s">
        <v>281</v>
      </c>
      <c r="B177" t="s">
        <v>67</v>
      </c>
      <c r="C177" t="s">
        <v>310</v>
      </c>
      <c r="D177" t="s">
        <v>54</v>
      </c>
      <c r="E177" t="s">
        <v>273</v>
      </c>
      <c r="F177" t="s">
        <v>267</v>
      </c>
      <c r="G177" s="113">
        <v>44561</v>
      </c>
      <c r="H177" s="78">
        <f t="shared" ca="1" si="2"/>
        <v>0</v>
      </c>
      <c r="J177" t="s">
        <v>1678</v>
      </c>
    </row>
    <row r="178" spans="1:10" x14ac:dyDescent="0.35">
      <c r="A178" t="s">
        <v>281</v>
      </c>
      <c r="B178" t="s">
        <v>105</v>
      </c>
      <c r="C178" t="s">
        <v>311</v>
      </c>
      <c r="D178" t="s">
        <v>54</v>
      </c>
      <c r="E178" t="s">
        <v>268</v>
      </c>
      <c r="F178" t="s">
        <v>240</v>
      </c>
      <c r="G178" s="113">
        <v>44561</v>
      </c>
      <c r="H178" s="78">
        <f t="shared" ca="1" si="2"/>
        <v>0</v>
      </c>
      <c r="J178" t="s">
        <v>1678</v>
      </c>
    </row>
    <row r="179" spans="1:10" x14ac:dyDescent="0.35">
      <c r="A179" t="s">
        <v>281</v>
      </c>
      <c r="B179" t="s">
        <v>105</v>
      </c>
      <c r="C179" t="s">
        <v>311</v>
      </c>
      <c r="D179" t="s">
        <v>54</v>
      </c>
      <c r="E179" t="s">
        <v>269</v>
      </c>
      <c r="F179" t="s">
        <v>263</v>
      </c>
      <c r="G179" s="113">
        <v>44561</v>
      </c>
      <c r="H179" s="78">
        <f t="shared" ca="1" si="2"/>
        <v>0</v>
      </c>
      <c r="J179" t="s">
        <v>1678</v>
      </c>
    </row>
    <row r="180" spans="1:10" x14ac:dyDescent="0.35">
      <c r="A180" t="s">
        <v>281</v>
      </c>
      <c r="B180" t="s">
        <v>105</v>
      </c>
      <c r="C180" t="s">
        <v>311</v>
      </c>
      <c r="D180" t="s">
        <v>54</v>
      </c>
      <c r="E180" t="s">
        <v>270</v>
      </c>
      <c r="F180" t="s">
        <v>264</v>
      </c>
      <c r="G180" s="113">
        <v>44561</v>
      </c>
      <c r="H180" s="78">
        <f t="shared" ca="1" si="2"/>
        <v>0</v>
      </c>
      <c r="J180" t="s">
        <v>1678</v>
      </c>
    </row>
    <row r="181" spans="1:10" x14ac:dyDescent="0.35">
      <c r="A181" t="s">
        <v>281</v>
      </c>
      <c r="B181" t="s">
        <v>105</v>
      </c>
      <c r="C181" t="s">
        <v>311</v>
      </c>
      <c r="D181" t="s">
        <v>54</v>
      </c>
      <c r="E181" t="s">
        <v>271</v>
      </c>
      <c r="F181" t="s">
        <v>265</v>
      </c>
      <c r="G181" s="113">
        <v>44561</v>
      </c>
      <c r="H181" s="78">
        <f t="shared" ca="1" si="2"/>
        <v>0</v>
      </c>
      <c r="J181" t="s">
        <v>1678</v>
      </c>
    </row>
    <row r="182" spans="1:10" x14ac:dyDescent="0.35">
      <c r="A182" t="s">
        <v>281</v>
      </c>
      <c r="B182" t="s">
        <v>105</v>
      </c>
      <c r="C182" t="s">
        <v>311</v>
      </c>
      <c r="D182" t="s">
        <v>54</v>
      </c>
      <c r="E182" t="s">
        <v>272</v>
      </c>
      <c r="F182" t="s">
        <v>266</v>
      </c>
      <c r="G182" s="113">
        <v>44561</v>
      </c>
      <c r="H182" s="78">
        <f t="shared" ca="1" si="2"/>
        <v>0</v>
      </c>
      <c r="J182" t="s">
        <v>1678</v>
      </c>
    </row>
    <row r="183" spans="1:10" x14ac:dyDescent="0.35">
      <c r="A183" t="s">
        <v>281</v>
      </c>
      <c r="B183" t="s">
        <v>105</v>
      </c>
      <c r="C183" t="s">
        <v>311</v>
      </c>
      <c r="D183" t="s">
        <v>54</v>
      </c>
      <c r="E183" t="s">
        <v>273</v>
      </c>
      <c r="F183" t="s">
        <v>267</v>
      </c>
      <c r="G183" s="113">
        <v>44561</v>
      </c>
      <c r="H183" s="78">
        <f t="shared" ca="1" si="2"/>
        <v>0</v>
      </c>
      <c r="J183" t="s">
        <v>1678</v>
      </c>
    </row>
    <row r="184" spans="1:10" x14ac:dyDescent="0.35">
      <c r="A184" t="s">
        <v>281</v>
      </c>
      <c r="B184" t="s">
        <v>107</v>
      </c>
      <c r="C184" t="s">
        <v>312</v>
      </c>
      <c r="D184" t="s">
        <v>54</v>
      </c>
      <c r="E184" t="s">
        <v>268</v>
      </c>
      <c r="F184" t="s">
        <v>240</v>
      </c>
      <c r="G184" s="113">
        <v>44561</v>
      </c>
      <c r="H184" s="78">
        <f t="shared" ca="1" si="2"/>
        <v>0</v>
      </c>
      <c r="J184" t="s">
        <v>1678</v>
      </c>
    </row>
    <row r="185" spans="1:10" x14ac:dyDescent="0.35">
      <c r="A185" t="s">
        <v>281</v>
      </c>
      <c r="B185" t="s">
        <v>107</v>
      </c>
      <c r="C185" t="s">
        <v>312</v>
      </c>
      <c r="D185" t="s">
        <v>54</v>
      </c>
      <c r="E185" t="s">
        <v>269</v>
      </c>
      <c r="F185" t="s">
        <v>263</v>
      </c>
      <c r="G185" s="113">
        <v>44561</v>
      </c>
      <c r="H185" s="78">
        <f t="shared" ca="1" si="2"/>
        <v>0</v>
      </c>
      <c r="J185" t="s">
        <v>1678</v>
      </c>
    </row>
    <row r="186" spans="1:10" x14ac:dyDescent="0.35">
      <c r="A186" t="s">
        <v>281</v>
      </c>
      <c r="B186" t="s">
        <v>107</v>
      </c>
      <c r="C186" t="s">
        <v>312</v>
      </c>
      <c r="D186" t="s">
        <v>54</v>
      </c>
      <c r="E186" t="s">
        <v>270</v>
      </c>
      <c r="F186" t="s">
        <v>264</v>
      </c>
      <c r="G186" s="113">
        <v>44561</v>
      </c>
      <c r="H186" s="78">
        <f t="shared" ca="1" si="2"/>
        <v>0</v>
      </c>
      <c r="J186" t="s">
        <v>1678</v>
      </c>
    </row>
    <row r="187" spans="1:10" x14ac:dyDescent="0.35">
      <c r="A187" t="s">
        <v>281</v>
      </c>
      <c r="B187" t="s">
        <v>107</v>
      </c>
      <c r="C187" t="s">
        <v>312</v>
      </c>
      <c r="D187" t="s">
        <v>54</v>
      </c>
      <c r="E187" t="s">
        <v>271</v>
      </c>
      <c r="F187" t="s">
        <v>265</v>
      </c>
      <c r="G187" s="113">
        <v>44561</v>
      </c>
      <c r="H187" s="78">
        <f t="shared" ca="1" si="2"/>
        <v>0</v>
      </c>
      <c r="J187" t="s">
        <v>1678</v>
      </c>
    </row>
    <row r="188" spans="1:10" x14ac:dyDescent="0.35">
      <c r="A188" t="s">
        <v>281</v>
      </c>
      <c r="B188" t="s">
        <v>107</v>
      </c>
      <c r="C188" t="s">
        <v>312</v>
      </c>
      <c r="D188" t="s">
        <v>54</v>
      </c>
      <c r="E188" t="s">
        <v>272</v>
      </c>
      <c r="F188" t="s">
        <v>266</v>
      </c>
      <c r="G188" s="113">
        <v>44561</v>
      </c>
      <c r="H188" s="78">
        <f t="shared" ca="1" si="2"/>
        <v>0</v>
      </c>
      <c r="J188" t="s">
        <v>1678</v>
      </c>
    </row>
    <row r="189" spans="1:10" x14ac:dyDescent="0.35">
      <c r="A189" t="s">
        <v>281</v>
      </c>
      <c r="B189" t="s">
        <v>107</v>
      </c>
      <c r="C189" t="s">
        <v>312</v>
      </c>
      <c r="D189" t="s">
        <v>54</v>
      </c>
      <c r="E189" t="s">
        <v>273</v>
      </c>
      <c r="F189" t="s">
        <v>267</v>
      </c>
      <c r="G189" s="113">
        <v>44561</v>
      </c>
      <c r="H189" s="78">
        <f t="shared" ca="1" si="2"/>
        <v>0</v>
      </c>
      <c r="J189" t="s">
        <v>1678</v>
      </c>
    </row>
    <row r="190" spans="1:10" x14ac:dyDescent="0.35">
      <c r="A190" t="s">
        <v>281</v>
      </c>
      <c r="B190" t="s">
        <v>109</v>
      </c>
      <c r="C190" t="s">
        <v>313</v>
      </c>
      <c r="D190" t="s">
        <v>54</v>
      </c>
      <c r="E190" t="s">
        <v>268</v>
      </c>
      <c r="F190" t="s">
        <v>240</v>
      </c>
      <c r="G190" s="113">
        <v>44561</v>
      </c>
      <c r="H190" s="78">
        <f t="shared" ca="1" si="2"/>
        <v>0</v>
      </c>
      <c r="J190" t="s">
        <v>1678</v>
      </c>
    </row>
    <row r="191" spans="1:10" x14ac:dyDescent="0.35">
      <c r="A191" t="s">
        <v>281</v>
      </c>
      <c r="B191" t="s">
        <v>109</v>
      </c>
      <c r="C191" t="s">
        <v>313</v>
      </c>
      <c r="D191" t="s">
        <v>54</v>
      </c>
      <c r="E191" t="s">
        <v>269</v>
      </c>
      <c r="F191" t="s">
        <v>263</v>
      </c>
      <c r="G191" s="113">
        <v>44561</v>
      </c>
      <c r="H191" s="78">
        <f t="shared" ca="1" si="2"/>
        <v>0</v>
      </c>
      <c r="J191" t="s">
        <v>1678</v>
      </c>
    </row>
    <row r="192" spans="1:10" x14ac:dyDescent="0.35">
      <c r="A192" t="s">
        <v>281</v>
      </c>
      <c r="B192" t="s">
        <v>109</v>
      </c>
      <c r="C192" t="s">
        <v>313</v>
      </c>
      <c r="D192" t="s">
        <v>54</v>
      </c>
      <c r="E192" t="s">
        <v>270</v>
      </c>
      <c r="F192" t="s">
        <v>264</v>
      </c>
      <c r="G192" s="113">
        <v>44561</v>
      </c>
      <c r="H192" s="78">
        <f t="shared" ca="1" si="2"/>
        <v>0</v>
      </c>
      <c r="J192" t="s">
        <v>1678</v>
      </c>
    </row>
    <row r="193" spans="1:10" x14ac:dyDescent="0.35">
      <c r="A193" t="s">
        <v>281</v>
      </c>
      <c r="B193" t="s">
        <v>109</v>
      </c>
      <c r="C193" t="s">
        <v>313</v>
      </c>
      <c r="D193" t="s">
        <v>54</v>
      </c>
      <c r="E193" t="s">
        <v>271</v>
      </c>
      <c r="F193" t="s">
        <v>265</v>
      </c>
      <c r="G193" s="113">
        <v>44561</v>
      </c>
      <c r="H193" s="78">
        <f t="shared" ca="1" si="2"/>
        <v>0</v>
      </c>
      <c r="J193" t="s">
        <v>1678</v>
      </c>
    </row>
    <row r="194" spans="1:10" x14ac:dyDescent="0.35">
      <c r="A194" t="s">
        <v>281</v>
      </c>
      <c r="B194" t="s">
        <v>109</v>
      </c>
      <c r="C194" t="s">
        <v>313</v>
      </c>
      <c r="D194" t="s">
        <v>54</v>
      </c>
      <c r="E194" t="s">
        <v>272</v>
      </c>
      <c r="F194" t="s">
        <v>266</v>
      </c>
      <c r="G194" s="113">
        <v>44561</v>
      </c>
      <c r="H194" s="78">
        <f t="shared" ca="1" si="2"/>
        <v>0</v>
      </c>
      <c r="J194" t="s">
        <v>1678</v>
      </c>
    </row>
    <row r="195" spans="1:10" x14ac:dyDescent="0.35">
      <c r="A195" t="s">
        <v>281</v>
      </c>
      <c r="B195" t="s">
        <v>109</v>
      </c>
      <c r="C195" t="s">
        <v>313</v>
      </c>
      <c r="D195" t="s">
        <v>54</v>
      </c>
      <c r="E195" t="s">
        <v>273</v>
      </c>
      <c r="F195" t="s">
        <v>267</v>
      </c>
      <c r="G195" s="113">
        <v>44561</v>
      </c>
      <c r="H195" s="78">
        <f t="shared" ca="1" si="2"/>
        <v>0</v>
      </c>
      <c r="J195" t="s">
        <v>1678</v>
      </c>
    </row>
    <row r="196" spans="1:10" x14ac:dyDescent="0.35">
      <c r="A196" t="s">
        <v>281</v>
      </c>
      <c r="B196" t="s">
        <v>111</v>
      </c>
      <c r="C196" t="s">
        <v>314</v>
      </c>
      <c r="D196" t="s">
        <v>54</v>
      </c>
      <c r="E196" t="s">
        <v>268</v>
      </c>
      <c r="F196" t="s">
        <v>240</v>
      </c>
      <c r="G196" s="113">
        <v>44561</v>
      </c>
      <c r="H196" s="78">
        <f t="shared" ref="H196:H243" ca="1" si="3">OFFSET(Reinsurer_Corner,MATCH($B196,Reinsurer_Row,0),MATCH($F196,Reinsurer_Column,0))</f>
        <v>0</v>
      </c>
      <c r="J196" t="s">
        <v>1678</v>
      </c>
    </row>
    <row r="197" spans="1:10" x14ac:dyDescent="0.35">
      <c r="A197" t="s">
        <v>281</v>
      </c>
      <c r="B197" t="s">
        <v>111</v>
      </c>
      <c r="C197" t="s">
        <v>314</v>
      </c>
      <c r="D197" t="s">
        <v>54</v>
      </c>
      <c r="E197" t="s">
        <v>269</v>
      </c>
      <c r="F197" t="s">
        <v>263</v>
      </c>
      <c r="G197" s="113">
        <v>44561</v>
      </c>
      <c r="H197" s="78">
        <f t="shared" ca="1" si="3"/>
        <v>0</v>
      </c>
      <c r="J197" t="s">
        <v>1678</v>
      </c>
    </row>
    <row r="198" spans="1:10" x14ac:dyDescent="0.35">
      <c r="A198" t="s">
        <v>281</v>
      </c>
      <c r="B198" t="s">
        <v>111</v>
      </c>
      <c r="C198" t="s">
        <v>314</v>
      </c>
      <c r="D198" t="s">
        <v>54</v>
      </c>
      <c r="E198" t="s">
        <v>270</v>
      </c>
      <c r="F198" t="s">
        <v>264</v>
      </c>
      <c r="G198" s="113">
        <v>44561</v>
      </c>
      <c r="H198" s="78">
        <f t="shared" ca="1" si="3"/>
        <v>0</v>
      </c>
      <c r="J198" t="s">
        <v>1678</v>
      </c>
    </row>
    <row r="199" spans="1:10" x14ac:dyDescent="0.35">
      <c r="A199" t="s">
        <v>281</v>
      </c>
      <c r="B199" t="s">
        <v>111</v>
      </c>
      <c r="C199" t="s">
        <v>314</v>
      </c>
      <c r="D199" t="s">
        <v>54</v>
      </c>
      <c r="E199" t="s">
        <v>271</v>
      </c>
      <c r="F199" t="s">
        <v>265</v>
      </c>
      <c r="G199" s="113">
        <v>44561</v>
      </c>
      <c r="H199" s="78">
        <f t="shared" ca="1" si="3"/>
        <v>0</v>
      </c>
      <c r="J199" t="s">
        <v>1678</v>
      </c>
    </row>
    <row r="200" spans="1:10" x14ac:dyDescent="0.35">
      <c r="A200" t="s">
        <v>281</v>
      </c>
      <c r="B200" t="s">
        <v>111</v>
      </c>
      <c r="C200" t="s">
        <v>314</v>
      </c>
      <c r="D200" t="s">
        <v>54</v>
      </c>
      <c r="E200" t="s">
        <v>272</v>
      </c>
      <c r="F200" t="s">
        <v>266</v>
      </c>
      <c r="G200" s="113">
        <v>44561</v>
      </c>
      <c r="H200" s="78">
        <f t="shared" ca="1" si="3"/>
        <v>0</v>
      </c>
      <c r="J200" t="s">
        <v>1678</v>
      </c>
    </row>
    <row r="201" spans="1:10" x14ac:dyDescent="0.35">
      <c r="A201" t="s">
        <v>281</v>
      </c>
      <c r="B201" t="s">
        <v>111</v>
      </c>
      <c r="C201" t="s">
        <v>314</v>
      </c>
      <c r="D201" t="s">
        <v>54</v>
      </c>
      <c r="E201" t="s">
        <v>273</v>
      </c>
      <c r="F201" t="s">
        <v>267</v>
      </c>
      <c r="G201" s="113">
        <v>44561</v>
      </c>
      <c r="H201" s="78">
        <f t="shared" ca="1" si="3"/>
        <v>0</v>
      </c>
      <c r="J201" t="s">
        <v>1678</v>
      </c>
    </row>
    <row r="202" spans="1:10" x14ac:dyDescent="0.35">
      <c r="A202" t="s">
        <v>281</v>
      </c>
      <c r="B202" t="s">
        <v>114</v>
      </c>
      <c r="C202" t="s">
        <v>315</v>
      </c>
      <c r="D202" t="s">
        <v>54</v>
      </c>
      <c r="E202" t="s">
        <v>268</v>
      </c>
      <c r="F202" t="s">
        <v>240</v>
      </c>
      <c r="G202" s="113">
        <v>44561</v>
      </c>
      <c r="H202" s="78">
        <f t="shared" ca="1" si="3"/>
        <v>0</v>
      </c>
      <c r="J202" t="s">
        <v>1678</v>
      </c>
    </row>
    <row r="203" spans="1:10" x14ac:dyDescent="0.35">
      <c r="A203" t="s">
        <v>281</v>
      </c>
      <c r="B203" t="s">
        <v>114</v>
      </c>
      <c r="C203" t="s">
        <v>315</v>
      </c>
      <c r="D203" t="s">
        <v>54</v>
      </c>
      <c r="E203" t="s">
        <v>269</v>
      </c>
      <c r="F203" t="s">
        <v>263</v>
      </c>
      <c r="G203" s="113">
        <v>44561</v>
      </c>
      <c r="H203" s="78">
        <f t="shared" ca="1" si="3"/>
        <v>0</v>
      </c>
      <c r="J203" t="s">
        <v>1678</v>
      </c>
    </row>
    <row r="204" spans="1:10" x14ac:dyDescent="0.35">
      <c r="A204" t="s">
        <v>281</v>
      </c>
      <c r="B204" t="s">
        <v>114</v>
      </c>
      <c r="C204" t="s">
        <v>315</v>
      </c>
      <c r="D204" t="s">
        <v>54</v>
      </c>
      <c r="E204" t="s">
        <v>270</v>
      </c>
      <c r="F204" t="s">
        <v>264</v>
      </c>
      <c r="G204" s="113">
        <v>44561</v>
      </c>
      <c r="H204" s="78">
        <f t="shared" ca="1" si="3"/>
        <v>0</v>
      </c>
      <c r="J204" t="s">
        <v>1678</v>
      </c>
    </row>
    <row r="205" spans="1:10" x14ac:dyDescent="0.35">
      <c r="A205" t="s">
        <v>281</v>
      </c>
      <c r="B205" t="s">
        <v>114</v>
      </c>
      <c r="C205" t="s">
        <v>315</v>
      </c>
      <c r="D205" t="s">
        <v>54</v>
      </c>
      <c r="E205" t="s">
        <v>271</v>
      </c>
      <c r="F205" t="s">
        <v>265</v>
      </c>
      <c r="G205" s="113">
        <v>44561</v>
      </c>
      <c r="H205" s="78">
        <f t="shared" ca="1" si="3"/>
        <v>0</v>
      </c>
      <c r="J205" t="s">
        <v>1678</v>
      </c>
    </row>
    <row r="206" spans="1:10" x14ac:dyDescent="0.35">
      <c r="A206" t="s">
        <v>281</v>
      </c>
      <c r="B206" t="s">
        <v>114</v>
      </c>
      <c r="C206" t="s">
        <v>315</v>
      </c>
      <c r="D206" t="s">
        <v>54</v>
      </c>
      <c r="E206" t="s">
        <v>272</v>
      </c>
      <c r="F206" t="s">
        <v>266</v>
      </c>
      <c r="G206" s="113">
        <v>44561</v>
      </c>
      <c r="H206" s="78">
        <f t="shared" ca="1" si="3"/>
        <v>0</v>
      </c>
      <c r="J206" t="s">
        <v>1678</v>
      </c>
    </row>
    <row r="207" spans="1:10" x14ac:dyDescent="0.35">
      <c r="A207" t="s">
        <v>281</v>
      </c>
      <c r="B207" t="s">
        <v>114</v>
      </c>
      <c r="C207" t="s">
        <v>315</v>
      </c>
      <c r="D207" t="s">
        <v>54</v>
      </c>
      <c r="E207" t="s">
        <v>273</v>
      </c>
      <c r="F207" t="s">
        <v>267</v>
      </c>
      <c r="G207" s="113">
        <v>44561</v>
      </c>
      <c r="H207" s="78">
        <f t="shared" ca="1" si="3"/>
        <v>0</v>
      </c>
      <c r="J207" t="s">
        <v>1678</v>
      </c>
    </row>
    <row r="208" spans="1:10" x14ac:dyDescent="0.35">
      <c r="A208" t="s">
        <v>281</v>
      </c>
      <c r="B208" t="s">
        <v>116</v>
      </c>
      <c r="C208" t="s">
        <v>316</v>
      </c>
      <c r="D208" t="s">
        <v>54</v>
      </c>
      <c r="E208" t="s">
        <v>268</v>
      </c>
      <c r="F208" t="s">
        <v>240</v>
      </c>
      <c r="G208" s="113">
        <v>44561</v>
      </c>
      <c r="H208" s="78">
        <f t="shared" ca="1" si="3"/>
        <v>0</v>
      </c>
      <c r="J208" t="s">
        <v>1678</v>
      </c>
    </row>
    <row r="209" spans="1:10" x14ac:dyDescent="0.35">
      <c r="A209" t="s">
        <v>281</v>
      </c>
      <c r="B209" t="s">
        <v>116</v>
      </c>
      <c r="C209" t="s">
        <v>316</v>
      </c>
      <c r="D209" t="s">
        <v>54</v>
      </c>
      <c r="E209" t="s">
        <v>269</v>
      </c>
      <c r="F209" t="s">
        <v>263</v>
      </c>
      <c r="G209" s="113">
        <v>44561</v>
      </c>
      <c r="H209" s="78">
        <f t="shared" ca="1" si="3"/>
        <v>0</v>
      </c>
      <c r="J209" t="s">
        <v>1678</v>
      </c>
    </row>
    <row r="210" spans="1:10" x14ac:dyDescent="0.35">
      <c r="A210" t="s">
        <v>281</v>
      </c>
      <c r="B210" t="s">
        <v>116</v>
      </c>
      <c r="C210" t="s">
        <v>316</v>
      </c>
      <c r="D210" t="s">
        <v>54</v>
      </c>
      <c r="E210" t="s">
        <v>270</v>
      </c>
      <c r="F210" t="s">
        <v>264</v>
      </c>
      <c r="G210" s="113">
        <v>44561</v>
      </c>
      <c r="H210" s="78">
        <f t="shared" ca="1" si="3"/>
        <v>0</v>
      </c>
      <c r="J210" t="s">
        <v>1678</v>
      </c>
    </row>
    <row r="211" spans="1:10" x14ac:dyDescent="0.35">
      <c r="A211" t="s">
        <v>281</v>
      </c>
      <c r="B211" t="s">
        <v>116</v>
      </c>
      <c r="C211" t="s">
        <v>316</v>
      </c>
      <c r="D211" t="s">
        <v>54</v>
      </c>
      <c r="E211" t="s">
        <v>271</v>
      </c>
      <c r="F211" t="s">
        <v>265</v>
      </c>
      <c r="G211" s="113">
        <v>44561</v>
      </c>
      <c r="H211" s="78">
        <f t="shared" ca="1" si="3"/>
        <v>0</v>
      </c>
      <c r="J211" t="s">
        <v>1678</v>
      </c>
    </row>
    <row r="212" spans="1:10" x14ac:dyDescent="0.35">
      <c r="A212" t="s">
        <v>281</v>
      </c>
      <c r="B212" t="s">
        <v>116</v>
      </c>
      <c r="C212" t="s">
        <v>316</v>
      </c>
      <c r="D212" t="s">
        <v>54</v>
      </c>
      <c r="E212" t="s">
        <v>272</v>
      </c>
      <c r="F212" t="s">
        <v>266</v>
      </c>
      <c r="G212" s="113">
        <v>44561</v>
      </c>
      <c r="H212" s="78">
        <f t="shared" ca="1" si="3"/>
        <v>0</v>
      </c>
      <c r="J212" t="s">
        <v>1678</v>
      </c>
    </row>
    <row r="213" spans="1:10" x14ac:dyDescent="0.35">
      <c r="A213" t="s">
        <v>281</v>
      </c>
      <c r="B213" t="s">
        <v>116</v>
      </c>
      <c r="C213" t="s">
        <v>316</v>
      </c>
      <c r="D213" t="s">
        <v>54</v>
      </c>
      <c r="E213" t="s">
        <v>273</v>
      </c>
      <c r="F213" t="s">
        <v>267</v>
      </c>
      <c r="G213" s="113">
        <v>44561</v>
      </c>
      <c r="H213" s="78">
        <f t="shared" ca="1" si="3"/>
        <v>0</v>
      </c>
      <c r="J213" t="s">
        <v>1678</v>
      </c>
    </row>
    <row r="214" spans="1:10" x14ac:dyDescent="0.35">
      <c r="A214" t="s">
        <v>281</v>
      </c>
      <c r="B214" t="s">
        <v>118</v>
      </c>
      <c r="C214" t="s">
        <v>317</v>
      </c>
      <c r="D214" t="s">
        <v>54</v>
      </c>
      <c r="E214" t="s">
        <v>268</v>
      </c>
      <c r="F214" t="s">
        <v>240</v>
      </c>
      <c r="G214" s="113">
        <v>44561</v>
      </c>
      <c r="H214" s="78">
        <f t="shared" ca="1" si="3"/>
        <v>0</v>
      </c>
      <c r="J214" t="s">
        <v>1678</v>
      </c>
    </row>
    <row r="215" spans="1:10" x14ac:dyDescent="0.35">
      <c r="A215" t="s">
        <v>281</v>
      </c>
      <c r="B215" t="s">
        <v>118</v>
      </c>
      <c r="C215" t="s">
        <v>317</v>
      </c>
      <c r="D215" t="s">
        <v>54</v>
      </c>
      <c r="E215" t="s">
        <v>269</v>
      </c>
      <c r="F215" t="s">
        <v>263</v>
      </c>
      <c r="G215" s="113">
        <v>44561</v>
      </c>
      <c r="H215" s="78">
        <f t="shared" ca="1" si="3"/>
        <v>0</v>
      </c>
      <c r="J215" t="s">
        <v>1678</v>
      </c>
    </row>
    <row r="216" spans="1:10" x14ac:dyDescent="0.35">
      <c r="A216" t="s">
        <v>281</v>
      </c>
      <c r="B216" t="s">
        <v>118</v>
      </c>
      <c r="C216" t="s">
        <v>317</v>
      </c>
      <c r="D216" t="s">
        <v>54</v>
      </c>
      <c r="E216" t="s">
        <v>270</v>
      </c>
      <c r="F216" t="s">
        <v>264</v>
      </c>
      <c r="G216" s="113">
        <v>44561</v>
      </c>
      <c r="H216" s="78">
        <f t="shared" ca="1" si="3"/>
        <v>0</v>
      </c>
      <c r="J216" t="s">
        <v>1678</v>
      </c>
    </row>
    <row r="217" spans="1:10" x14ac:dyDescent="0.35">
      <c r="A217" t="s">
        <v>281</v>
      </c>
      <c r="B217" t="s">
        <v>118</v>
      </c>
      <c r="C217" t="s">
        <v>317</v>
      </c>
      <c r="D217" t="s">
        <v>54</v>
      </c>
      <c r="E217" t="s">
        <v>271</v>
      </c>
      <c r="F217" t="s">
        <v>265</v>
      </c>
      <c r="G217" s="113">
        <v>44561</v>
      </c>
      <c r="H217" s="78">
        <f t="shared" ca="1" si="3"/>
        <v>0</v>
      </c>
      <c r="J217" t="s">
        <v>1678</v>
      </c>
    </row>
    <row r="218" spans="1:10" x14ac:dyDescent="0.35">
      <c r="A218" t="s">
        <v>281</v>
      </c>
      <c r="B218" t="s">
        <v>118</v>
      </c>
      <c r="C218" t="s">
        <v>317</v>
      </c>
      <c r="D218" t="s">
        <v>54</v>
      </c>
      <c r="E218" t="s">
        <v>272</v>
      </c>
      <c r="F218" t="s">
        <v>266</v>
      </c>
      <c r="G218" s="113">
        <v>44561</v>
      </c>
      <c r="H218" s="78">
        <f t="shared" ca="1" si="3"/>
        <v>0</v>
      </c>
      <c r="J218" t="s">
        <v>1678</v>
      </c>
    </row>
    <row r="219" spans="1:10" x14ac:dyDescent="0.35">
      <c r="A219" t="s">
        <v>281</v>
      </c>
      <c r="B219" t="s">
        <v>118</v>
      </c>
      <c r="C219" t="s">
        <v>317</v>
      </c>
      <c r="D219" t="s">
        <v>54</v>
      </c>
      <c r="E219" t="s">
        <v>273</v>
      </c>
      <c r="F219" t="s">
        <v>267</v>
      </c>
      <c r="G219" s="113">
        <v>44561</v>
      </c>
      <c r="H219" s="78">
        <f t="shared" ca="1" si="3"/>
        <v>0</v>
      </c>
      <c r="J219" t="s">
        <v>1678</v>
      </c>
    </row>
    <row r="220" spans="1:10" x14ac:dyDescent="0.35">
      <c r="A220" t="s">
        <v>281</v>
      </c>
      <c r="B220" t="s">
        <v>120</v>
      </c>
      <c r="C220" t="s">
        <v>318</v>
      </c>
      <c r="D220" t="s">
        <v>54</v>
      </c>
      <c r="E220" t="s">
        <v>268</v>
      </c>
      <c r="F220" t="s">
        <v>240</v>
      </c>
      <c r="G220" s="113">
        <v>44561</v>
      </c>
      <c r="H220" s="78">
        <f t="shared" ca="1" si="3"/>
        <v>0</v>
      </c>
      <c r="J220" t="s">
        <v>1678</v>
      </c>
    </row>
    <row r="221" spans="1:10" x14ac:dyDescent="0.35">
      <c r="A221" t="s">
        <v>281</v>
      </c>
      <c r="B221" t="s">
        <v>120</v>
      </c>
      <c r="C221" t="s">
        <v>318</v>
      </c>
      <c r="D221" t="s">
        <v>54</v>
      </c>
      <c r="E221" t="s">
        <v>269</v>
      </c>
      <c r="F221" t="s">
        <v>263</v>
      </c>
      <c r="G221" s="113">
        <v>44561</v>
      </c>
      <c r="H221" s="78">
        <f t="shared" ca="1" si="3"/>
        <v>0</v>
      </c>
      <c r="J221" t="s">
        <v>1678</v>
      </c>
    </row>
    <row r="222" spans="1:10" x14ac:dyDescent="0.35">
      <c r="A222" t="s">
        <v>281</v>
      </c>
      <c r="B222" t="s">
        <v>120</v>
      </c>
      <c r="C222" t="s">
        <v>318</v>
      </c>
      <c r="D222" t="s">
        <v>54</v>
      </c>
      <c r="E222" t="s">
        <v>270</v>
      </c>
      <c r="F222" t="s">
        <v>264</v>
      </c>
      <c r="G222" s="113">
        <v>44561</v>
      </c>
      <c r="H222" s="78">
        <f t="shared" ca="1" si="3"/>
        <v>0</v>
      </c>
      <c r="J222" t="s">
        <v>1678</v>
      </c>
    </row>
    <row r="223" spans="1:10" x14ac:dyDescent="0.35">
      <c r="A223" t="s">
        <v>281</v>
      </c>
      <c r="B223" t="s">
        <v>120</v>
      </c>
      <c r="C223" t="s">
        <v>318</v>
      </c>
      <c r="D223" t="s">
        <v>54</v>
      </c>
      <c r="E223" t="s">
        <v>271</v>
      </c>
      <c r="F223" t="s">
        <v>265</v>
      </c>
      <c r="G223" s="113">
        <v>44561</v>
      </c>
      <c r="H223" s="78">
        <f t="shared" ca="1" si="3"/>
        <v>0</v>
      </c>
      <c r="J223" t="s">
        <v>1678</v>
      </c>
    </row>
    <row r="224" spans="1:10" x14ac:dyDescent="0.35">
      <c r="A224" t="s">
        <v>281</v>
      </c>
      <c r="B224" t="s">
        <v>120</v>
      </c>
      <c r="C224" t="s">
        <v>318</v>
      </c>
      <c r="D224" t="s">
        <v>54</v>
      </c>
      <c r="E224" t="s">
        <v>272</v>
      </c>
      <c r="F224" t="s">
        <v>266</v>
      </c>
      <c r="G224" s="113">
        <v>44561</v>
      </c>
      <c r="H224" s="78">
        <f t="shared" ca="1" si="3"/>
        <v>0</v>
      </c>
      <c r="J224" t="s">
        <v>1678</v>
      </c>
    </row>
    <row r="225" spans="1:10" x14ac:dyDescent="0.35">
      <c r="A225" t="s">
        <v>281</v>
      </c>
      <c r="B225" t="s">
        <v>120</v>
      </c>
      <c r="C225" t="s">
        <v>318</v>
      </c>
      <c r="D225" t="s">
        <v>54</v>
      </c>
      <c r="E225" t="s">
        <v>273</v>
      </c>
      <c r="F225" t="s">
        <v>267</v>
      </c>
      <c r="G225" s="113">
        <v>44561</v>
      </c>
      <c r="H225" s="78">
        <f t="shared" ca="1" si="3"/>
        <v>0</v>
      </c>
      <c r="J225" t="s">
        <v>1678</v>
      </c>
    </row>
    <row r="226" spans="1:10" x14ac:dyDescent="0.35">
      <c r="A226" t="s">
        <v>281</v>
      </c>
      <c r="B226" t="s">
        <v>122</v>
      </c>
      <c r="C226" t="s">
        <v>319</v>
      </c>
      <c r="D226" t="s">
        <v>54</v>
      </c>
      <c r="E226" t="s">
        <v>268</v>
      </c>
      <c r="F226" t="s">
        <v>240</v>
      </c>
      <c r="G226" s="113">
        <v>44561</v>
      </c>
      <c r="H226" s="78">
        <f t="shared" ca="1" si="3"/>
        <v>0</v>
      </c>
      <c r="J226" t="s">
        <v>1678</v>
      </c>
    </row>
    <row r="227" spans="1:10" x14ac:dyDescent="0.35">
      <c r="A227" t="s">
        <v>281</v>
      </c>
      <c r="B227" t="s">
        <v>122</v>
      </c>
      <c r="C227" t="s">
        <v>319</v>
      </c>
      <c r="D227" t="s">
        <v>54</v>
      </c>
      <c r="E227" t="s">
        <v>269</v>
      </c>
      <c r="F227" t="s">
        <v>263</v>
      </c>
      <c r="G227" s="113">
        <v>44561</v>
      </c>
      <c r="H227" s="78">
        <f t="shared" ca="1" si="3"/>
        <v>0</v>
      </c>
      <c r="J227" t="s">
        <v>1678</v>
      </c>
    </row>
    <row r="228" spans="1:10" x14ac:dyDescent="0.35">
      <c r="A228" t="s">
        <v>281</v>
      </c>
      <c r="B228" t="s">
        <v>122</v>
      </c>
      <c r="C228" t="s">
        <v>319</v>
      </c>
      <c r="D228" t="s">
        <v>54</v>
      </c>
      <c r="E228" t="s">
        <v>270</v>
      </c>
      <c r="F228" t="s">
        <v>264</v>
      </c>
      <c r="G228" s="113">
        <v>44561</v>
      </c>
      <c r="H228" s="78">
        <f t="shared" ca="1" si="3"/>
        <v>0</v>
      </c>
      <c r="J228" t="s">
        <v>1678</v>
      </c>
    </row>
    <row r="229" spans="1:10" x14ac:dyDescent="0.35">
      <c r="A229" t="s">
        <v>281</v>
      </c>
      <c r="B229" t="s">
        <v>122</v>
      </c>
      <c r="C229" t="s">
        <v>319</v>
      </c>
      <c r="D229" t="s">
        <v>54</v>
      </c>
      <c r="E229" t="s">
        <v>271</v>
      </c>
      <c r="F229" t="s">
        <v>265</v>
      </c>
      <c r="G229" s="113">
        <v>44561</v>
      </c>
      <c r="H229" s="78">
        <f t="shared" ca="1" si="3"/>
        <v>0</v>
      </c>
      <c r="J229" t="s">
        <v>1678</v>
      </c>
    </row>
    <row r="230" spans="1:10" x14ac:dyDescent="0.35">
      <c r="A230" t="s">
        <v>281</v>
      </c>
      <c r="B230" t="s">
        <v>122</v>
      </c>
      <c r="C230" t="s">
        <v>319</v>
      </c>
      <c r="D230" t="s">
        <v>54</v>
      </c>
      <c r="E230" t="s">
        <v>272</v>
      </c>
      <c r="F230" t="s">
        <v>266</v>
      </c>
      <c r="G230" s="113">
        <v>44561</v>
      </c>
      <c r="H230" s="78">
        <f t="shared" ca="1" si="3"/>
        <v>0</v>
      </c>
      <c r="J230" t="s">
        <v>1678</v>
      </c>
    </row>
    <row r="231" spans="1:10" x14ac:dyDescent="0.35">
      <c r="A231" t="s">
        <v>281</v>
      </c>
      <c r="B231" t="s">
        <v>122</v>
      </c>
      <c r="C231" t="s">
        <v>319</v>
      </c>
      <c r="D231" t="s">
        <v>54</v>
      </c>
      <c r="E231" t="s">
        <v>273</v>
      </c>
      <c r="F231" t="s">
        <v>267</v>
      </c>
      <c r="G231" s="113">
        <v>44561</v>
      </c>
      <c r="H231" s="78">
        <f t="shared" ca="1" si="3"/>
        <v>0</v>
      </c>
      <c r="J231" t="s">
        <v>1678</v>
      </c>
    </row>
    <row r="232" spans="1:10" x14ac:dyDescent="0.35">
      <c r="A232" t="s">
        <v>281</v>
      </c>
      <c r="B232" t="s">
        <v>124</v>
      </c>
      <c r="C232" t="s">
        <v>320</v>
      </c>
      <c r="D232" t="s">
        <v>54</v>
      </c>
      <c r="E232" t="s">
        <v>268</v>
      </c>
      <c r="F232" t="s">
        <v>240</v>
      </c>
      <c r="G232" s="113">
        <v>44561</v>
      </c>
      <c r="H232" s="78">
        <f t="shared" ca="1" si="3"/>
        <v>0</v>
      </c>
      <c r="J232" t="s">
        <v>1678</v>
      </c>
    </row>
    <row r="233" spans="1:10" x14ac:dyDescent="0.35">
      <c r="A233" t="s">
        <v>281</v>
      </c>
      <c r="B233" t="s">
        <v>124</v>
      </c>
      <c r="C233" t="s">
        <v>320</v>
      </c>
      <c r="D233" t="s">
        <v>54</v>
      </c>
      <c r="E233" t="s">
        <v>269</v>
      </c>
      <c r="F233" t="s">
        <v>263</v>
      </c>
      <c r="G233" s="113">
        <v>44561</v>
      </c>
      <c r="H233" s="78">
        <f t="shared" ca="1" si="3"/>
        <v>0</v>
      </c>
      <c r="J233" t="s">
        <v>1678</v>
      </c>
    </row>
    <row r="234" spans="1:10" x14ac:dyDescent="0.35">
      <c r="A234" t="s">
        <v>281</v>
      </c>
      <c r="B234" t="s">
        <v>124</v>
      </c>
      <c r="C234" t="s">
        <v>320</v>
      </c>
      <c r="D234" t="s">
        <v>54</v>
      </c>
      <c r="E234" t="s">
        <v>270</v>
      </c>
      <c r="F234" t="s">
        <v>264</v>
      </c>
      <c r="G234" s="113">
        <v>44561</v>
      </c>
      <c r="H234" s="78">
        <f t="shared" ca="1" si="3"/>
        <v>0</v>
      </c>
      <c r="J234" t="s">
        <v>1678</v>
      </c>
    </row>
    <row r="235" spans="1:10" x14ac:dyDescent="0.35">
      <c r="A235" t="s">
        <v>281</v>
      </c>
      <c r="B235" t="s">
        <v>124</v>
      </c>
      <c r="C235" t="s">
        <v>320</v>
      </c>
      <c r="D235" t="s">
        <v>54</v>
      </c>
      <c r="E235" t="s">
        <v>271</v>
      </c>
      <c r="F235" t="s">
        <v>265</v>
      </c>
      <c r="G235" s="113">
        <v>44561</v>
      </c>
      <c r="H235" s="78">
        <f t="shared" ca="1" si="3"/>
        <v>0</v>
      </c>
      <c r="J235" t="s">
        <v>1678</v>
      </c>
    </row>
    <row r="236" spans="1:10" x14ac:dyDescent="0.35">
      <c r="A236" t="s">
        <v>281</v>
      </c>
      <c r="B236" t="s">
        <v>124</v>
      </c>
      <c r="C236" t="s">
        <v>320</v>
      </c>
      <c r="D236" t="s">
        <v>54</v>
      </c>
      <c r="E236" t="s">
        <v>272</v>
      </c>
      <c r="F236" t="s">
        <v>266</v>
      </c>
      <c r="G236" s="113">
        <v>44561</v>
      </c>
      <c r="H236" s="78">
        <f t="shared" ca="1" si="3"/>
        <v>0</v>
      </c>
      <c r="J236" t="s">
        <v>1678</v>
      </c>
    </row>
    <row r="237" spans="1:10" x14ac:dyDescent="0.35">
      <c r="A237" t="s">
        <v>281</v>
      </c>
      <c r="B237" t="s">
        <v>124</v>
      </c>
      <c r="C237" t="s">
        <v>320</v>
      </c>
      <c r="D237" t="s">
        <v>54</v>
      </c>
      <c r="E237" t="s">
        <v>273</v>
      </c>
      <c r="F237" t="s">
        <v>267</v>
      </c>
      <c r="G237" s="113">
        <v>44561</v>
      </c>
      <c r="H237" s="78">
        <f t="shared" ca="1" si="3"/>
        <v>0</v>
      </c>
      <c r="J237" t="s">
        <v>1678</v>
      </c>
    </row>
    <row r="238" spans="1:10" x14ac:dyDescent="0.35">
      <c r="A238" t="s">
        <v>281</v>
      </c>
      <c r="B238" t="s">
        <v>71</v>
      </c>
      <c r="C238" t="s">
        <v>321</v>
      </c>
      <c r="D238" t="s">
        <v>54</v>
      </c>
      <c r="E238" t="s">
        <v>268</v>
      </c>
      <c r="F238" t="s">
        <v>240</v>
      </c>
      <c r="G238" s="113">
        <v>44561</v>
      </c>
      <c r="H238" s="78">
        <f t="shared" ca="1" si="3"/>
        <v>0</v>
      </c>
      <c r="J238" t="s">
        <v>1678</v>
      </c>
    </row>
    <row r="239" spans="1:10" x14ac:dyDescent="0.35">
      <c r="A239" t="s">
        <v>281</v>
      </c>
      <c r="B239" t="s">
        <v>71</v>
      </c>
      <c r="C239" t="s">
        <v>321</v>
      </c>
      <c r="D239" t="s">
        <v>54</v>
      </c>
      <c r="E239" t="s">
        <v>269</v>
      </c>
      <c r="F239" t="s">
        <v>263</v>
      </c>
      <c r="G239" s="113">
        <v>44561</v>
      </c>
      <c r="H239" s="78">
        <f t="shared" ca="1" si="3"/>
        <v>0</v>
      </c>
      <c r="J239" t="s">
        <v>1678</v>
      </c>
    </row>
    <row r="240" spans="1:10" x14ac:dyDescent="0.35">
      <c r="A240" t="s">
        <v>281</v>
      </c>
      <c r="B240" t="s">
        <v>71</v>
      </c>
      <c r="C240" t="s">
        <v>321</v>
      </c>
      <c r="D240" t="s">
        <v>54</v>
      </c>
      <c r="E240" t="s">
        <v>270</v>
      </c>
      <c r="F240" t="s">
        <v>264</v>
      </c>
      <c r="G240" s="113">
        <v>44561</v>
      </c>
      <c r="H240" s="78">
        <f t="shared" ca="1" si="3"/>
        <v>0</v>
      </c>
      <c r="J240" t="s">
        <v>1678</v>
      </c>
    </row>
    <row r="241" spans="1:10" x14ac:dyDescent="0.35">
      <c r="A241" t="s">
        <v>281</v>
      </c>
      <c r="B241" t="s">
        <v>71</v>
      </c>
      <c r="C241" t="s">
        <v>321</v>
      </c>
      <c r="D241" t="s">
        <v>54</v>
      </c>
      <c r="E241" t="s">
        <v>271</v>
      </c>
      <c r="F241" t="s">
        <v>265</v>
      </c>
      <c r="G241" s="113">
        <v>44561</v>
      </c>
      <c r="H241" s="78">
        <f t="shared" ca="1" si="3"/>
        <v>0</v>
      </c>
      <c r="J241" t="s">
        <v>1678</v>
      </c>
    </row>
    <row r="242" spans="1:10" x14ac:dyDescent="0.35">
      <c r="A242" t="s">
        <v>281</v>
      </c>
      <c r="B242" t="s">
        <v>71</v>
      </c>
      <c r="C242" t="s">
        <v>321</v>
      </c>
      <c r="D242" t="s">
        <v>54</v>
      </c>
      <c r="E242" t="s">
        <v>272</v>
      </c>
      <c r="F242" t="s">
        <v>266</v>
      </c>
      <c r="G242" s="113">
        <v>44561</v>
      </c>
      <c r="H242" s="78">
        <f t="shared" ca="1" si="3"/>
        <v>0</v>
      </c>
      <c r="J242" t="s">
        <v>1678</v>
      </c>
    </row>
    <row r="243" spans="1:10" x14ac:dyDescent="0.35">
      <c r="A243" t="s">
        <v>281</v>
      </c>
      <c r="B243" t="s">
        <v>71</v>
      </c>
      <c r="C243" t="s">
        <v>321</v>
      </c>
      <c r="D243" t="s">
        <v>54</v>
      </c>
      <c r="E243" t="s">
        <v>273</v>
      </c>
      <c r="F243" t="s">
        <v>267</v>
      </c>
      <c r="G243" s="113">
        <v>44561</v>
      </c>
      <c r="H243" s="78">
        <f t="shared" ca="1" si="3"/>
        <v>0</v>
      </c>
      <c r="J243" t="s">
        <v>1678</v>
      </c>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Q2054"/>
  <sheetViews>
    <sheetView zoomScale="115" zoomScaleNormal="115" workbookViewId="0">
      <selection activeCell="E3" sqref="E3"/>
    </sheetView>
  </sheetViews>
  <sheetFormatPr defaultRowHeight="14.5" x14ac:dyDescent="0.35"/>
  <cols>
    <col min="1" max="1" width="11.81640625" customWidth="1"/>
    <col min="3" max="3" width="9.81640625" bestFit="1" customWidth="1"/>
    <col min="4" max="4" width="15.26953125" customWidth="1"/>
    <col min="5" max="5" width="20.26953125" customWidth="1"/>
    <col min="6" max="6" width="16.54296875" customWidth="1"/>
    <col min="7" max="7" width="17.54296875" customWidth="1"/>
    <col min="8" max="8" width="18.81640625" customWidth="1"/>
    <col min="9" max="10" width="13" customWidth="1"/>
  </cols>
  <sheetData>
    <row r="1" spans="1:17" ht="15.5" x14ac:dyDescent="0.35">
      <c r="A1" s="74" t="s">
        <v>197</v>
      </c>
    </row>
    <row r="3" spans="1:17" ht="15.5" x14ac:dyDescent="0.35">
      <c r="A3" s="75" t="s">
        <v>200</v>
      </c>
      <c r="B3" s="75" t="s">
        <v>201</v>
      </c>
      <c r="C3" s="75" t="s">
        <v>1767</v>
      </c>
      <c r="D3" s="75" t="s">
        <v>485</v>
      </c>
      <c r="E3" s="75" t="s">
        <v>1721</v>
      </c>
      <c r="F3" s="75" t="s">
        <v>1722</v>
      </c>
      <c r="G3" s="75" t="s">
        <v>1723</v>
      </c>
      <c r="H3" s="75" t="s">
        <v>211</v>
      </c>
      <c r="I3" s="75" t="s">
        <v>212</v>
      </c>
      <c r="J3" s="75" t="s">
        <v>213</v>
      </c>
      <c r="K3" s="75" t="s">
        <v>214</v>
      </c>
      <c r="M3" s="75" t="s">
        <v>198</v>
      </c>
      <c r="Q3" t="s">
        <v>486</v>
      </c>
    </row>
    <row r="4" spans="1:17" x14ac:dyDescent="0.35">
      <c r="A4" t="s">
        <v>487</v>
      </c>
      <c r="B4" t="s">
        <v>19</v>
      </c>
      <c r="C4" t="s">
        <v>488</v>
      </c>
      <c r="D4" t="s">
        <v>489</v>
      </c>
      <c r="E4" t="s">
        <v>490</v>
      </c>
      <c r="F4" t="s">
        <v>330</v>
      </c>
      <c r="G4" t="s">
        <v>54</v>
      </c>
      <c r="H4" t="s">
        <v>491</v>
      </c>
      <c r="I4" t="s">
        <v>14</v>
      </c>
      <c r="J4" t="s">
        <v>492</v>
      </c>
      <c r="K4" s="78">
        <f ca="1">OFFSET(INDIRECT(A4&amp;"_Corner"),MATCH($B4,INDIRECT(A4&amp;"_Row"),0),MATCH($I4,INDIRECT(A4&amp;"_Column",0)))</f>
        <v>0</v>
      </c>
      <c r="M4" t="s">
        <v>1680</v>
      </c>
    </row>
    <row r="5" spans="1:17" x14ac:dyDescent="0.35">
      <c r="A5" t="s">
        <v>487</v>
      </c>
      <c r="B5" t="s">
        <v>23</v>
      </c>
      <c r="C5" t="s">
        <v>488</v>
      </c>
      <c r="D5" t="s">
        <v>489</v>
      </c>
      <c r="E5" t="s">
        <v>490</v>
      </c>
      <c r="F5" t="s">
        <v>332</v>
      </c>
      <c r="G5" t="s">
        <v>54</v>
      </c>
      <c r="H5" t="s">
        <v>333</v>
      </c>
      <c r="I5" t="s">
        <v>14</v>
      </c>
      <c r="J5" t="s">
        <v>492</v>
      </c>
      <c r="K5" s="78">
        <f t="shared" ref="K5:K68" ca="1" si="0">OFFSET(INDIRECT(A5&amp;"_Corner"),MATCH($B5,INDIRECT(A5&amp;"_Row"),0),MATCH($I5,INDIRECT(A5&amp;"_Column",0)))</f>
        <v>0</v>
      </c>
      <c r="M5" t="s">
        <v>1680</v>
      </c>
    </row>
    <row r="6" spans="1:17" x14ac:dyDescent="0.35">
      <c r="A6" t="s">
        <v>487</v>
      </c>
      <c r="B6" t="s">
        <v>26</v>
      </c>
      <c r="C6" t="s">
        <v>488</v>
      </c>
      <c r="D6" t="s">
        <v>489</v>
      </c>
      <c r="E6" t="s">
        <v>490</v>
      </c>
      <c r="F6" t="s">
        <v>334</v>
      </c>
      <c r="G6" t="s">
        <v>54</v>
      </c>
      <c r="H6" t="s">
        <v>335</v>
      </c>
      <c r="I6" t="s">
        <v>14</v>
      </c>
      <c r="J6" t="s">
        <v>492</v>
      </c>
      <c r="K6" s="78">
        <f t="shared" ca="1" si="0"/>
        <v>0</v>
      </c>
      <c r="M6" t="s">
        <v>1680</v>
      </c>
    </row>
    <row r="7" spans="1:17" x14ac:dyDescent="0.35">
      <c r="A7" t="s">
        <v>487</v>
      </c>
      <c r="B7" t="s">
        <v>30</v>
      </c>
      <c r="C7" t="s">
        <v>488</v>
      </c>
      <c r="D7" t="s">
        <v>489</v>
      </c>
      <c r="E7" t="s">
        <v>490</v>
      </c>
      <c r="F7" t="s">
        <v>54</v>
      </c>
      <c r="I7" t="s">
        <v>14</v>
      </c>
      <c r="J7" t="s">
        <v>492</v>
      </c>
      <c r="K7" s="78">
        <f t="shared" ca="1" si="0"/>
        <v>0</v>
      </c>
      <c r="M7" t="s">
        <v>1680</v>
      </c>
    </row>
    <row r="8" spans="1:17" x14ac:dyDescent="0.35">
      <c r="A8" t="s">
        <v>487</v>
      </c>
      <c r="B8" t="s">
        <v>34</v>
      </c>
      <c r="C8" t="s">
        <v>488</v>
      </c>
      <c r="D8" t="s">
        <v>489</v>
      </c>
      <c r="E8" t="s">
        <v>493</v>
      </c>
      <c r="F8" t="s">
        <v>337</v>
      </c>
      <c r="G8" t="s">
        <v>54</v>
      </c>
      <c r="H8" t="s">
        <v>338</v>
      </c>
      <c r="I8" t="s">
        <v>14</v>
      </c>
      <c r="J8" t="s">
        <v>492</v>
      </c>
      <c r="K8" s="78">
        <f t="shared" ca="1" si="0"/>
        <v>0</v>
      </c>
      <c r="M8" t="s">
        <v>1680</v>
      </c>
    </row>
    <row r="9" spans="1:17" x14ac:dyDescent="0.35">
      <c r="A9" t="s">
        <v>487</v>
      </c>
      <c r="B9" t="s">
        <v>38</v>
      </c>
      <c r="C9" t="s">
        <v>488</v>
      </c>
      <c r="D9" t="s">
        <v>489</v>
      </c>
      <c r="E9" t="s">
        <v>493</v>
      </c>
      <c r="F9" t="s">
        <v>339</v>
      </c>
      <c r="G9" t="s">
        <v>54</v>
      </c>
      <c r="H9" t="s">
        <v>494</v>
      </c>
      <c r="I9" t="s">
        <v>14</v>
      </c>
      <c r="J9" t="s">
        <v>492</v>
      </c>
      <c r="K9" s="78">
        <f t="shared" ca="1" si="0"/>
        <v>0</v>
      </c>
      <c r="M9" t="s">
        <v>1680</v>
      </c>
    </row>
    <row r="10" spans="1:17" x14ac:dyDescent="0.35">
      <c r="A10" t="s">
        <v>487</v>
      </c>
      <c r="B10" t="s">
        <v>41</v>
      </c>
      <c r="C10" t="s">
        <v>488</v>
      </c>
      <c r="D10" t="s">
        <v>489</v>
      </c>
      <c r="E10" t="s">
        <v>493</v>
      </c>
      <c r="F10" t="s">
        <v>54</v>
      </c>
      <c r="I10" t="s">
        <v>14</v>
      </c>
      <c r="J10" t="s">
        <v>492</v>
      </c>
      <c r="K10" s="78">
        <f t="shared" ca="1" si="0"/>
        <v>0</v>
      </c>
      <c r="M10" t="s">
        <v>1680</v>
      </c>
    </row>
    <row r="11" spans="1:17" x14ac:dyDescent="0.35">
      <c r="A11" t="s">
        <v>487</v>
      </c>
      <c r="B11" t="s">
        <v>45</v>
      </c>
      <c r="C11" t="s">
        <v>488</v>
      </c>
      <c r="D11" t="s">
        <v>489</v>
      </c>
      <c r="E11" t="s">
        <v>341</v>
      </c>
      <c r="F11" t="s">
        <v>495</v>
      </c>
      <c r="G11" t="s">
        <v>54</v>
      </c>
      <c r="H11" t="s">
        <v>496</v>
      </c>
      <c r="I11" t="s">
        <v>14</v>
      </c>
      <c r="J11" t="s">
        <v>492</v>
      </c>
      <c r="K11" s="78">
        <f t="shared" ca="1" si="0"/>
        <v>0</v>
      </c>
      <c r="M11" t="s">
        <v>1680</v>
      </c>
    </row>
    <row r="12" spans="1:17" x14ac:dyDescent="0.35">
      <c r="A12" t="s">
        <v>487</v>
      </c>
      <c r="B12" t="s">
        <v>49</v>
      </c>
      <c r="C12" t="s">
        <v>488</v>
      </c>
      <c r="D12" t="s">
        <v>489</v>
      </c>
      <c r="E12" t="s">
        <v>341</v>
      </c>
      <c r="F12" t="s">
        <v>497</v>
      </c>
      <c r="G12" t="s">
        <v>54</v>
      </c>
      <c r="H12" t="s">
        <v>345</v>
      </c>
      <c r="I12" t="s">
        <v>14</v>
      </c>
      <c r="J12" t="s">
        <v>492</v>
      </c>
      <c r="K12" s="78">
        <f t="shared" ca="1" si="0"/>
        <v>0</v>
      </c>
      <c r="M12" t="s">
        <v>1680</v>
      </c>
    </row>
    <row r="13" spans="1:17" x14ac:dyDescent="0.35">
      <c r="A13" t="s">
        <v>487</v>
      </c>
      <c r="B13" t="s">
        <v>51</v>
      </c>
      <c r="C13" t="s">
        <v>488</v>
      </c>
      <c r="D13" t="s">
        <v>489</v>
      </c>
      <c r="E13" t="s">
        <v>341</v>
      </c>
      <c r="F13" t="s">
        <v>498</v>
      </c>
      <c r="G13" t="s">
        <v>54</v>
      </c>
      <c r="H13" t="s">
        <v>347</v>
      </c>
      <c r="I13" t="s">
        <v>14</v>
      </c>
      <c r="J13" t="s">
        <v>492</v>
      </c>
      <c r="K13" s="78">
        <f t="shared" ca="1" si="0"/>
        <v>0</v>
      </c>
      <c r="M13" t="s">
        <v>1680</v>
      </c>
    </row>
    <row r="14" spans="1:17" x14ac:dyDescent="0.35">
      <c r="A14" t="s">
        <v>487</v>
      </c>
      <c r="B14" t="s">
        <v>53</v>
      </c>
      <c r="C14" t="s">
        <v>488</v>
      </c>
      <c r="D14" t="s">
        <v>489</v>
      </c>
      <c r="E14" t="s">
        <v>341</v>
      </c>
      <c r="F14" t="s">
        <v>499</v>
      </c>
      <c r="G14" t="s">
        <v>54</v>
      </c>
      <c r="H14" t="s">
        <v>349</v>
      </c>
      <c r="I14" t="s">
        <v>14</v>
      </c>
      <c r="J14" t="s">
        <v>492</v>
      </c>
      <c r="K14" s="78">
        <f t="shared" ca="1" si="0"/>
        <v>0</v>
      </c>
      <c r="M14" t="s">
        <v>1680</v>
      </c>
    </row>
    <row r="15" spans="1:17" x14ac:dyDescent="0.35">
      <c r="A15" t="s">
        <v>487</v>
      </c>
      <c r="B15" t="s">
        <v>60</v>
      </c>
      <c r="C15" t="s">
        <v>488</v>
      </c>
      <c r="D15" t="s">
        <v>489</v>
      </c>
      <c r="E15" t="s">
        <v>341</v>
      </c>
      <c r="F15" t="s">
        <v>500</v>
      </c>
      <c r="G15" t="s">
        <v>54</v>
      </c>
      <c r="H15" t="s">
        <v>351</v>
      </c>
      <c r="I15" t="s">
        <v>14</v>
      </c>
      <c r="J15" t="s">
        <v>492</v>
      </c>
      <c r="K15" s="78">
        <f t="shared" ca="1" si="0"/>
        <v>0</v>
      </c>
      <c r="M15" t="s">
        <v>1680</v>
      </c>
    </row>
    <row r="16" spans="1:17" x14ac:dyDescent="0.35">
      <c r="A16" t="s">
        <v>487</v>
      </c>
      <c r="B16" t="s">
        <v>66</v>
      </c>
      <c r="C16" t="s">
        <v>488</v>
      </c>
      <c r="D16" t="s">
        <v>489</v>
      </c>
      <c r="E16" t="s">
        <v>352</v>
      </c>
      <c r="F16" t="s">
        <v>54</v>
      </c>
      <c r="I16" t="s">
        <v>14</v>
      </c>
      <c r="J16" t="s">
        <v>492</v>
      </c>
      <c r="K16" s="78">
        <f t="shared" ca="1" si="0"/>
        <v>0</v>
      </c>
      <c r="M16" t="s">
        <v>1680</v>
      </c>
    </row>
    <row r="17" spans="1:13" x14ac:dyDescent="0.35">
      <c r="A17" t="s">
        <v>487</v>
      </c>
      <c r="B17" t="s">
        <v>69</v>
      </c>
      <c r="C17" t="s">
        <v>488</v>
      </c>
      <c r="D17" t="s">
        <v>489</v>
      </c>
      <c r="E17" t="s">
        <v>501</v>
      </c>
      <c r="F17" t="s">
        <v>353</v>
      </c>
      <c r="G17" t="s">
        <v>54</v>
      </c>
      <c r="H17" t="s">
        <v>354</v>
      </c>
      <c r="I17" t="s">
        <v>14</v>
      </c>
      <c r="J17" t="s">
        <v>492</v>
      </c>
      <c r="K17" s="78">
        <f t="shared" ca="1" si="0"/>
        <v>0</v>
      </c>
      <c r="M17" t="s">
        <v>1680</v>
      </c>
    </row>
    <row r="18" spans="1:13" x14ac:dyDescent="0.35">
      <c r="A18" t="s">
        <v>487</v>
      </c>
      <c r="B18" t="s">
        <v>73</v>
      </c>
      <c r="C18" t="s">
        <v>488</v>
      </c>
      <c r="D18" t="s">
        <v>489</v>
      </c>
      <c r="E18" t="s">
        <v>501</v>
      </c>
      <c r="F18" t="s">
        <v>355</v>
      </c>
      <c r="G18" t="s">
        <v>54</v>
      </c>
      <c r="H18" t="s">
        <v>502</v>
      </c>
      <c r="I18" t="s">
        <v>14</v>
      </c>
      <c r="J18" t="s">
        <v>492</v>
      </c>
      <c r="K18" s="78">
        <f t="shared" ca="1" si="0"/>
        <v>0</v>
      </c>
      <c r="M18" t="s">
        <v>1680</v>
      </c>
    </row>
    <row r="19" spans="1:13" x14ac:dyDescent="0.35">
      <c r="A19" t="s">
        <v>487</v>
      </c>
      <c r="B19" t="s">
        <v>76</v>
      </c>
      <c r="C19" t="s">
        <v>488</v>
      </c>
      <c r="D19" t="s">
        <v>489</v>
      </c>
      <c r="E19" t="s">
        <v>501</v>
      </c>
      <c r="F19" t="s">
        <v>54</v>
      </c>
      <c r="I19" t="s">
        <v>14</v>
      </c>
      <c r="J19" t="s">
        <v>492</v>
      </c>
      <c r="K19" s="78">
        <f t="shared" ca="1" si="0"/>
        <v>0</v>
      </c>
      <c r="M19" t="s">
        <v>1680</v>
      </c>
    </row>
    <row r="20" spans="1:13" x14ac:dyDescent="0.35">
      <c r="A20" t="s">
        <v>487</v>
      </c>
      <c r="B20" t="s">
        <v>80</v>
      </c>
      <c r="C20" t="s">
        <v>488</v>
      </c>
      <c r="D20" t="s">
        <v>489</v>
      </c>
      <c r="E20" t="s">
        <v>54</v>
      </c>
      <c r="I20" t="s">
        <v>14</v>
      </c>
      <c r="J20" t="s">
        <v>492</v>
      </c>
      <c r="K20" s="78">
        <f t="shared" ca="1" si="0"/>
        <v>0</v>
      </c>
      <c r="M20" t="s">
        <v>1680</v>
      </c>
    </row>
    <row r="21" spans="1:13" x14ac:dyDescent="0.35">
      <c r="A21" t="s">
        <v>487</v>
      </c>
      <c r="B21" t="s">
        <v>82</v>
      </c>
      <c r="C21" t="s">
        <v>488</v>
      </c>
      <c r="D21" t="s">
        <v>503</v>
      </c>
      <c r="E21" t="s">
        <v>504</v>
      </c>
      <c r="F21" t="s">
        <v>360</v>
      </c>
      <c r="G21" t="s">
        <v>54</v>
      </c>
      <c r="H21" t="s">
        <v>361</v>
      </c>
      <c r="I21" t="s">
        <v>14</v>
      </c>
      <c r="J21" t="s">
        <v>492</v>
      </c>
      <c r="K21" s="78">
        <f t="shared" ca="1" si="0"/>
        <v>0</v>
      </c>
      <c r="M21" t="s">
        <v>1680</v>
      </c>
    </row>
    <row r="22" spans="1:13" x14ac:dyDescent="0.35">
      <c r="A22" t="s">
        <v>487</v>
      </c>
      <c r="B22" t="s">
        <v>84</v>
      </c>
      <c r="C22" t="s">
        <v>488</v>
      </c>
      <c r="D22" t="s">
        <v>503</v>
      </c>
      <c r="E22" t="s">
        <v>504</v>
      </c>
      <c r="F22" t="s">
        <v>362</v>
      </c>
      <c r="G22" t="s">
        <v>54</v>
      </c>
      <c r="H22" t="s">
        <v>363</v>
      </c>
      <c r="I22" t="s">
        <v>14</v>
      </c>
      <c r="J22" t="s">
        <v>492</v>
      </c>
      <c r="K22" s="78">
        <f t="shared" ca="1" si="0"/>
        <v>0</v>
      </c>
      <c r="M22" t="s">
        <v>1680</v>
      </c>
    </row>
    <row r="23" spans="1:13" x14ac:dyDescent="0.35">
      <c r="A23" t="s">
        <v>487</v>
      </c>
      <c r="B23" t="s">
        <v>86</v>
      </c>
      <c r="C23" t="s">
        <v>488</v>
      </c>
      <c r="D23" t="s">
        <v>503</v>
      </c>
      <c r="E23" t="s">
        <v>504</v>
      </c>
      <c r="F23" t="s">
        <v>364</v>
      </c>
      <c r="G23" t="s">
        <v>54</v>
      </c>
      <c r="H23" t="s">
        <v>365</v>
      </c>
      <c r="I23" t="s">
        <v>14</v>
      </c>
      <c r="J23" t="s">
        <v>492</v>
      </c>
      <c r="K23" s="78">
        <f t="shared" ca="1" si="0"/>
        <v>0</v>
      </c>
      <c r="M23" t="s">
        <v>1680</v>
      </c>
    </row>
    <row r="24" spans="1:13" x14ac:dyDescent="0.35">
      <c r="A24" t="s">
        <v>487</v>
      </c>
      <c r="B24" t="s">
        <v>88</v>
      </c>
      <c r="C24" t="s">
        <v>488</v>
      </c>
      <c r="D24" t="s">
        <v>503</v>
      </c>
      <c r="E24" t="s">
        <v>504</v>
      </c>
      <c r="F24" t="s">
        <v>54</v>
      </c>
      <c r="I24" t="s">
        <v>14</v>
      </c>
      <c r="J24" t="s">
        <v>492</v>
      </c>
      <c r="K24" s="78">
        <f t="shared" ca="1" si="0"/>
        <v>0</v>
      </c>
      <c r="M24" t="s">
        <v>1680</v>
      </c>
    </row>
    <row r="25" spans="1:13" x14ac:dyDescent="0.35">
      <c r="A25" t="s">
        <v>487</v>
      </c>
      <c r="B25" t="s">
        <v>90</v>
      </c>
      <c r="C25" t="s">
        <v>488</v>
      </c>
      <c r="D25" t="s">
        <v>503</v>
      </c>
      <c r="E25" t="s">
        <v>505</v>
      </c>
      <c r="F25" t="s">
        <v>367</v>
      </c>
      <c r="G25" t="s">
        <v>54</v>
      </c>
      <c r="H25" t="s">
        <v>368</v>
      </c>
      <c r="I25" t="s">
        <v>14</v>
      </c>
      <c r="J25" t="s">
        <v>492</v>
      </c>
      <c r="K25" s="78">
        <f t="shared" ca="1" si="0"/>
        <v>0</v>
      </c>
      <c r="M25" t="s">
        <v>1680</v>
      </c>
    </row>
    <row r="26" spans="1:13" x14ac:dyDescent="0.35">
      <c r="A26" t="s">
        <v>487</v>
      </c>
      <c r="B26" t="s">
        <v>92</v>
      </c>
      <c r="C26" t="s">
        <v>488</v>
      </c>
      <c r="D26" t="s">
        <v>503</v>
      </c>
      <c r="E26" t="s">
        <v>505</v>
      </c>
      <c r="F26" t="s">
        <v>369</v>
      </c>
      <c r="G26" t="s">
        <v>54</v>
      </c>
      <c r="H26" t="s">
        <v>370</v>
      </c>
      <c r="I26" t="s">
        <v>14</v>
      </c>
      <c r="J26" t="s">
        <v>492</v>
      </c>
      <c r="K26" s="78">
        <f t="shared" ca="1" si="0"/>
        <v>0</v>
      </c>
      <c r="M26" t="s">
        <v>1680</v>
      </c>
    </row>
    <row r="27" spans="1:13" x14ac:dyDescent="0.35">
      <c r="A27" t="s">
        <v>487</v>
      </c>
      <c r="B27" t="s">
        <v>94</v>
      </c>
      <c r="C27" t="s">
        <v>488</v>
      </c>
      <c r="D27" t="s">
        <v>503</v>
      </c>
      <c r="E27" t="s">
        <v>505</v>
      </c>
      <c r="F27" t="s">
        <v>371</v>
      </c>
      <c r="G27" t="s">
        <v>54</v>
      </c>
      <c r="H27" t="s">
        <v>372</v>
      </c>
      <c r="I27" t="s">
        <v>14</v>
      </c>
      <c r="J27" t="s">
        <v>492</v>
      </c>
      <c r="K27" s="78">
        <f t="shared" ca="1" si="0"/>
        <v>0</v>
      </c>
      <c r="M27" t="s">
        <v>1680</v>
      </c>
    </row>
    <row r="28" spans="1:13" x14ac:dyDescent="0.35">
      <c r="A28" t="s">
        <v>487</v>
      </c>
      <c r="B28" t="s">
        <v>96</v>
      </c>
      <c r="C28" t="s">
        <v>488</v>
      </c>
      <c r="D28" t="s">
        <v>503</v>
      </c>
      <c r="E28" t="s">
        <v>505</v>
      </c>
      <c r="F28" t="s">
        <v>54</v>
      </c>
      <c r="I28" t="s">
        <v>14</v>
      </c>
      <c r="J28" t="s">
        <v>492</v>
      </c>
      <c r="K28" s="78">
        <f t="shared" ca="1" si="0"/>
        <v>0</v>
      </c>
      <c r="M28" t="s">
        <v>1680</v>
      </c>
    </row>
    <row r="29" spans="1:13" x14ac:dyDescent="0.35">
      <c r="A29" t="s">
        <v>487</v>
      </c>
      <c r="B29" t="s">
        <v>98</v>
      </c>
      <c r="C29" t="s">
        <v>488</v>
      </c>
      <c r="D29" t="s">
        <v>503</v>
      </c>
      <c r="E29" t="s">
        <v>506</v>
      </c>
      <c r="F29" t="s">
        <v>374</v>
      </c>
      <c r="G29" t="s">
        <v>54</v>
      </c>
      <c r="H29" t="s">
        <v>507</v>
      </c>
      <c r="I29" t="s">
        <v>14</v>
      </c>
      <c r="J29" t="s">
        <v>492</v>
      </c>
      <c r="K29" s="78">
        <f t="shared" ca="1" si="0"/>
        <v>0</v>
      </c>
      <c r="M29" t="s">
        <v>1680</v>
      </c>
    </row>
    <row r="30" spans="1:13" x14ac:dyDescent="0.35">
      <c r="A30" t="s">
        <v>487</v>
      </c>
      <c r="B30" t="s">
        <v>100</v>
      </c>
      <c r="C30" t="s">
        <v>488</v>
      </c>
      <c r="D30" t="s">
        <v>503</v>
      </c>
      <c r="E30" t="s">
        <v>506</v>
      </c>
      <c r="F30" t="s">
        <v>508</v>
      </c>
      <c r="G30" t="s">
        <v>54</v>
      </c>
      <c r="H30" t="s">
        <v>377</v>
      </c>
      <c r="I30" t="s">
        <v>14</v>
      </c>
      <c r="J30" t="s">
        <v>492</v>
      </c>
      <c r="K30" s="78">
        <f t="shared" ca="1" si="0"/>
        <v>0</v>
      </c>
      <c r="M30" t="s">
        <v>1680</v>
      </c>
    </row>
    <row r="31" spans="1:13" x14ac:dyDescent="0.35">
      <c r="A31" t="s">
        <v>487</v>
      </c>
      <c r="B31" t="s">
        <v>102</v>
      </c>
      <c r="C31" t="s">
        <v>488</v>
      </c>
      <c r="D31" t="s">
        <v>503</v>
      </c>
      <c r="E31" t="s">
        <v>506</v>
      </c>
      <c r="F31" t="s">
        <v>378</v>
      </c>
      <c r="G31" t="s">
        <v>54</v>
      </c>
      <c r="H31" t="s">
        <v>379</v>
      </c>
      <c r="I31" t="s">
        <v>14</v>
      </c>
      <c r="J31" t="s">
        <v>492</v>
      </c>
      <c r="K31" s="78">
        <f t="shared" ca="1" si="0"/>
        <v>0</v>
      </c>
      <c r="M31" t="s">
        <v>1680</v>
      </c>
    </row>
    <row r="32" spans="1:13" x14ac:dyDescent="0.35">
      <c r="A32" t="s">
        <v>487</v>
      </c>
      <c r="B32" t="s">
        <v>67</v>
      </c>
      <c r="C32" t="s">
        <v>488</v>
      </c>
      <c r="D32" t="s">
        <v>503</v>
      </c>
      <c r="E32" t="s">
        <v>506</v>
      </c>
      <c r="F32" t="s">
        <v>380</v>
      </c>
      <c r="G32" t="s">
        <v>54</v>
      </c>
      <c r="H32" t="s">
        <v>381</v>
      </c>
      <c r="I32" t="s">
        <v>14</v>
      </c>
      <c r="J32" t="s">
        <v>492</v>
      </c>
      <c r="K32" s="78">
        <f t="shared" ca="1" si="0"/>
        <v>0</v>
      </c>
      <c r="M32" t="s">
        <v>1680</v>
      </c>
    </row>
    <row r="33" spans="1:13" x14ac:dyDescent="0.35">
      <c r="A33" t="s">
        <v>487</v>
      </c>
      <c r="B33" t="s">
        <v>105</v>
      </c>
      <c r="C33" t="s">
        <v>488</v>
      </c>
      <c r="D33" t="s">
        <v>503</v>
      </c>
      <c r="E33" t="s">
        <v>506</v>
      </c>
      <c r="F33" t="s">
        <v>382</v>
      </c>
      <c r="G33" t="s">
        <v>54</v>
      </c>
      <c r="I33" t="s">
        <v>14</v>
      </c>
      <c r="J33" t="s">
        <v>492</v>
      </c>
      <c r="K33" s="78">
        <f t="shared" ca="1" si="0"/>
        <v>0</v>
      </c>
      <c r="M33" t="s">
        <v>1680</v>
      </c>
    </row>
    <row r="34" spans="1:13" x14ac:dyDescent="0.35">
      <c r="A34" t="s">
        <v>487</v>
      </c>
      <c r="B34" t="s">
        <v>107</v>
      </c>
      <c r="C34" t="s">
        <v>488</v>
      </c>
      <c r="D34" t="s">
        <v>503</v>
      </c>
      <c r="E34" t="s">
        <v>506</v>
      </c>
      <c r="F34" t="s">
        <v>54</v>
      </c>
      <c r="I34" t="s">
        <v>14</v>
      </c>
      <c r="J34" t="s">
        <v>492</v>
      </c>
      <c r="K34" s="78">
        <f t="shared" ca="1" si="0"/>
        <v>0</v>
      </c>
      <c r="M34" t="s">
        <v>1680</v>
      </c>
    </row>
    <row r="35" spans="1:13" x14ac:dyDescent="0.35">
      <c r="A35" t="s">
        <v>487</v>
      </c>
      <c r="B35" t="s">
        <v>109</v>
      </c>
      <c r="C35" t="s">
        <v>488</v>
      </c>
      <c r="D35" t="s">
        <v>503</v>
      </c>
      <c r="E35" t="s">
        <v>384</v>
      </c>
      <c r="F35" t="s">
        <v>231</v>
      </c>
      <c r="G35" t="s">
        <v>54</v>
      </c>
      <c r="H35" t="s">
        <v>385</v>
      </c>
      <c r="I35" t="s">
        <v>14</v>
      </c>
      <c r="J35" t="s">
        <v>492</v>
      </c>
      <c r="K35" s="78">
        <f t="shared" ca="1" si="0"/>
        <v>0</v>
      </c>
      <c r="M35" t="s">
        <v>1680</v>
      </c>
    </row>
    <row r="36" spans="1:13" x14ac:dyDescent="0.35">
      <c r="A36" t="s">
        <v>487</v>
      </c>
      <c r="B36" t="s">
        <v>111</v>
      </c>
      <c r="C36" t="s">
        <v>488</v>
      </c>
      <c r="D36" t="s">
        <v>503</v>
      </c>
      <c r="E36" t="s">
        <v>509</v>
      </c>
      <c r="F36" t="s">
        <v>510</v>
      </c>
      <c r="G36" t="s">
        <v>54</v>
      </c>
      <c r="H36" t="s">
        <v>388</v>
      </c>
      <c r="I36" t="s">
        <v>14</v>
      </c>
      <c r="J36" t="s">
        <v>492</v>
      </c>
      <c r="K36" s="78">
        <f t="shared" ca="1" si="0"/>
        <v>0</v>
      </c>
      <c r="M36" t="s">
        <v>1680</v>
      </c>
    </row>
    <row r="37" spans="1:13" x14ac:dyDescent="0.35">
      <c r="A37" t="s">
        <v>487</v>
      </c>
      <c r="B37" t="s">
        <v>114</v>
      </c>
      <c r="C37" t="s">
        <v>488</v>
      </c>
      <c r="D37" t="s">
        <v>503</v>
      </c>
      <c r="E37" t="s">
        <v>509</v>
      </c>
      <c r="F37" t="s">
        <v>511</v>
      </c>
      <c r="G37" t="s">
        <v>54</v>
      </c>
      <c r="H37" t="s">
        <v>390</v>
      </c>
      <c r="I37" t="s">
        <v>14</v>
      </c>
      <c r="J37" t="s">
        <v>492</v>
      </c>
      <c r="K37" s="78">
        <f t="shared" ca="1" si="0"/>
        <v>0</v>
      </c>
      <c r="M37" t="s">
        <v>1680</v>
      </c>
    </row>
    <row r="38" spans="1:13" x14ac:dyDescent="0.35">
      <c r="A38" t="s">
        <v>487</v>
      </c>
      <c r="B38" t="s">
        <v>116</v>
      </c>
      <c r="C38" t="s">
        <v>488</v>
      </c>
      <c r="D38" t="s">
        <v>503</v>
      </c>
      <c r="E38" t="s">
        <v>509</v>
      </c>
      <c r="F38" t="s">
        <v>512</v>
      </c>
      <c r="G38" t="s">
        <v>54</v>
      </c>
      <c r="H38" t="s">
        <v>390</v>
      </c>
      <c r="I38" t="s">
        <v>14</v>
      </c>
      <c r="J38" t="s">
        <v>492</v>
      </c>
      <c r="K38" s="78">
        <f t="shared" ca="1" si="0"/>
        <v>0</v>
      </c>
      <c r="M38" t="s">
        <v>1680</v>
      </c>
    </row>
    <row r="39" spans="1:13" x14ac:dyDescent="0.35">
      <c r="A39" t="s">
        <v>487</v>
      </c>
      <c r="B39" t="s">
        <v>118</v>
      </c>
      <c r="C39" t="s">
        <v>488</v>
      </c>
      <c r="D39" t="s">
        <v>503</v>
      </c>
      <c r="E39" t="s">
        <v>509</v>
      </c>
      <c r="F39" t="s">
        <v>54</v>
      </c>
      <c r="I39" t="s">
        <v>14</v>
      </c>
      <c r="J39" t="s">
        <v>492</v>
      </c>
      <c r="K39" s="78">
        <f t="shared" ca="1" si="0"/>
        <v>0</v>
      </c>
      <c r="M39" t="s">
        <v>1680</v>
      </c>
    </row>
    <row r="40" spans="1:13" x14ac:dyDescent="0.35">
      <c r="A40" t="s">
        <v>487</v>
      </c>
      <c r="B40" t="s">
        <v>120</v>
      </c>
      <c r="C40" t="s">
        <v>488</v>
      </c>
      <c r="D40" t="s">
        <v>503</v>
      </c>
      <c r="E40" t="s">
        <v>54</v>
      </c>
      <c r="I40" t="s">
        <v>14</v>
      </c>
      <c r="J40" t="s">
        <v>492</v>
      </c>
      <c r="K40" s="78">
        <f t="shared" ca="1" si="0"/>
        <v>0</v>
      </c>
      <c r="M40" t="s">
        <v>1680</v>
      </c>
    </row>
    <row r="41" spans="1:13" x14ac:dyDescent="0.35">
      <c r="A41" t="s">
        <v>487</v>
      </c>
      <c r="B41" t="s">
        <v>124</v>
      </c>
      <c r="C41" t="s">
        <v>488</v>
      </c>
      <c r="D41" t="s">
        <v>513</v>
      </c>
      <c r="E41" t="s">
        <v>514</v>
      </c>
      <c r="F41" t="s">
        <v>54</v>
      </c>
      <c r="H41" t="s">
        <v>398</v>
      </c>
      <c r="I41" t="s">
        <v>14</v>
      </c>
      <c r="J41" t="s">
        <v>492</v>
      </c>
      <c r="K41" s="78">
        <f t="shared" ca="1" si="0"/>
        <v>0</v>
      </c>
      <c r="M41" t="s">
        <v>1680</v>
      </c>
    </row>
    <row r="42" spans="1:13" x14ac:dyDescent="0.35">
      <c r="A42" t="s">
        <v>487</v>
      </c>
      <c r="B42" t="s">
        <v>71</v>
      </c>
      <c r="C42" t="s">
        <v>488</v>
      </c>
      <c r="D42" t="s">
        <v>513</v>
      </c>
      <c r="E42" t="s">
        <v>399</v>
      </c>
      <c r="F42" t="s">
        <v>54</v>
      </c>
      <c r="I42" t="s">
        <v>14</v>
      </c>
      <c r="J42" t="s">
        <v>492</v>
      </c>
      <c r="K42" s="78">
        <f t="shared" ca="1" si="0"/>
        <v>0</v>
      </c>
      <c r="M42" t="s">
        <v>1680</v>
      </c>
    </row>
    <row r="43" spans="1:13" x14ac:dyDescent="0.35">
      <c r="A43" t="s">
        <v>487</v>
      </c>
      <c r="B43" t="s">
        <v>127</v>
      </c>
      <c r="C43" t="s">
        <v>488</v>
      </c>
      <c r="D43" t="s">
        <v>513</v>
      </c>
      <c r="E43" t="s">
        <v>515</v>
      </c>
      <c r="F43" t="s">
        <v>54</v>
      </c>
      <c r="H43" t="s">
        <v>401</v>
      </c>
      <c r="I43" t="s">
        <v>14</v>
      </c>
      <c r="J43" t="s">
        <v>492</v>
      </c>
      <c r="K43" s="78">
        <f t="shared" ca="1" si="0"/>
        <v>0</v>
      </c>
      <c r="M43" t="s">
        <v>1680</v>
      </c>
    </row>
    <row r="44" spans="1:13" x14ac:dyDescent="0.35">
      <c r="A44" t="s">
        <v>487</v>
      </c>
      <c r="B44" t="s">
        <v>129</v>
      </c>
      <c r="C44" t="s">
        <v>488</v>
      </c>
      <c r="D44" t="s">
        <v>513</v>
      </c>
      <c r="E44" t="s">
        <v>515</v>
      </c>
      <c r="F44" t="s">
        <v>516</v>
      </c>
      <c r="G44" t="s">
        <v>54</v>
      </c>
      <c r="I44" t="s">
        <v>14</v>
      </c>
      <c r="J44" t="s">
        <v>492</v>
      </c>
      <c r="K44" s="78">
        <f t="shared" ca="1" si="0"/>
        <v>0</v>
      </c>
      <c r="M44" t="s">
        <v>1680</v>
      </c>
    </row>
    <row r="45" spans="1:13" x14ac:dyDescent="0.35">
      <c r="A45" t="s">
        <v>487</v>
      </c>
      <c r="B45" t="s">
        <v>404</v>
      </c>
      <c r="C45" t="s">
        <v>488</v>
      </c>
      <c r="D45" t="s">
        <v>513</v>
      </c>
      <c r="E45" t="s">
        <v>515</v>
      </c>
      <c r="F45" t="s">
        <v>517</v>
      </c>
      <c r="G45" t="s">
        <v>54</v>
      </c>
      <c r="I45" t="s">
        <v>14</v>
      </c>
      <c r="J45" t="s">
        <v>492</v>
      </c>
      <c r="K45" s="78">
        <f t="shared" ca="1" si="0"/>
        <v>0</v>
      </c>
      <c r="M45" t="s">
        <v>1680</v>
      </c>
    </row>
    <row r="46" spans="1:13" x14ac:dyDescent="0.35">
      <c r="A46" t="s">
        <v>487</v>
      </c>
      <c r="B46" t="s">
        <v>406</v>
      </c>
      <c r="C46" t="s">
        <v>488</v>
      </c>
      <c r="D46" t="s">
        <v>513</v>
      </c>
      <c r="E46" t="s">
        <v>515</v>
      </c>
      <c r="F46" t="s">
        <v>518</v>
      </c>
      <c r="G46" t="s">
        <v>54</v>
      </c>
      <c r="I46" t="s">
        <v>14</v>
      </c>
      <c r="J46" t="s">
        <v>492</v>
      </c>
      <c r="K46" s="78">
        <f t="shared" ca="1" si="0"/>
        <v>0</v>
      </c>
      <c r="M46" t="s">
        <v>1680</v>
      </c>
    </row>
    <row r="47" spans="1:13" x14ac:dyDescent="0.35">
      <c r="A47" t="s">
        <v>487</v>
      </c>
      <c r="B47" t="s">
        <v>408</v>
      </c>
      <c r="C47" t="s">
        <v>488</v>
      </c>
      <c r="D47" t="s">
        <v>513</v>
      </c>
      <c r="E47" t="s">
        <v>54</v>
      </c>
      <c r="I47" t="s">
        <v>14</v>
      </c>
      <c r="J47" t="s">
        <v>492</v>
      </c>
      <c r="K47" s="78">
        <f t="shared" ca="1" si="0"/>
        <v>0</v>
      </c>
      <c r="M47" t="s">
        <v>1680</v>
      </c>
    </row>
    <row r="48" spans="1:13" x14ac:dyDescent="0.35">
      <c r="A48" t="s">
        <v>487</v>
      </c>
      <c r="B48" t="s">
        <v>412</v>
      </c>
      <c r="C48" t="s">
        <v>488</v>
      </c>
      <c r="D48" t="s">
        <v>519</v>
      </c>
      <c r="E48" t="s">
        <v>411</v>
      </c>
      <c r="F48" t="s">
        <v>54</v>
      </c>
      <c r="H48" t="s">
        <v>413</v>
      </c>
      <c r="I48" t="s">
        <v>14</v>
      </c>
      <c r="J48" t="s">
        <v>492</v>
      </c>
      <c r="K48" s="78">
        <f t="shared" ca="1" si="0"/>
        <v>0</v>
      </c>
      <c r="M48" t="s">
        <v>1680</v>
      </c>
    </row>
    <row r="49" spans="1:13" x14ac:dyDescent="0.35">
      <c r="A49" t="s">
        <v>487</v>
      </c>
      <c r="B49" t="s">
        <v>415</v>
      </c>
      <c r="C49" t="s">
        <v>488</v>
      </c>
      <c r="D49" t="s">
        <v>519</v>
      </c>
      <c r="E49" t="s">
        <v>414</v>
      </c>
      <c r="F49" t="s">
        <v>54</v>
      </c>
      <c r="H49" t="s">
        <v>416</v>
      </c>
      <c r="I49" t="s">
        <v>14</v>
      </c>
      <c r="J49" t="s">
        <v>492</v>
      </c>
      <c r="K49" s="78">
        <f t="shared" ca="1" si="0"/>
        <v>0</v>
      </c>
      <c r="M49" t="s">
        <v>1680</v>
      </c>
    </row>
    <row r="50" spans="1:13" x14ac:dyDescent="0.35">
      <c r="A50" t="s">
        <v>487</v>
      </c>
      <c r="B50" t="s">
        <v>418</v>
      </c>
      <c r="C50" t="s">
        <v>488</v>
      </c>
      <c r="D50" t="s">
        <v>519</v>
      </c>
      <c r="E50" t="s">
        <v>417</v>
      </c>
      <c r="F50" t="s">
        <v>54</v>
      </c>
      <c r="H50" t="s">
        <v>419</v>
      </c>
      <c r="I50" t="s">
        <v>14</v>
      </c>
      <c r="J50" t="s">
        <v>492</v>
      </c>
      <c r="K50" s="78">
        <f t="shared" ca="1" si="0"/>
        <v>0</v>
      </c>
      <c r="M50" t="s">
        <v>1680</v>
      </c>
    </row>
    <row r="51" spans="1:13" x14ac:dyDescent="0.35">
      <c r="A51" t="s">
        <v>487</v>
      </c>
      <c r="B51" t="s">
        <v>131</v>
      </c>
      <c r="C51" t="s">
        <v>488</v>
      </c>
      <c r="D51" t="s">
        <v>519</v>
      </c>
      <c r="E51" t="s">
        <v>54</v>
      </c>
      <c r="H51" t="s">
        <v>420</v>
      </c>
      <c r="I51" t="s">
        <v>14</v>
      </c>
      <c r="J51" t="s">
        <v>492</v>
      </c>
      <c r="K51" s="78">
        <f t="shared" ca="1" si="0"/>
        <v>0</v>
      </c>
      <c r="M51" t="s">
        <v>1680</v>
      </c>
    </row>
    <row r="52" spans="1:13" x14ac:dyDescent="0.35">
      <c r="A52" t="s">
        <v>487</v>
      </c>
      <c r="B52" t="s">
        <v>134</v>
      </c>
      <c r="C52" t="s">
        <v>488</v>
      </c>
      <c r="D52" t="s">
        <v>520</v>
      </c>
      <c r="E52" t="s">
        <v>521</v>
      </c>
      <c r="F52" t="s">
        <v>54</v>
      </c>
      <c r="I52" t="s">
        <v>14</v>
      </c>
      <c r="J52" t="s">
        <v>492</v>
      </c>
      <c r="K52" s="78">
        <f t="shared" ca="1" si="0"/>
        <v>0</v>
      </c>
      <c r="M52" t="s">
        <v>1680</v>
      </c>
    </row>
    <row r="53" spans="1:13" x14ac:dyDescent="0.35">
      <c r="A53" t="s">
        <v>487</v>
      </c>
      <c r="B53" t="s">
        <v>136</v>
      </c>
      <c r="C53" t="s">
        <v>488</v>
      </c>
      <c r="D53" t="s">
        <v>520</v>
      </c>
      <c r="E53" t="s">
        <v>422</v>
      </c>
      <c r="F53" t="s">
        <v>54</v>
      </c>
      <c r="H53" t="s">
        <v>423</v>
      </c>
      <c r="I53" t="s">
        <v>14</v>
      </c>
      <c r="J53" t="s">
        <v>492</v>
      </c>
      <c r="K53" s="78">
        <f t="shared" ca="1" si="0"/>
        <v>0</v>
      </c>
      <c r="M53" t="s">
        <v>1680</v>
      </c>
    </row>
    <row r="54" spans="1:13" x14ac:dyDescent="0.35">
      <c r="A54" t="s">
        <v>487</v>
      </c>
      <c r="B54" t="s">
        <v>138</v>
      </c>
      <c r="C54" t="s">
        <v>488</v>
      </c>
      <c r="D54" t="s">
        <v>520</v>
      </c>
      <c r="E54" t="s">
        <v>424</v>
      </c>
      <c r="F54" t="s">
        <v>54</v>
      </c>
      <c r="H54" t="s">
        <v>425</v>
      </c>
      <c r="I54" t="s">
        <v>14</v>
      </c>
      <c r="J54" t="s">
        <v>492</v>
      </c>
      <c r="K54" s="78">
        <f t="shared" ca="1" si="0"/>
        <v>0</v>
      </c>
      <c r="M54" t="s">
        <v>1680</v>
      </c>
    </row>
    <row r="55" spans="1:13" x14ac:dyDescent="0.35">
      <c r="A55" t="s">
        <v>487</v>
      </c>
      <c r="B55" t="s">
        <v>74</v>
      </c>
      <c r="C55" t="s">
        <v>488</v>
      </c>
      <c r="D55" t="s">
        <v>520</v>
      </c>
      <c r="E55" t="s">
        <v>426</v>
      </c>
      <c r="F55" t="s">
        <v>54</v>
      </c>
      <c r="H55" t="s">
        <v>427</v>
      </c>
      <c r="I55" t="s">
        <v>14</v>
      </c>
      <c r="J55" t="s">
        <v>492</v>
      </c>
      <c r="K55" s="78">
        <f t="shared" ca="1" si="0"/>
        <v>0</v>
      </c>
      <c r="M55" t="s">
        <v>1680</v>
      </c>
    </row>
    <row r="56" spans="1:13" x14ac:dyDescent="0.35">
      <c r="A56" t="s">
        <v>487</v>
      </c>
      <c r="B56" t="s">
        <v>141</v>
      </c>
      <c r="C56" t="s">
        <v>488</v>
      </c>
      <c r="D56" t="s">
        <v>520</v>
      </c>
      <c r="E56" t="s">
        <v>428</v>
      </c>
      <c r="F56" t="s">
        <v>54</v>
      </c>
      <c r="H56" t="s">
        <v>429</v>
      </c>
      <c r="I56" t="s">
        <v>14</v>
      </c>
      <c r="J56" t="s">
        <v>492</v>
      </c>
      <c r="K56" s="78">
        <f t="shared" ca="1" si="0"/>
        <v>0</v>
      </c>
      <c r="M56" t="s">
        <v>1680</v>
      </c>
    </row>
    <row r="57" spans="1:13" x14ac:dyDescent="0.35">
      <c r="A57" t="s">
        <v>487</v>
      </c>
      <c r="B57" t="s">
        <v>143</v>
      </c>
      <c r="C57" t="s">
        <v>488</v>
      </c>
      <c r="D57" t="s">
        <v>54</v>
      </c>
      <c r="H57" t="s">
        <v>522</v>
      </c>
      <c r="I57" t="s">
        <v>14</v>
      </c>
      <c r="J57" t="s">
        <v>492</v>
      </c>
      <c r="K57" s="78">
        <f t="shared" ca="1" si="0"/>
        <v>0</v>
      </c>
      <c r="M57" t="s">
        <v>1680</v>
      </c>
    </row>
    <row r="58" spans="1:13" x14ac:dyDescent="0.35">
      <c r="A58" t="s">
        <v>487</v>
      </c>
      <c r="B58" t="s">
        <v>144</v>
      </c>
      <c r="C58" t="s">
        <v>523</v>
      </c>
      <c r="D58" t="s">
        <v>432</v>
      </c>
      <c r="E58" t="s">
        <v>54</v>
      </c>
      <c r="I58" t="s">
        <v>14</v>
      </c>
      <c r="J58" t="s">
        <v>492</v>
      </c>
      <c r="K58" s="78">
        <f t="shared" ca="1" si="0"/>
        <v>0</v>
      </c>
      <c r="M58" t="s">
        <v>1680</v>
      </c>
    </row>
    <row r="59" spans="1:13" x14ac:dyDescent="0.35">
      <c r="A59" t="s">
        <v>487</v>
      </c>
      <c r="B59" t="s">
        <v>145</v>
      </c>
      <c r="C59" t="s">
        <v>523</v>
      </c>
      <c r="D59" t="s">
        <v>433</v>
      </c>
      <c r="E59" t="s">
        <v>54</v>
      </c>
      <c r="H59" t="s">
        <v>434</v>
      </c>
      <c r="I59" t="s">
        <v>14</v>
      </c>
      <c r="J59" t="s">
        <v>492</v>
      </c>
      <c r="K59" s="78">
        <f t="shared" ca="1" si="0"/>
        <v>0</v>
      </c>
      <c r="M59" t="s">
        <v>1680</v>
      </c>
    </row>
    <row r="60" spans="1:13" x14ac:dyDescent="0.35">
      <c r="A60" t="s">
        <v>487</v>
      </c>
      <c r="B60" t="s">
        <v>146</v>
      </c>
      <c r="C60" t="s">
        <v>523</v>
      </c>
      <c r="D60" t="s">
        <v>435</v>
      </c>
      <c r="E60" t="s">
        <v>54</v>
      </c>
      <c r="I60" t="s">
        <v>14</v>
      </c>
      <c r="J60" t="s">
        <v>492</v>
      </c>
      <c r="K60" s="78">
        <f t="shared" ca="1" si="0"/>
        <v>0</v>
      </c>
      <c r="M60" t="s">
        <v>1680</v>
      </c>
    </row>
    <row r="61" spans="1:13" x14ac:dyDescent="0.35">
      <c r="A61" t="s">
        <v>487</v>
      </c>
      <c r="B61" t="s">
        <v>148</v>
      </c>
      <c r="C61" t="s">
        <v>523</v>
      </c>
      <c r="D61" t="s">
        <v>436</v>
      </c>
      <c r="E61" t="s">
        <v>54</v>
      </c>
      <c r="I61" t="s">
        <v>14</v>
      </c>
      <c r="J61" t="s">
        <v>492</v>
      </c>
      <c r="K61" s="78">
        <f t="shared" ca="1" si="0"/>
        <v>0</v>
      </c>
      <c r="M61" t="s">
        <v>1680</v>
      </c>
    </row>
    <row r="62" spans="1:13" x14ac:dyDescent="0.35">
      <c r="A62" t="s">
        <v>487</v>
      </c>
      <c r="B62" t="s">
        <v>19</v>
      </c>
      <c r="C62" t="s">
        <v>488</v>
      </c>
      <c r="D62" t="s">
        <v>489</v>
      </c>
      <c r="E62" t="s">
        <v>490</v>
      </c>
      <c r="F62" t="s">
        <v>330</v>
      </c>
      <c r="G62" t="s">
        <v>54</v>
      </c>
      <c r="H62" t="s">
        <v>491</v>
      </c>
      <c r="I62" t="s">
        <v>61</v>
      </c>
      <c r="J62" t="s">
        <v>443</v>
      </c>
      <c r="K62" s="78">
        <f t="shared" ca="1" si="0"/>
        <v>0</v>
      </c>
      <c r="M62" t="s">
        <v>1680</v>
      </c>
    </row>
    <row r="63" spans="1:13" x14ac:dyDescent="0.35">
      <c r="A63" t="s">
        <v>487</v>
      </c>
      <c r="B63" t="s">
        <v>23</v>
      </c>
      <c r="C63" t="s">
        <v>488</v>
      </c>
      <c r="D63" t="s">
        <v>489</v>
      </c>
      <c r="E63" t="s">
        <v>490</v>
      </c>
      <c r="F63" t="s">
        <v>332</v>
      </c>
      <c r="G63" t="s">
        <v>54</v>
      </c>
      <c r="H63" t="s">
        <v>333</v>
      </c>
      <c r="I63" t="s">
        <v>61</v>
      </c>
      <c r="J63" t="s">
        <v>443</v>
      </c>
      <c r="K63" s="78">
        <f t="shared" ca="1" si="0"/>
        <v>0</v>
      </c>
      <c r="M63" t="s">
        <v>1680</v>
      </c>
    </row>
    <row r="64" spans="1:13" x14ac:dyDescent="0.35">
      <c r="A64" t="s">
        <v>487</v>
      </c>
      <c r="B64" t="s">
        <v>26</v>
      </c>
      <c r="C64" t="s">
        <v>488</v>
      </c>
      <c r="D64" t="s">
        <v>489</v>
      </c>
      <c r="E64" t="s">
        <v>490</v>
      </c>
      <c r="F64" t="s">
        <v>334</v>
      </c>
      <c r="G64" t="s">
        <v>54</v>
      </c>
      <c r="H64" t="s">
        <v>335</v>
      </c>
      <c r="I64" t="s">
        <v>61</v>
      </c>
      <c r="J64" t="s">
        <v>443</v>
      </c>
      <c r="K64" s="78">
        <f t="shared" ca="1" si="0"/>
        <v>0</v>
      </c>
      <c r="M64" t="s">
        <v>1680</v>
      </c>
    </row>
    <row r="65" spans="1:13" x14ac:dyDescent="0.35">
      <c r="A65" t="s">
        <v>487</v>
      </c>
      <c r="B65" t="s">
        <v>30</v>
      </c>
      <c r="C65" t="s">
        <v>488</v>
      </c>
      <c r="D65" t="s">
        <v>489</v>
      </c>
      <c r="E65" t="s">
        <v>490</v>
      </c>
      <c r="F65" t="s">
        <v>54</v>
      </c>
      <c r="I65" t="s">
        <v>61</v>
      </c>
      <c r="J65" t="s">
        <v>443</v>
      </c>
      <c r="K65" s="78">
        <f t="shared" ca="1" si="0"/>
        <v>0</v>
      </c>
      <c r="M65" t="s">
        <v>1680</v>
      </c>
    </row>
    <row r="66" spans="1:13" x14ac:dyDescent="0.35">
      <c r="A66" t="s">
        <v>487</v>
      </c>
      <c r="B66" t="s">
        <v>34</v>
      </c>
      <c r="C66" t="s">
        <v>488</v>
      </c>
      <c r="D66" t="s">
        <v>489</v>
      </c>
      <c r="E66" t="s">
        <v>493</v>
      </c>
      <c r="F66" t="s">
        <v>337</v>
      </c>
      <c r="G66" t="s">
        <v>54</v>
      </c>
      <c r="H66" t="s">
        <v>338</v>
      </c>
      <c r="I66" t="s">
        <v>61</v>
      </c>
      <c r="J66" t="s">
        <v>443</v>
      </c>
      <c r="K66" s="78">
        <f t="shared" ca="1" si="0"/>
        <v>0</v>
      </c>
      <c r="M66" t="s">
        <v>1680</v>
      </c>
    </row>
    <row r="67" spans="1:13" x14ac:dyDescent="0.35">
      <c r="A67" t="s">
        <v>487</v>
      </c>
      <c r="B67" t="s">
        <v>38</v>
      </c>
      <c r="C67" t="s">
        <v>488</v>
      </c>
      <c r="D67" t="s">
        <v>489</v>
      </c>
      <c r="E67" t="s">
        <v>493</v>
      </c>
      <c r="F67" t="s">
        <v>339</v>
      </c>
      <c r="G67" t="s">
        <v>54</v>
      </c>
      <c r="H67" t="s">
        <v>494</v>
      </c>
      <c r="I67" t="s">
        <v>61</v>
      </c>
      <c r="J67" t="s">
        <v>443</v>
      </c>
      <c r="K67" s="78">
        <f t="shared" ca="1" si="0"/>
        <v>0</v>
      </c>
      <c r="M67" t="s">
        <v>1680</v>
      </c>
    </row>
    <row r="68" spans="1:13" x14ac:dyDescent="0.35">
      <c r="A68" t="s">
        <v>487</v>
      </c>
      <c r="B68" t="s">
        <v>41</v>
      </c>
      <c r="C68" t="s">
        <v>488</v>
      </c>
      <c r="D68" t="s">
        <v>489</v>
      </c>
      <c r="E68" t="s">
        <v>493</v>
      </c>
      <c r="F68" t="s">
        <v>54</v>
      </c>
      <c r="I68" t="s">
        <v>61</v>
      </c>
      <c r="J68" t="s">
        <v>443</v>
      </c>
      <c r="K68" s="78">
        <f t="shared" ca="1" si="0"/>
        <v>0</v>
      </c>
      <c r="M68" t="s">
        <v>1680</v>
      </c>
    </row>
    <row r="69" spans="1:13" x14ac:dyDescent="0.35">
      <c r="A69" t="s">
        <v>487</v>
      </c>
      <c r="B69" t="s">
        <v>45</v>
      </c>
      <c r="C69" t="s">
        <v>488</v>
      </c>
      <c r="D69" t="s">
        <v>489</v>
      </c>
      <c r="E69" t="s">
        <v>341</v>
      </c>
      <c r="F69" t="s">
        <v>495</v>
      </c>
      <c r="G69" t="s">
        <v>54</v>
      </c>
      <c r="H69" t="s">
        <v>496</v>
      </c>
      <c r="I69" t="s">
        <v>61</v>
      </c>
      <c r="J69" t="s">
        <v>443</v>
      </c>
      <c r="K69" s="78">
        <f t="shared" ref="K69:K132" ca="1" si="1">OFFSET(INDIRECT(A69&amp;"_Corner"),MATCH($B69,INDIRECT(A69&amp;"_Row"),0),MATCH($I69,INDIRECT(A69&amp;"_Column",0)))</f>
        <v>0</v>
      </c>
      <c r="M69" t="s">
        <v>1680</v>
      </c>
    </row>
    <row r="70" spans="1:13" x14ac:dyDescent="0.35">
      <c r="A70" t="s">
        <v>487</v>
      </c>
      <c r="B70" t="s">
        <v>49</v>
      </c>
      <c r="C70" t="s">
        <v>488</v>
      </c>
      <c r="D70" t="s">
        <v>489</v>
      </c>
      <c r="E70" t="s">
        <v>341</v>
      </c>
      <c r="F70" t="s">
        <v>497</v>
      </c>
      <c r="G70" t="s">
        <v>54</v>
      </c>
      <c r="H70" t="s">
        <v>345</v>
      </c>
      <c r="I70" t="s">
        <v>61</v>
      </c>
      <c r="J70" t="s">
        <v>443</v>
      </c>
      <c r="K70" s="78">
        <f t="shared" ca="1" si="1"/>
        <v>0</v>
      </c>
      <c r="M70" t="s">
        <v>1680</v>
      </c>
    </row>
    <row r="71" spans="1:13" x14ac:dyDescent="0.35">
      <c r="A71" t="s">
        <v>487</v>
      </c>
      <c r="B71" t="s">
        <v>51</v>
      </c>
      <c r="C71" t="s">
        <v>488</v>
      </c>
      <c r="D71" t="s">
        <v>489</v>
      </c>
      <c r="E71" t="s">
        <v>341</v>
      </c>
      <c r="F71" t="s">
        <v>498</v>
      </c>
      <c r="G71" t="s">
        <v>54</v>
      </c>
      <c r="H71" t="s">
        <v>347</v>
      </c>
      <c r="I71" t="s">
        <v>61</v>
      </c>
      <c r="J71" t="s">
        <v>443</v>
      </c>
      <c r="K71" s="78">
        <f t="shared" ca="1" si="1"/>
        <v>0</v>
      </c>
      <c r="M71" t="s">
        <v>1680</v>
      </c>
    </row>
    <row r="72" spans="1:13" x14ac:dyDescent="0.35">
      <c r="A72" t="s">
        <v>487</v>
      </c>
      <c r="B72" t="s">
        <v>53</v>
      </c>
      <c r="C72" t="s">
        <v>488</v>
      </c>
      <c r="D72" t="s">
        <v>489</v>
      </c>
      <c r="E72" t="s">
        <v>341</v>
      </c>
      <c r="F72" t="s">
        <v>499</v>
      </c>
      <c r="G72" t="s">
        <v>54</v>
      </c>
      <c r="H72" t="s">
        <v>349</v>
      </c>
      <c r="I72" t="s">
        <v>61</v>
      </c>
      <c r="J72" t="s">
        <v>443</v>
      </c>
      <c r="K72" s="78">
        <f t="shared" ca="1" si="1"/>
        <v>0</v>
      </c>
      <c r="M72" t="s">
        <v>1680</v>
      </c>
    </row>
    <row r="73" spans="1:13" x14ac:dyDescent="0.35">
      <c r="A73" t="s">
        <v>487</v>
      </c>
      <c r="B73" t="s">
        <v>60</v>
      </c>
      <c r="C73" t="s">
        <v>488</v>
      </c>
      <c r="D73" t="s">
        <v>489</v>
      </c>
      <c r="E73" t="s">
        <v>341</v>
      </c>
      <c r="F73" t="s">
        <v>500</v>
      </c>
      <c r="G73" t="s">
        <v>54</v>
      </c>
      <c r="H73" t="s">
        <v>351</v>
      </c>
      <c r="I73" t="s">
        <v>61</v>
      </c>
      <c r="J73" t="s">
        <v>443</v>
      </c>
      <c r="K73" s="78">
        <f t="shared" ca="1" si="1"/>
        <v>0</v>
      </c>
      <c r="M73" t="s">
        <v>1680</v>
      </c>
    </row>
    <row r="74" spans="1:13" x14ac:dyDescent="0.35">
      <c r="A74" t="s">
        <v>487</v>
      </c>
      <c r="B74" t="s">
        <v>66</v>
      </c>
      <c r="C74" t="s">
        <v>488</v>
      </c>
      <c r="D74" t="s">
        <v>489</v>
      </c>
      <c r="E74" t="s">
        <v>352</v>
      </c>
      <c r="F74" t="s">
        <v>54</v>
      </c>
      <c r="I74" t="s">
        <v>61</v>
      </c>
      <c r="J74" t="s">
        <v>443</v>
      </c>
      <c r="K74" s="78">
        <f t="shared" ca="1" si="1"/>
        <v>0</v>
      </c>
      <c r="M74" t="s">
        <v>1680</v>
      </c>
    </row>
    <row r="75" spans="1:13" x14ac:dyDescent="0.35">
      <c r="A75" t="s">
        <v>487</v>
      </c>
      <c r="B75" t="s">
        <v>69</v>
      </c>
      <c r="C75" t="s">
        <v>488</v>
      </c>
      <c r="D75" t="s">
        <v>489</v>
      </c>
      <c r="E75" t="s">
        <v>501</v>
      </c>
      <c r="F75" t="s">
        <v>353</v>
      </c>
      <c r="G75" t="s">
        <v>54</v>
      </c>
      <c r="H75" t="s">
        <v>354</v>
      </c>
      <c r="I75" t="s">
        <v>61</v>
      </c>
      <c r="J75" t="s">
        <v>443</v>
      </c>
      <c r="K75" s="78">
        <f t="shared" ca="1" si="1"/>
        <v>0</v>
      </c>
      <c r="M75" t="s">
        <v>1680</v>
      </c>
    </row>
    <row r="76" spans="1:13" x14ac:dyDescent="0.35">
      <c r="A76" t="s">
        <v>487</v>
      </c>
      <c r="B76" t="s">
        <v>73</v>
      </c>
      <c r="C76" t="s">
        <v>488</v>
      </c>
      <c r="D76" t="s">
        <v>489</v>
      </c>
      <c r="E76" t="s">
        <v>501</v>
      </c>
      <c r="F76" t="s">
        <v>355</v>
      </c>
      <c r="G76" t="s">
        <v>54</v>
      </c>
      <c r="H76" t="s">
        <v>502</v>
      </c>
      <c r="I76" t="s">
        <v>61</v>
      </c>
      <c r="J76" t="s">
        <v>443</v>
      </c>
      <c r="K76" s="78">
        <f t="shared" ca="1" si="1"/>
        <v>0</v>
      </c>
      <c r="M76" t="s">
        <v>1680</v>
      </c>
    </row>
    <row r="77" spans="1:13" x14ac:dyDescent="0.35">
      <c r="A77" t="s">
        <v>487</v>
      </c>
      <c r="B77" t="s">
        <v>76</v>
      </c>
      <c r="C77" t="s">
        <v>488</v>
      </c>
      <c r="D77" t="s">
        <v>489</v>
      </c>
      <c r="E77" t="s">
        <v>501</v>
      </c>
      <c r="F77" t="s">
        <v>54</v>
      </c>
      <c r="I77" t="s">
        <v>61</v>
      </c>
      <c r="J77" t="s">
        <v>443</v>
      </c>
      <c r="K77" s="78">
        <f t="shared" ca="1" si="1"/>
        <v>0</v>
      </c>
      <c r="M77" t="s">
        <v>1680</v>
      </c>
    </row>
    <row r="78" spans="1:13" x14ac:dyDescent="0.35">
      <c r="A78" t="s">
        <v>487</v>
      </c>
      <c r="B78" t="s">
        <v>80</v>
      </c>
      <c r="C78" t="s">
        <v>488</v>
      </c>
      <c r="D78" t="s">
        <v>489</v>
      </c>
      <c r="E78" t="s">
        <v>54</v>
      </c>
      <c r="I78" t="s">
        <v>61</v>
      </c>
      <c r="J78" t="s">
        <v>443</v>
      </c>
      <c r="K78" s="78">
        <f t="shared" ca="1" si="1"/>
        <v>0</v>
      </c>
      <c r="M78" t="s">
        <v>1680</v>
      </c>
    </row>
    <row r="79" spans="1:13" x14ac:dyDescent="0.35">
      <c r="A79" t="s">
        <v>487</v>
      </c>
      <c r="B79" t="s">
        <v>82</v>
      </c>
      <c r="C79" t="s">
        <v>488</v>
      </c>
      <c r="D79" t="s">
        <v>503</v>
      </c>
      <c r="E79" t="s">
        <v>504</v>
      </c>
      <c r="F79" t="s">
        <v>360</v>
      </c>
      <c r="G79" t="s">
        <v>54</v>
      </c>
      <c r="H79" t="s">
        <v>361</v>
      </c>
      <c r="I79" t="s">
        <v>61</v>
      </c>
      <c r="J79" t="s">
        <v>443</v>
      </c>
      <c r="K79" s="78">
        <f t="shared" ca="1" si="1"/>
        <v>0</v>
      </c>
      <c r="M79" t="s">
        <v>1680</v>
      </c>
    </row>
    <row r="80" spans="1:13" x14ac:dyDescent="0.35">
      <c r="A80" t="s">
        <v>487</v>
      </c>
      <c r="B80" t="s">
        <v>84</v>
      </c>
      <c r="C80" t="s">
        <v>488</v>
      </c>
      <c r="D80" t="s">
        <v>503</v>
      </c>
      <c r="E80" t="s">
        <v>504</v>
      </c>
      <c r="F80" t="s">
        <v>362</v>
      </c>
      <c r="G80" t="s">
        <v>54</v>
      </c>
      <c r="H80" t="s">
        <v>363</v>
      </c>
      <c r="I80" t="s">
        <v>61</v>
      </c>
      <c r="J80" t="s">
        <v>443</v>
      </c>
      <c r="K80" s="78">
        <f t="shared" ca="1" si="1"/>
        <v>0</v>
      </c>
      <c r="M80" t="s">
        <v>1680</v>
      </c>
    </row>
    <row r="81" spans="1:13" x14ac:dyDescent="0.35">
      <c r="A81" t="s">
        <v>487</v>
      </c>
      <c r="B81" t="s">
        <v>86</v>
      </c>
      <c r="C81" t="s">
        <v>488</v>
      </c>
      <c r="D81" t="s">
        <v>503</v>
      </c>
      <c r="E81" t="s">
        <v>504</v>
      </c>
      <c r="F81" t="s">
        <v>364</v>
      </c>
      <c r="G81" t="s">
        <v>54</v>
      </c>
      <c r="H81" t="s">
        <v>365</v>
      </c>
      <c r="I81" t="s">
        <v>61</v>
      </c>
      <c r="J81" t="s">
        <v>443</v>
      </c>
      <c r="K81" s="78">
        <f t="shared" ca="1" si="1"/>
        <v>0</v>
      </c>
      <c r="M81" t="s">
        <v>1680</v>
      </c>
    </row>
    <row r="82" spans="1:13" x14ac:dyDescent="0.35">
      <c r="A82" t="s">
        <v>487</v>
      </c>
      <c r="B82" t="s">
        <v>88</v>
      </c>
      <c r="C82" t="s">
        <v>488</v>
      </c>
      <c r="D82" t="s">
        <v>503</v>
      </c>
      <c r="E82" t="s">
        <v>504</v>
      </c>
      <c r="F82" t="s">
        <v>54</v>
      </c>
      <c r="I82" t="s">
        <v>61</v>
      </c>
      <c r="J82" t="s">
        <v>443</v>
      </c>
      <c r="K82" s="78">
        <f t="shared" ca="1" si="1"/>
        <v>0</v>
      </c>
      <c r="M82" t="s">
        <v>1680</v>
      </c>
    </row>
    <row r="83" spans="1:13" x14ac:dyDescent="0.35">
      <c r="A83" t="s">
        <v>487</v>
      </c>
      <c r="B83" t="s">
        <v>90</v>
      </c>
      <c r="C83" t="s">
        <v>488</v>
      </c>
      <c r="D83" t="s">
        <v>503</v>
      </c>
      <c r="E83" t="s">
        <v>505</v>
      </c>
      <c r="F83" t="s">
        <v>367</v>
      </c>
      <c r="G83" t="s">
        <v>54</v>
      </c>
      <c r="H83" t="s">
        <v>368</v>
      </c>
      <c r="I83" t="s">
        <v>61</v>
      </c>
      <c r="J83" t="s">
        <v>443</v>
      </c>
      <c r="K83" s="78">
        <f t="shared" ca="1" si="1"/>
        <v>0</v>
      </c>
      <c r="M83" t="s">
        <v>1680</v>
      </c>
    </row>
    <row r="84" spans="1:13" x14ac:dyDescent="0.35">
      <c r="A84" t="s">
        <v>487</v>
      </c>
      <c r="B84" t="s">
        <v>92</v>
      </c>
      <c r="C84" t="s">
        <v>488</v>
      </c>
      <c r="D84" t="s">
        <v>503</v>
      </c>
      <c r="E84" t="s">
        <v>505</v>
      </c>
      <c r="F84" t="s">
        <v>369</v>
      </c>
      <c r="G84" t="s">
        <v>54</v>
      </c>
      <c r="H84" t="s">
        <v>370</v>
      </c>
      <c r="I84" t="s">
        <v>61</v>
      </c>
      <c r="J84" t="s">
        <v>443</v>
      </c>
      <c r="K84" s="78">
        <f t="shared" ca="1" si="1"/>
        <v>0</v>
      </c>
      <c r="M84" t="s">
        <v>1680</v>
      </c>
    </row>
    <row r="85" spans="1:13" x14ac:dyDescent="0.35">
      <c r="A85" t="s">
        <v>487</v>
      </c>
      <c r="B85" t="s">
        <v>94</v>
      </c>
      <c r="C85" t="s">
        <v>488</v>
      </c>
      <c r="D85" t="s">
        <v>503</v>
      </c>
      <c r="E85" t="s">
        <v>505</v>
      </c>
      <c r="F85" t="s">
        <v>371</v>
      </c>
      <c r="G85" t="s">
        <v>54</v>
      </c>
      <c r="H85" t="s">
        <v>372</v>
      </c>
      <c r="I85" t="s">
        <v>61</v>
      </c>
      <c r="J85" t="s">
        <v>443</v>
      </c>
      <c r="K85" s="78">
        <f t="shared" ca="1" si="1"/>
        <v>0</v>
      </c>
      <c r="M85" t="s">
        <v>1680</v>
      </c>
    </row>
    <row r="86" spans="1:13" x14ac:dyDescent="0.35">
      <c r="A86" t="s">
        <v>487</v>
      </c>
      <c r="B86" t="s">
        <v>96</v>
      </c>
      <c r="C86" t="s">
        <v>488</v>
      </c>
      <c r="D86" t="s">
        <v>503</v>
      </c>
      <c r="E86" t="s">
        <v>505</v>
      </c>
      <c r="F86" t="s">
        <v>54</v>
      </c>
      <c r="I86" t="s">
        <v>61</v>
      </c>
      <c r="J86" t="s">
        <v>443</v>
      </c>
      <c r="K86" s="78">
        <f t="shared" ca="1" si="1"/>
        <v>0</v>
      </c>
      <c r="M86" t="s">
        <v>1680</v>
      </c>
    </row>
    <row r="87" spans="1:13" x14ac:dyDescent="0.35">
      <c r="A87" t="s">
        <v>487</v>
      </c>
      <c r="B87" t="s">
        <v>98</v>
      </c>
      <c r="C87" t="s">
        <v>488</v>
      </c>
      <c r="D87" t="s">
        <v>503</v>
      </c>
      <c r="E87" t="s">
        <v>506</v>
      </c>
      <c r="F87" t="s">
        <v>374</v>
      </c>
      <c r="G87" t="s">
        <v>54</v>
      </c>
      <c r="H87" t="s">
        <v>507</v>
      </c>
      <c r="I87" t="s">
        <v>61</v>
      </c>
      <c r="J87" t="s">
        <v>443</v>
      </c>
      <c r="K87" s="78">
        <f t="shared" ca="1" si="1"/>
        <v>0</v>
      </c>
      <c r="M87" t="s">
        <v>1680</v>
      </c>
    </row>
    <row r="88" spans="1:13" x14ac:dyDescent="0.35">
      <c r="A88" t="s">
        <v>487</v>
      </c>
      <c r="B88" t="s">
        <v>100</v>
      </c>
      <c r="C88" t="s">
        <v>488</v>
      </c>
      <c r="D88" t="s">
        <v>503</v>
      </c>
      <c r="E88" t="s">
        <v>506</v>
      </c>
      <c r="F88" t="s">
        <v>508</v>
      </c>
      <c r="G88" t="s">
        <v>54</v>
      </c>
      <c r="H88" t="s">
        <v>377</v>
      </c>
      <c r="I88" t="s">
        <v>61</v>
      </c>
      <c r="J88" t="s">
        <v>443</v>
      </c>
      <c r="K88" s="78">
        <f t="shared" ca="1" si="1"/>
        <v>0</v>
      </c>
      <c r="M88" t="s">
        <v>1680</v>
      </c>
    </row>
    <row r="89" spans="1:13" x14ac:dyDescent="0.35">
      <c r="A89" t="s">
        <v>487</v>
      </c>
      <c r="B89" t="s">
        <v>102</v>
      </c>
      <c r="C89" t="s">
        <v>488</v>
      </c>
      <c r="D89" t="s">
        <v>503</v>
      </c>
      <c r="E89" t="s">
        <v>506</v>
      </c>
      <c r="F89" t="s">
        <v>378</v>
      </c>
      <c r="G89" t="s">
        <v>54</v>
      </c>
      <c r="H89" t="s">
        <v>379</v>
      </c>
      <c r="I89" t="s">
        <v>61</v>
      </c>
      <c r="J89" t="s">
        <v>443</v>
      </c>
      <c r="K89" s="78">
        <f t="shared" ca="1" si="1"/>
        <v>0</v>
      </c>
      <c r="M89" t="s">
        <v>1680</v>
      </c>
    </row>
    <row r="90" spans="1:13" x14ac:dyDescent="0.35">
      <c r="A90" t="s">
        <v>487</v>
      </c>
      <c r="B90" t="s">
        <v>67</v>
      </c>
      <c r="C90" t="s">
        <v>488</v>
      </c>
      <c r="D90" t="s">
        <v>503</v>
      </c>
      <c r="E90" t="s">
        <v>506</v>
      </c>
      <c r="F90" t="s">
        <v>380</v>
      </c>
      <c r="G90" t="s">
        <v>54</v>
      </c>
      <c r="H90" t="s">
        <v>381</v>
      </c>
      <c r="I90" t="s">
        <v>61</v>
      </c>
      <c r="J90" t="s">
        <v>443</v>
      </c>
      <c r="K90" s="78">
        <f t="shared" ca="1" si="1"/>
        <v>0</v>
      </c>
      <c r="M90" t="s">
        <v>1680</v>
      </c>
    </row>
    <row r="91" spans="1:13" x14ac:dyDescent="0.35">
      <c r="A91" t="s">
        <v>487</v>
      </c>
      <c r="B91" t="s">
        <v>105</v>
      </c>
      <c r="C91" t="s">
        <v>488</v>
      </c>
      <c r="D91" t="s">
        <v>503</v>
      </c>
      <c r="E91" t="s">
        <v>506</v>
      </c>
      <c r="F91" t="s">
        <v>382</v>
      </c>
      <c r="G91" t="s">
        <v>54</v>
      </c>
      <c r="I91" t="s">
        <v>61</v>
      </c>
      <c r="J91" t="s">
        <v>443</v>
      </c>
      <c r="K91" s="78">
        <f t="shared" ca="1" si="1"/>
        <v>0</v>
      </c>
      <c r="M91" t="s">
        <v>1680</v>
      </c>
    </row>
    <row r="92" spans="1:13" x14ac:dyDescent="0.35">
      <c r="A92" t="s">
        <v>487</v>
      </c>
      <c r="B92" t="s">
        <v>107</v>
      </c>
      <c r="C92" t="s">
        <v>488</v>
      </c>
      <c r="D92" t="s">
        <v>503</v>
      </c>
      <c r="E92" t="s">
        <v>506</v>
      </c>
      <c r="F92" t="s">
        <v>54</v>
      </c>
      <c r="I92" t="s">
        <v>61</v>
      </c>
      <c r="J92" t="s">
        <v>443</v>
      </c>
      <c r="K92" s="78">
        <f t="shared" ca="1" si="1"/>
        <v>0</v>
      </c>
      <c r="M92" t="s">
        <v>1680</v>
      </c>
    </row>
    <row r="93" spans="1:13" x14ac:dyDescent="0.35">
      <c r="A93" t="s">
        <v>487</v>
      </c>
      <c r="B93" t="s">
        <v>109</v>
      </c>
      <c r="C93" t="s">
        <v>488</v>
      </c>
      <c r="D93" t="s">
        <v>503</v>
      </c>
      <c r="E93" t="s">
        <v>384</v>
      </c>
      <c r="F93" t="s">
        <v>231</v>
      </c>
      <c r="G93" t="s">
        <v>54</v>
      </c>
      <c r="H93" t="s">
        <v>385</v>
      </c>
      <c r="I93" t="s">
        <v>61</v>
      </c>
      <c r="J93" t="s">
        <v>443</v>
      </c>
      <c r="K93" s="78">
        <f t="shared" ca="1" si="1"/>
        <v>0</v>
      </c>
      <c r="M93" t="s">
        <v>1680</v>
      </c>
    </row>
    <row r="94" spans="1:13" x14ac:dyDescent="0.35">
      <c r="A94" t="s">
        <v>487</v>
      </c>
      <c r="B94" t="s">
        <v>111</v>
      </c>
      <c r="C94" t="s">
        <v>488</v>
      </c>
      <c r="D94" t="s">
        <v>503</v>
      </c>
      <c r="E94" t="s">
        <v>509</v>
      </c>
      <c r="F94" t="s">
        <v>510</v>
      </c>
      <c r="G94" t="s">
        <v>54</v>
      </c>
      <c r="H94" t="s">
        <v>388</v>
      </c>
      <c r="I94" t="s">
        <v>61</v>
      </c>
      <c r="J94" t="s">
        <v>443</v>
      </c>
      <c r="K94" s="78">
        <f t="shared" ca="1" si="1"/>
        <v>0</v>
      </c>
      <c r="M94" t="s">
        <v>1680</v>
      </c>
    </row>
    <row r="95" spans="1:13" x14ac:dyDescent="0.35">
      <c r="A95" t="s">
        <v>487</v>
      </c>
      <c r="B95" t="s">
        <v>114</v>
      </c>
      <c r="C95" t="s">
        <v>488</v>
      </c>
      <c r="D95" t="s">
        <v>503</v>
      </c>
      <c r="E95" t="s">
        <v>509</v>
      </c>
      <c r="F95" t="s">
        <v>511</v>
      </c>
      <c r="G95" t="s">
        <v>54</v>
      </c>
      <c r="H95" t="s">
        <v>390</v>
      </c>
      <c r="I95" t="s">
        <v>61</v>
      </c>
      <c r="J95" t="s">
        <v>443</v>
      </c>
      <c r="K95" s="78">
        <f t="shared" ca="1" si="1"/>
        <v>0</v>
      </c>
      <c r="M95" t="s">
        <v>1680</v>
      </c>
    </row>
    <row r="96" spans="1:13" x14ac:dyDescent="0.35">
      <c r="A96" t="s">
        <v>487</v>
      </c>
      <c r="B96" t="s">
        <v>116</v>
      </c>
      <c r="C96" t="s">
        <v>488</v>
      </c>
      <c r="D96" t="s">
        <v>503</v>
      </c>
      <c r="E96" t="s">
        <v>509</v>
      </c>
      <c r="F96" t="s">
        <v>512</v>
      </c>
      <c r="G96" t="s">
        <v>54</v>
      </c>
      <c r="H96" t="s">
        <v>390</v>
      </c>
      <c r="I96" t="s">
        <v>61</v>
      </c>
      <c r="J96" t="s">
        <v>443</v>
      </c>
      <c r="K96" s="78">
        <f t="shared" ca="1" si="1"/>
        <v>0</v>
      </c>
      <c r="M96" t="s">
        <v>1680</v>
      </c>
    </row>
    <row r="97" spans="1:13" x14ac:dyDescent="0.35">
      <c r="A97" t="s">
        <v>487</v>
      </c>
      <c r="B97" t="s">
        <v>118</v>
      </c>
      <c r="C97" t="s">
        <v>488</v>
      </c>
      <c r="D97" t="s">
        <v>503</v>
      </c>
      <c r="E97" t="s">
        <v>509</v>
      </c>
      <c r="F97" t="s">
        <v>54</v>
      </c>
      <c r="I97" t="s">
        <v>61</v>
      </c>
      <c r="J97" t="s">
        <v>443</v>
      </c>
      <c r="K97" s="78">
        <f t="shared" ca="1" si="1"/>
        <v>0</v>
      </c>
      <c r="M97" t="s">
        <v>1680</v>
      </c>
    </row>
    <row r="98" spans="1:13" x14ac:dyDescent="0.35">
      <c r="A98" t="s">
        <v>487</v>
      </c>
      <c r="B98" t="s">
        <v>120</v>
      </c>
      <c r="C98" t="s">
        <v>488</v>
      </c>
      <c r="D98" t="s">
        <v>503</v>
      </c>
      <c r="E98" t="s">
        <v>54</v>
      </c>
      <c r="I98" t="s">
        <v>61</v>
      </c>
      <c r="J98" t="s">
        <v>443</v>
      </c>
      <c r="K98" s="78">
        <f t="shared" ca="1" si="1"/>
        <v>0</v>
      </c>
      <c r="M98" t="s">
        <v>1680</v>
      </c>
    </row>
    <row r="99" spans="1:13" x14ac:dyDescent="0.35">
      <c r="A99" t="s">
        <v>487</v>
      </c>
      <c r="B99" t="s">
        <v>124</v>
      </c>
      <c r="C99" t="s">
        <v>488</v>
      </c>
      <c r="D99" t="s">
        <v>513</v>
      </c>
      <c r="E99" t="s">
        <v>514</v>
      </c>
      <c r="F99" t="s">
        <v>54</v>
      </c>
      <c r="H99" t="s">
        <v>398</v>
      </c>
      <c r="I99" t="s">
        <v>61</v>
      </c>
      <c r="J99" t="s">
        <v>443</v>
      </c>
      <c r="K99" s="78">
        <f t="shared" ca="1" si="1"/>
        <v>0</v>
      </c>
      <c r="M99" t="s">
        <v>1680</v>
      </c>
    </row>
    <row r="100" spans="1:13" x14ac:dyDescent="0.35">
      <c r="A100" t="s">
        <v>487</v>
      </c>
      <c r="B100" t="s">
        <v>71</v>
      </c>
      <c r="C100" t="s">
        <v>488</v>
      </c>
      <c r="D100" t="s">
        <v>513</v>
      </c>
      <c r="E100" t="s">
        <v>399</v>
      </c>
      <c r="F100" t="s">
        <v>54</v>
      </c>
      <c r="I100" t="s">
        <v>61</v>
      </c>
      <c r="J100" t="s">
        <v>443</v>
      </c>
      <c r="K100" s="78">
        <f t="shared" ca="1" si="1"/>
        <v>0</v>
      </c>
      <c r="M100" t="s">
        <v>1680</v>
      </c>
    </row>
    <row r="101" spans="1:13" x14ac:dyDescent="0.35">
      <c r="A101" t="s">
        <v>487</v>
      </c>
      <c r="B101" t="s">
        <v>127</v>
      </c>
      <c r="C101" t="s">
        <v>488</v>
      </c>
      <c r="D101" t="s">
        <v>513</v>
      </c>
      <c r="E101" t="s">
        <v>515</v>
      </c>
      <c r="F101" t="s">
        <v>54</v>
      </c>
      <c r="H101" t="s">
        <v>401</v>
      </c>
      <c r="I101" t="s">
        <v>61</v>
      </c>
      <c r="J101" t="s">
        <v>443</v>
      </c>
      <c r="K101" s="78">
        <f t="shared" ca="1" si="1"/>
        <v>0</v>
      </c>
      <c r="M101" t="s">
        <v>1680</v>
      </c>
    </row>
    <row r="102" spans="1:13" x14ac:dyDescent="0.35">
      <c r="A102" t="s">
        <v>487</v>
      </c>
      <c r="B102" t="s">
        <v>129</v>
      </c>
      <c r="C102" t="s">
        <v>488</v>
      </c>
      <c r="D102" t="s">
        <v>513</v>
      </c>
      <c r="E102" t="s">
        <v>515</v>
      </c>
      <c r="F102" t="s">
        <v>516</v>
      </c>
      <c r="G102" t="s">
        <v>54</v>
      </c>
      <c r="I102" t="s">
        <v>61</v>
      </c>
      <c r="J102" t="s">
        <v>443</v>
      </c>
      <c r="K102" s="78">
        <f t="shared" ca="1" si="1"/>
        <v>0</v>
      </c>
      <c r="M102" t="s">
        <v>1680</v>
      </c>
    </row>
    <row r="103" spans="1:13" x14ac:dyDescent="0.35">
      <c r="A103" t="s">
        <v>487</v>
      </c>
      <c r="B103" t="s">
        <v>404</v>
      </c>
      <c r="C103" t="s">
        <v>488</v>
      </c>
      <c r="D103" t="s">
        <v>513</v>
      </c>
      <c r="E103" t="s">
        <v>515</v>
      </c>
      <c r="F103" t="s">
        <v>517</v>
      </c>
      <c r="G103" t="s">
        <v>54</v>
      </c>
      <c r="I103" t="s">
        <v>61</v>
      </c>
      <c r="J103" t="s">
        <v>443</v>
      </c>
      <c r="K103" s="78">
        <f t="shared" ca="1" si="1"/>
        <v>0</v>
      </c>
      <c r="M103" t="s">
        <v>1680</v>
      </c>
    </row>
    <row r="104" spans="1:13" x14ac:dyDescent="0.35">
      <c r="A104" t="s">
        <v>487</v>
      </c>
      <c r="B104" t="s">
        <v>406</v>
      </c>
      <c r="C104" t="s">
        <v>488</v>
      </c>
      <c r="D104" t="s">
        <v>513</v>
      </c>
      <c r="E104" t="s">
        <v>515</v>
      </c>
      <c r="F104" t="s">
        <v>518</v>
      </c>
      <c r="G104" t="s">
        <v>54</v>
      </c>
      <c r="I104" t="s">
        <v>61</v>
      </c>
      <c r="J104" t="s">
        <v>443</v>
      </c>
      <c r="K104" s="78">
        <f t="shared" ca="1" si="1"/>
        <v>0</v>
      </c>
      <c r="M104" t="s">
        <v>1680</v>
      </c>
    </row>
    <row r="105" spans="1:13" x14ac:dyDescent="0.35">
      <c r="A105" t="s">
        <v>487</v>
      </c>
      <c r="B105" t="s">
        <v>408</v>
      </c>
      <c r="C105" t="s">
        <v>488</v>
      </c>
      <c r="D105" t="s">
        <v>513</v>
      </c>
      <c r="E105" t="s">
        <v>54</v>
      </c>
      <c r="I105" t="s">
        <v>61</v>
      </c>
      <c r="J105" t="s">
        <v>443</v>
      </c>
      <c r="K105" s="78">
        <f t="shared" ca="1" si="1"/>
        <v>0</v>
      </c>
      <c r="M105" t="s">
        <v>1680</v>
      </c>
    </row>
    <row r="106" spans="1:13" x14ac:dyDescent="0.35">
      <c r="A106" t="s">
        <v>487</v>
      </c>
      <c r="B106" t="s">
        <v>412</v>
      </c>
      <c r="C106" t="s">
        <v>488</v>
      </c>
      <c r="D106" t="s">
        <v>519</v>
      </c>
      <c r="E106" t="s">
        <v>411</v>
      </c>
      <c r="F106" t="s">
        <v>54</v>
      </c>
      <c r="H106" t="s">
        <v>413</v>
      </c>
      <c r="I106" t="s">
        <v>61</v>
      </c>
      <c r="J106" t="s">
        <v>443</v>
      </c>
      <c r="K106" s="78">
        <f t="shared" ca="1" si="1"/>
        <v>0</v>
      </c>
      <c r="M106" t="s">
        <v>1680</v>
      </c>
    </row>
    <row r="107" spans="1:13" x14ac:dyDescent="0.35">
      <c r="A107" t="s">
        <v>487</v>
      </c>
      <c r="B107" t="s">
        <v>415</v>
      </c>
      <c r="C107" t="s">
        <v>488</v>
      </c>
      <c r="D107" t="s">
        <v>519</v>
      </c>
      <c r="E107" t="s">
        <v>414</v>
      </c>
      <c r="F107" t="s">
        <v>54</v>
      </c>
      <c r="H107" t="s">
        <v>416</v>
      </c>
      <c r="I107" t="s">
        <v>61</v>
      </c>
      <c r="J107" t="s">
        <v>443</v>
      </c>
      <c r="K107" s="78">
        <f t="shared" ca="1" si="1"/>
        <v>0</v>
      </c>
      <c r="M107" t="s">
        <v>1680</v>
      </c>
    </row>
    <row r="108" spans="1:13" x14ac:dyDescent="0.35">
      <c r="A108" t="s">
        <v>487</v>
      </c>
      <c r="B108" t="s">
        <v>418</v>
      </c>
      <c r="C108" t="s">
        <v>488</v>
      </c>
      <c r="D108" t="s">
        <v>519</v>
      </c>
      <c r="E108" t="s">
        <v>417</v>
      </c>
      <c r="F108" t="s">
        <v>54</v>
      </c>
      <c r="H108" t="s">
        <v>419</v>
      </c>
      <c r="I108" t="s">
        <v>61</v>
      </c>
      <c r="J108" t="s">
        <v>443</v>
      </c>
      <c r="K108" s="78">
        <f t="shared" ca="1" si="1"/>
        <v>0</v>
      </c>
      <c r="M108" t="s">
        <v>1680</v>
      </c>
    </row>
    <row r="109" spans="1:13" x14ac:dyDescent="0.35">
      <c r="A109" t="s">
        <v>487</v>
      </c>
      <c r="B109" t="s">
        <v>131</v>
      </c>
      <c r="C109" t="s">
        <v>488</v>
      </c>
      <c r="D109" t="s">
        <v>519</v>
      </c>
      <c r="E109" t="s">
        <v>54</v>
      </c>
      <c r="H109" t="s">
        <v>420</v>
      </c>
      <c r="I109" t="s">
        <v>61</v>
      </c>
      <c r="J109" t="s">
        <v>443</v>
      </c>
      <c r="K109" s="78">
        <f t="shared" ca="1" si="1"/>
        <v>0</v>
      </c>
      <c r="M109" t="s">
        <v>1680</v>
      </c>
    </row>
    <row r="110" spans="1:13" x14ac:dyDescent="0.35">
      <c r="A110" t="s">
        <v>487</v>
      </c>
      <c r="B110" t="s">
        <v>134</v>
      </c>
      <c r="C110" t="s">
        <v>488</v>
      </c>
      <c r="D110" t="s">
        <v>520</v>
      </c>
      <c r="E110" t="s">
        <v>521</v>
      </c>
      <c r="F110" t="s">
        <v>54</v>
      </c>
      <c r="I110" t="s">
        <v>61</v>
      </c>
      <c r="J110" t="s">
        <v>443</v>
      </c>
      <c r="K110" s="78">
        <f t="shared" ca="1" si="1"/>
        <v>0</v>
      </c>
      <c r="M110" t="s">
        <v>1680</v>
      </c>
    </row>
    <row r="111" spans="1:13" x14ac:dyDescent="0.35">
      <c r="A111" t="s">
        <v>487</v>
      </c>
      <c r="B111" t="s">
        <v>136</v>
      </c>
      <c r="C111" t="s">
        <v>488</v>
      </c>
      <c r="D111" t="s">
        <v>520</v>
      </c>
      <c r="E111" t="s">
        <v>422</v>
      </c>
      <c r="F111" t="s">
        <v>54</v>
      </c>
      <c r="H111" t="s">
        <v>423</v>
      </c>
      <c r="I111" t="s">
        <v>61</v>
      </c>
      <c r="J111" t="s">
        <v>443</v>
      </c>
      <c r="K111" s="78">
        <f t="shared" ca="1" si="1"/>
        <v>0</v>
      </c>
      <c r="M111" t="s">
        <v>1680</v>
      </c>
    </row>
    <row r="112" spans="1:13" x14ac:dyDescent="0.35">
      <c r="A112" t="s">
        <v>487</v>
      </c>
      <c r="B112" t="s">
        <v>138</v>
      </c>
      <c r="C112" t="s">
        <v>488</v>
      </c>
      <c r="D112" t="s">
        <v>520</v>
      </c>
      <c r="E112" t="s">
        <v>424</v>
      </c>
      <c r="F112" t="s">
        <v>54</v>
      </c>
      <c r="H112" t="s">
        <v>425</v>
      </c>
      <c r="I112" t="s">
        <v>61</v>
      </c>
      <c r="J112" t="s">
        <v>443</v>
      </c>
      <c r="K112" s="78">
        <f t="shared" ca="1" si="1"/>
        <v>0</v>
      </c>
      <c r="M112" t="s">
        <v>1680</v>
      </c>
    </row>
    <row r="113" spans="1:13" x14ac:dyDescent="0.35">
      <c r="A113" t="s">
        <v>487</v>
      </c>
      <c r="B113" t="s">
        <v>74</v>
      </c>
      <c r="C113" t="s">
        <v>488</v>
      </c>
      <c r="D113" t="s">
        <v>520</v>
      </c>
      <c r="E113" t="s">
        <v>426</v>
      </c>
      <c r="F113" t="s">
        <v>54</v>
      </c>
      <c r="H113" t="s">
        <v>427</v>
      </c>
      <c r="I113" t="s">
        <v>61</v>
      </c>
      <c r="J113" t="s">
        <v>443</v>
      </c>
      <c r="K113" s="78">
        <f t="shared" ca="1" si="1"/>
        <v>0</v>
      </c>
      <c r="M113" t="s">
        <v>1680</v>
      </c>
    </row>
    <row r="114" spans="1:13" x14ac:dyDescent="0.35">
      <c r="A114" t="s">
        <v>487</v>
      </c>
      <c r="B114" t="s">
        <v>141</v>
      </c>
      <c r="C114" t="s">
        <v>488</v>
      </c>
      <c r="D114" t="s">
        <v>520</v>
      </c>
      <c r="E114" t="s">
        <v>428</v>
      </c>
      <c r="F114" t="s">
        <v>54</v>
      </c>
      <c r="H114" t="s">
        <v>429</v>
      </c>
      <c r="I114" t="s">
        <v>61</v>
      </c>
      <c r="J114" t="s">
        <v>443</v>
      </c>
      <c r="K114" s="78">
        <f t="shared" ca="1" si="1"/>
        <v>0</v>
      </c>
      <c r="M114" t="s">
        <v>1680</v>
      </c>
    </row>
    <row r="115" spans="1:13" x14ac:dyDescent="0.35">
      <c r="A115" t="s">
        <v>487</v>
      </c>
      <c r="B115" t="s">
        <v>143</v>
      </c>
      <c r="C115" t="s">
        <v>488</v>
      </c>
      <c r="D115" t="s">
        <v>54</v>
      </c>
      <c r="H115" t="s">
        <v>522</v>
      </c>
      <c r="I115" t="s">
        <v>61</v>
      </c>
      <c r="J115" t="s">
        <v>443</v>
      </c>
      <c r="K115" s="78">
        <f t="shared" ca="1" si="1"/>
        <v>0</v>
      </c>
      <c r="M115" t="s">
        <v>1680</v>
      </c>
    </row>
    <row r="116" spans="1:13" x14ac:dyDescent="0.35">
      <c r="A116" t="s">
        <v>487</v>
      </c>
      <c r="B116" t="s">
        <v>144</v>
      </c>
      <c r="C116" t="s">
        <v>523</v>
      </c>
      <c r="D116" t="s">
        <v>432</v>
      </c>
      <c r="E116" t="s">
        <v>54</v>
      </c>
      <c r="I116" t="s">
        <v>61</v>
      </c>
      <c r="J116" t="s">
        <v>443</v>
      </c>
      <c r="K116" s="78">
        <f t="shared" ca="1" si="1"/>
        <v>0</v>
      </c>
      <c r="M116" t="s">
        <v>1680</v>
      </c>
    </row>
    <row r="117" spans="1:13" x14ac:dyDescent="0.35">
      <c r="A117" t="s">
        <v>487</v>
      </c>
      <c r="B117" t="s">
        <v>145</v>
      </c>
      <c r="C117" t="s">
        <v>523</v>
      </c>
      <c r="D117" t="s">
        <v>433</v>
      </c>
      <c r="E117" t="s">
        <v>54</v>
      </c>
      <c r="H117" t="s">
        <v>434</v>
      </c>
      <c r="I117" t="s">
        <v>61</v>
      </c>
      <c r="J117" t="s">
        <v>443</v>
      </c>
      <c r="K117" s="78">
        <f t="shared" ca="1" si="1"/>
        <v>0</v>
      </c>
      <c r="M117" t="s">
        <v>1680</v>
      </c>
    </row>
    <row r="118" spans="1:13" x14ac:dyDescent="0.35">
      <c r="A118" t="s">
        <v>487</v>
      </c>
      <c r="B118" t="s">
        <v>146</v>
      </c>
      <c r="C118" t="s">
        <v>523</v>
      </c>
      <c r="D118" t="s">
        <v>435</v>
      </c>
      <c r="E118" t="s">
        <v>54</v>
      </c>
      <c r="I118" t="s">
        <v>61</v>
      </c>
      <c r="J118" t="s">
        <v>443</v>
      </c>
      <c r="K118" s="78">
        <f t="shared" ca="1" si="1"/>
        <v>0</v>
      </c>
      <c r="M118" t="s">
        <v>1680</v>
      </c>
    </row>
    <row r="119" spans="1:13" x14ac:dyDescent="0.35">
      <c r="A119" t="s">
        <v>487</v>
      </c>
      <c r="B119" t="s">
        <v>148</v>
      </c>
      <c r="C119" t="s">
        <v>523</v>
      </c>
      <c r="D119" t="s">
        <v>436</v>
      </c>
      <c r="E119" t="s">
        <v>54</v>
      </c>
      <c r="I119" t="s">
        <v>61</v>
      </c>
      <c r="J119" t="s">
        <v>443</v>
      </c>
      <c r="K119" s="78">
        <f t="shared" ca="1" si="1"/>
        <v>0</v>
      </c>
      <c r="M119" t="s">
        <v>1680</v>
      </c>
    </row>
    <row r="120" spans="1:13" x14ac:dyDescent="0.35">
      <c r="A120" t="s">
        <v>487</v>
      </c>
      <c r="B120" t="s">
        <v>19</v>
      </c>
      <c r="C120" t="s">
        <v>488</v>
      </c>
      <c r="D120" t="s">
        <v>489</v>
      </c>
      <c r="E120" t="s">
        <v>490</v>
      </c>
      <c r="F120" t="s">
        <v>330</v>
      </c>
      <c r="G120" t="s">
        <v>54</v>
      </c>
      <c r="H120" t="s">
        <v>491</v>
      </c>
      <c r="I120" t="s">
        <v>62</v>
      </c>
      <c r="J120" t="s">
        <v>444</v>
      </c>
      <c r="K120" s="78">
        <f t="shared" ca="1" si="1"/>
        <v>0</v>
      </c>
      <c r="M120" t="s">
        <v>1680</v>
      </c>
    </row>
    <row r="121" spans="1:13" x14ac:dyDescent="0.35">
      <c r="A121" t="s">
        <v>487</v>
      </c>
      <c r="B121" t="s">
        <v>23</v>
      </c>
      <c r="C121" t="s">
        <v>488</v>
      </c>
      <c r="D121" t="s">
        <v>489</v>
      </c>
      <c r="E121" t="s">
        <v>490</v>
      </c>
      <c r="F121" t="s">
        <v>332</v>
      </c>
      <c r="G121" t="s">
        <v>54</v>
      </c>
      <c r="H121" t="s">
        <v>333</v>
      </c>
      <c r="I121" t="s">
        <v>62</v>
      </c>
      <c r="J121" t="s">
        <v>444</v>
      </c>
      <c r="K121" s="78">
        <f t="shared" ca="1" si="1"/>
        <v>0</v>
      </c>
      <c r="M121" t="s">
        <v>1680</v>
      </c>
    </row>
    <row r="122" spans="1:13" x14ac:dyDescent="0.35">
      <c r="A122" t="s">
        <v>487</v>
      </c>
      <c r="B122" t="s">
        <v>26</v>
      </c>
      <c r="C122" t="s">
        <v>488</v>
      </c>
      <c r="D122" t="s">
        <v>489</v>
      </c>
      <c r="E122" t="s">
        <v>490</v>
      </c>
      <c r="F122" t="s">
        <v>334</v>
      </c>
      <c r="G122" t="s">
        <v>54</v>
      </c>
      <c r="H122" t="s">
        <v>335</v>
      </c>
      <c r="I122" t="s">
        <v>62</v>
      </c>
      <c r="J122" t="s">
        <v>444</v>
      </c>
      <c r="K122" s="78">
        <f t="shared" ca="1" si="1"/>
        <v>0</v>
      </c>
      <c r="M122" t="s">
        <v>1680</v>
      </c>
    </row>
    <row r="123" spans="1:13" x14ac:dyDescent="0.35">
      <c r="A123" t="s">
        <v>487</v>
      </c>
      <c r="B123" t="s">
        <v>30</v>
      </c>
      <c r="C123" t="s">
        <v>488</v>
      </c>
      <c r="D123" t="s">
        <v>489</v>
      </c>
      <c r="E123" t="s">
        <v>490</v>
      </c>
      <c r="F123" t="s">
        <v>54</v>
      </c>
      <c r="I123" t="s">
        <v>62</v>
      </c>
      <c r="J123" t="s">
        <v>444</v>
      </c>
      <c r="K123" s="78">
        <f t="shared" ca="1" si="1"/>
        <v>0</v>
      </c>
      <c r="M123" t="s">
        <v>1680</v>
      </c>
    </row>
    <row r="124" spans="1:13" x14ac:dyDescent="0.35">
      <c r="A124" t="s">
        <v>487</v>
      </c>
      <c r="B124" t="s">
        <v>34</v>
      </c>
      <c r="C124" t="s">
        <v>488</v>
      </c>
      <c r="D124" t="s">
        <v>489</v>
      </c>
      <c r="E124" t="s">
        <v>493</v>
      </c>
      <c r="F124" t="s">
        <v>337</v>
      </c>
      <c r="G124" t="s">
        <v>54</v>
      </c>
      <c r="H124" t="s">
        <v>338</v>
      </c>
      <c r="I124" t="s">
        <v>62</v>
      </c>
      <c r="J124" t="s">
        <v>444</v>
      </c>
      <c r="K124" s="78">
        <f t="shared" ca="1" si="1"/>
        <v>0</v>
      </c>
      <c r="M124" t="s">
        <v>1680</v>
      </c>
    </row>
    <row r="125" spans="1:13" x14ac:dyDescent="0.35">
      <c r="A125" t="s">
        <v>487</v>
      </c>
      <c r="B125" t="s">
        <v>38</v>
      </c>
      <c r="C125" t="s">
        <v>488</v>
      </c>
      <c r="D125" t="s">
        <v>489</v>
      </c>
      <c r="E125" t="s">
        <v>493</v>
      </c>
      <c r="F125" t="s">
        <v>339</v>
      </c>
      <c r="G125" t="s">
        <v>54</v>
      </c>
      <c r="H125" t="s">
        <v>494</v>
      </c>
      <c r="I125" t="s">
        <v>62</v>
      </c>
      <c r="J125" t="s">
        <v>444</v>
      </c>
      <c r="K125" s="78">
        <f t="shared" ca="1" si="1"/>
        <v>0</v>
      </c>
      <c r="M125" t="s">
        <v>1680</v>
      </c>
    </row>
    <row r="126" spans="1:13" x14ac:dyDescent="0.35">
      <c r="A126" t="s">
        <v>487</v>
      </c>
      <c r="B126" t="s">
        <v>41</v>
      </c>
      <c r="C126" t="s">
        <v>488</v>
      </c>
      <c r="D126" t="s">
        <v>489</v>
      </c>
      <c r="E126" t="s">
        <v>493</v>
      </c>
      <c r="F126" t="s">
        <v>54</v>
      </c>
      <c r="I126" t="s">
        <v>62</v>
      </c>
      <c r="J126" t="s">
        <v>444</v>
      </c>
      <c r="K126" s="78">
        <f t="shared" ca="1" si="1"/>
        <v>0</v>
      </c>
      <c r="M126" t="s">
        <v>1680</v>
      </c>
    </row>
    <row r="127" spans="1:13" x14ac:dyDescent="0.35">
      <c r="A127" t="s">
        <v>487</v>
      </c>
      <c r="B127" t="s">
        <v>45</v>
      </c>
      <c r="C127" t="s">
        <v>488</v>
      </c>
      <c r="D127" t="s">
        <v>489</v>
      </c>
      <c r="E127" t="s">
        <v>341</v>
      </c>
      <c r="F127" t="s">
        <v>495</v>
      </c>
      <c r="G127" t="s">
        <v>54</v>
      </c>
      <c r="H127" t="s">
        <v>496</v>
      </c>
      <c r="I127" t="s">
        <v>62</v>
      </c>
      <c r="J127" t="s">
        <v>444</v>
      </c>
      <c r="K127" s="78">
        <f t="shared" ca="1" si="1"/>
        <v>0</v>
      </c>
      <c r="M127" t="s">
        <v>1680</v>
      </c>
    </row>
    <row r="128" spans="1:13" x14ac:dyDescent="0.35">
      <c r="A128" t="s">
        <v>487</v>
      </c>
      <c r="B128" t="s">
        <v>49</v>
      </c>
      <c r="C128" t="s">
        <v>488</v>
      </c>
      <c r="D128" t="s">
        <v>489</v>
      </c>
      <c r="E128" t="s">
        <v>341</v>
      </c>
      <c r="F128" t="s">
        <v>497</v>
      </c>
      <c r="G128" t="s">
        <v>54</v>
      </c>
      <c r="H128" t="s">
        <v>345</v>
      </c>
      <c r="I128" t="s">
        <v>62</v>
      </c>
      <c r="J128" t="s">
        <v>444</v>
      </c>
      <c r="K128" s="78">
        <f t="shared" ca="1" si="1"/>
        <v>0</v>
      </c>
      <c r="M128" t="s">
        <v>1680</v>
      </c>
    </row>
    <row r="129" spans="1:13" x14ac:dyDescent="0.35">
      <c r="A129" t="s">
        <v>487</v>
      </c>
      <c r="B129" t="s">
        <v>51</v>
      </c>
      <c r="C129" t="s">
        <v>488</v>
      </c>
      <c r="D129" t="s">
        <v>489</v>
      </c>
      <c r="E129" t="s">
        <v>341</v>
      </c>
      <c r="F129" t="s">
        <v>498</v>
      </c>
      <c r="G129" t="s">
        <v>54</v>
      </c>
      <c r="H129" t="s">
        <v>347</v>
      </c>
      <c r="I129" t="s">
        <v>62</v>
      </c>
      <c r="J129" t="s">
        <v>444</v>
      </c>
      <c r="K129" s="78">
        <f t="shared" ca="1" si="1"/>
        <v>0</v>
      </c>
      <c r="M129" t="s">
        <v>1680</v>
      </c>
    </row>
    <row r="130" spans="1:13" x14ac:dyDescent="0.35">
      <c r="A130" t="s">
        <v>487</v>
      </c>
      <c r="B130" t="s">
        <v>53</v>
      </c>
      <c r="C130" t="s">
        <v>488</v>
      </c>
      <c r="D130" t="s">
        <v>489</v>
      </c>
      <c r="E130" t="s">
        <v>341</v>
      </c>
      <c r="F130" t="s">
        <v>499</v>
      </c>
      <c r="G130" t="s">
        <v>54</v>
      </c>
      <c r="H130" t="s">
        <v>349</v>
      </c>
      <c r="I130" t="s">
        <v>62</v>
      </c>
      <c r="J130" t="s">
        <v>444</v>
      </c>
      <c r="K130" s="78">
        <f t="shared" ca="1" si="1"/>
        <v>0</v>
      </c>
      <c r="M130" t="s">
        <v>1680</v>
      </c>
    </row>
    <row r="131" spans="1:13" x14ac:dyDescent="0.35">
      <c r="A131" t="s">
        <v>487</v>
      </c>
      <c r="B131" t="s">
        <v>60</v>
      </c>
      <c r="C131" t="s">
        <v>488</v>
      </c>
      <c r="D131" t="s">
        <v>489</v>
      </c>
      <c r="E131" t="s">
        <v>341</v>
      </c>
      <c r="F131" t="s">
        <v>500</v>
      </c>
      <c r="G131" t="s">
        <v>54</v>
      </c>
      <c r="H131" t="s">
        <v>351</v>
      </c>
      <c r="I131" t="s">
        <v>62</v>
      </c>
      <c r="J131" t="s">
        <v>444</v>
      </c>
      <c r="K131" s="78">
        <f t="shared" ca="1" si="1"/>
        <v>0</v>
      </c>
      <c r="M131" t="s">
        <v>1680</v>
      </c>
    </row>
    <row r="132" spans="1:13" x14ac:dyDescent="0.35">
      <c r="A132" t="s">
        <v>487</v>
      </c>
      <c r="B132" t="s">
        <v>66</v>
      </c>
      <c r="C132" t="s">
        <v>488</v>
      </c>
      <c r="D132" t="s">
        <v>489</v>
      </c>
      <c r="E132" t="s">
        <v>352</v>
      </c>
      <c r="F132" t="s">
        <v>54</v>
      </c>
      <c r="I132" t="s">
        <v>62</v>
      </c>
      <c r="J132" t="s">
        <v>444</v>
      </c>
      <c r="K132" s="78">
        <f t="shared" ca="1" si="1"/>
        <v>0</v>
      </c>
      <c r="M132" t="s">
        <v>1680</v>
      </c>
    </row>
    <row r="133" spans="1:13" x14ac:dyDescent="0.35">
      <c r="A133" t="s">
        <v>487</v>
      </c>
      <c r="B133" t="s">
        <v>69</v>
      </c>
      <c r="C133" t="s">
        <v>488</v>
      </c>
      <c r="D133" t="s">
        <v>489</v>
      </c>
      <c r="E133" t="s">
        <v>501</v>
      </c>
      <c r="F133" t="s">
        <v>353</v>
      </c>
      <c r="G133" t="s">
        <v>54</v>
      </c>
      <c r="H133" t="s">
        <v>354</v>
      </c>
      <c r="I133" t="s">
        <v>62</v>
      </c>
      <c r="J133" t="s">
        <v>444</v>
      </c>
      <c r="K133" s="78">
        <f t="shared" ref="K133:K196" ca="1" si="2">OFFSET(INDIRECT(A133&amp;"_Corner"),MATCH($B133,INDIRECT(A133&amp;"_Row"),0),MATCH($I133,INDIRECT(A133&amp;"_Column",0)))</f>
        <v>0</v>
      </c>
      <c r="M133" t="s">
        <v>1680</v>
      </c>
    </row>
    <row r="134" spans="1:13" x14ac:dyDescent="0.35">
      <c r="A134" t="s">
        <v>487</v>
      </c>
      <c r="B134" t="s">
        <v>73</v>
      </c>
      <c r="C134" t="s">
        <v>488</v>
      </c>
      <c r="D134" t="s">
        <v>489</v>
      </c>
      <c r="E134" t="s">
        <v>501</v>
      </c>
      <c r="F134" t="s">
        <v>355</v>
      </c>
      <c r="G134" t="s">
        <v>54</v>
      </c>
      <c r="H134" t="s">
        <v>502</v>
      </c>
      <c r="I134" t="s">
        <v>62</v>
      </c>
      <c r="J134" t="s">
        <v>444</v>
      </c>
      <c r="K134" s="78">
        <f t="shared" ca="1" si="2"/>
        <v>0</v>
      </c>
      <c r="M134" t="s">
        <v>1680</v>
      </c>
    </row>
    <row r="135" spans="1:13" x14ac:dyDescent="0.35">
      <c r="A135" t="s">
        <v>487</v>
      </c>
      <c r="B135" t="s">
        <v>76</v>
      </c>
      <c r="C135" t="s">
        <v>488</v>
      </c>
      <c r="D135" t="s">
        <v>489</v>
      </c>
      <c r="E135" t="s">
        <v>501</v>
      </c>
      <c r="F135" t="s">
        <v>54</v>
      </c>
      <c r="I135" t="s">
        <v>62</v>
      </c>
      <c r="J135" t="s">
        <v>444</v>
      </c>
      <c r="K135" s="78">
        <f t="shared" ca="1" si="2"/>
        <v>0</v>
      </c>
      <c r="M135" t="s">
        <v>1680</v>
      </c>
    </row>
    <row r="136" spans="1:13" x14ac:dyDescent="0.35">
      <c r="A136" t="s">
        <v>487</v>
      </c>
      <c r="B136" t="s">
        <v>80</v>
      </c>
      <c r="C136" t="s">
        <v>488</v>
      </c>
      <c r="D136" t="s">
        <v>489</v>
      </c>
      <c r="E136" t="s">
        <v>54</v>
      </c>
      <c r="I136" t="s">
        <v>62</v>
      </c>
      <c r="J136" t="s">
        <v>444</v>
      </c>
      <c r="K136" s="78">
        <f t="shared" ca="1" si="2"/>
        <v>0</v>
      </c>
      <c r="M136" t="s">
        <v>1680</v>
      </c>
    </row>
    <row r="137" spans="1:13" x14ac:dyDescent="0.35">
      <c r="A137" t="s">
        <v>487</v>
      </c>
      <c r="B137" t="s">
        <v>82</v>
      </c>
      <c r="C137" t="s">
        <v>488</v>
      </c>
      <c r="D137" t="s">
        <v>503</v>
      </c>
      <c r="E137" t="s">
        <v>504</v>
      </c>
      <c r="F137" t="s">
        <v>360</v>
      </c>
      <c r="G137" t="s">
        <v>54</v>
      </c>
      <c r="H137" t="s">
        <v>361</v>
      </c>
      <c r="I137" t="s">
        <v>62</v>
      </c>
      <c r="J137" t="s">
        <v>444</v>
      </c>
      <c r="K137" s="78">
        <f t="shared" ca="1" si="2"/>
        <v>0</v>
      </c>
      <c r="M137" t="s">
        <v>1680</v>
      </c>
    </row>
    <row r="138" spans="1:13" x14ac:dyDescent="0.35">
      <c r="A138" t="s">
        <v>487</v>
      </c>
      <c r="B138" t="s">
        <v>84</v>
      </c>
      <c r="C138" t="s">
        <v>488</v>
      </c>
      <c r="D138" t="s">
        <v>503</v>
      </c>
      <c r="E138" t="s">
        <v>504</v>
      </c>
      <c r="F138" t="s">
        <v>362</v>
      </c>
      <c r="G138" t="s">
        <v>54</v>
      </c>
      <c r="H138" t="s">
        <v>363</v>
      </c>
      <c r="I138" t="s">
        <v>62</v>
      </c>
      <c r="J138" t="s">
        <v>444</v>
      </c>
      <c r="K138" s="78">
        <f t="shared" ca="1" si="2"/>
        <v>0</v>
      </c>
      <c r="M138" t="s">
        <v>1680</v>
      </c>
    </row>
    <row r="139" spans="1:13" x14ac:dyDescent="0.35">
      <c r="A139" t="s">
        <v>487</v>
      </c>
      <c r="B139" t="s">
        <v>86</v>
      </c>
      <c r="C139" t="s">
        <v>488</v>
      </c>
      <c r="D139" t="s">
        <v>503</v>
      </c>
      <c r="E139" t="s">
        <v>504</v>
      </c>
      <c r="F139" t="s">
        <v>364</v>
      </c>
      <c r="G139" t="s">
        <v>54</v>
      </c>
      <c r="H139" t="s">
        <v>365</v>
      </c>
      <c r="I139" t="s">
        <v>62</v>
      </c>
      <c r="J139" t="s">
        <v>444</v>
      </c>
      <c r="K139" s="78">
        <f t="shared" ca="1" si="2"/>
        <v>0</v>
      </c>
      <c r="M139" t="s">
        <v>1680</v>
      </c>
    </row>
    <row r="140" spans="1:13" x14ac:dyDescent="0.35">
      <c r="A140" t="s">
        <v>487</v>
      </c>
      <c r="B140" t="s">
        <v>88</v>
      </c>
      <c r="C140" t="s">
        <v>488</v>
      </c>
      <c r="D140" t="s">
        <v>503</v>
      </c>
      <c r="E140" t="s">
        <v>504</v>
      </c>
      <c r="F140" t="s">
        <v>54</v>
      </c>
      <c r="I140" t="s">
        <v>62</v>
      </c>
      <c r="J140" t="s">
        <v>444</v>
      </c>
      <c r="K140" s="78">
        <f t="shared" ca="1" si="2"/>
        <v>0</v>
      </c>
      <c r="M140" t="s">
        <v>1680</v>
      </c>
    </row>
    <row r="141" spans="1:13" x14ac:dyDescent="0.35">
      <c r="A141" t="s">
        <v>487</v>
      </c>
      <c r="B141" t="s">
        <v>90</v>
      </c>
      <c r="C141" t="s">
        <v>488</v>
      </c>
      <c r="D141" t="s">
        <v>503</v>
      </c>
      <c r="E141" t="s">
        <v>505</v>
      </c>
      <c r="F141" t="s">
        <v>367</v>
      </c>
      <c r="G141" t="s">
        <v>54</v>
      </c>
      <c r="H141" t="s">
        <v>368</v>
      </c>
      <c r="I141" t="s">
        <v>62</v>
      </c>
      <c r="J141" t="s">
        <v>444</v>
      </c>
      <c r="K141" s="78">
        <f t="shared" ca="1" si="2"/>
        <v>0</v>
      </c>
      <c r="M141" t="s">
        <v>1680</v>
      </c>
    </row>
    <row r="142" spans="1:13" x14ac:dyDescent="0.35">
      <c r="A142" t="s">
        <v>487</v>
      </c>
      <c r="B142" t="s">
        <v>92</v>
      </c>
      <c r="C142" t="s">
        <v>488</v>
      </c>
      <c r="D142" t="s">
        <v>503</v>
      </c>
      <c r="E142" t="s">
        <v>505</v>
      </c>
      <c r="F142" t="s">
        <v>369</v>
      </c>
      <c r="G142" t="s">
        <v>54</v>
      </c>
      <c r="H142" t="s">
        <v>370</v>
      </c>
      <c r="I142" t="s">
        <v>62</v>
      </c>
      <c r="J142" t="s">
        <v>444</v>
      </c>
      <c r="K142" s="78">
        <f t="shared" ca="1" si="2"/>
        <v>0</v>
      </c>
      <c r="M142" t="s">
        <v>1680</v>
      </c>
    </row>
    <row r="143" spans="1:13" x14ac:dyDescent="0.35">
      <c r="A143" t="s">
        <v>487</v>
      </c>
      <c r="B143" t="s">
        <v>94</v>
      </c>
      <c r="C143" t="s">
        <v>488</v>
      </c>
      <c r="D143" t="s">
        <v>503</v>
      </c>
      <c r="E143" t="s">
        <v>505</v>
      </c>
      <c r="F143" t="s">
        <v>371</v>
      </c>
      <c r="G143" t="s">
        <v>54</v>
      </c>
      <c r="H143" t="s">
        <v>372</v>
      </c>
      <c r="I143" t="s">
        <v>62</v>
      </c>
      <c r="J143" t="s">
        <v>444</v>
      </c>
      <c r="K143" s="78">
        <f t="shared" ca="1" si="2"/>
        <v>0</v>
      </c>
      <c r="M143" t="s">
        <v>1680</v>
      </c>
    </row>
    <row r="144" spans="1:13" x14ac:dyDescent="0.35">
      <c r="A144" t="s">
        <v>487</v>
      </c>
      <c r="B144" t="s">
        <v>96</v>
      </c>
      <c r="C144" t="s">
        <v>488</v>
      </c>
      <c r="D144" t="s">
        <v>503</v>
      </c>
      <c r="E144" t="s">
        <v>505</v>
      </c>
      <c r="F144" t="s">
        <v>54</v>
      </c>
      <c r="I144" t="s">
        <v>62</v>
      </c>
      <c r="J144" t="s">
        <v>444</v>
      </c>
      <c r="K144" s="78">
        <f t="shared" ca="1" si="2"/>
        <v>0</v>
      </c>
      <c r="M144" t="s">
        <v>1680</v>
      </c>
    </row>
    <row r="145" spans="1:13" x14ac:dyDescent="0.35">
      <c r="A145" t="s">
        <v>487</v>
      </c>
      <c r="B145" t="s">
        <v>98</v>
      </c>
      <c r="C145" t="s">
        <v>488</v>
      </c>
      <c r="D145" t="s">
        <v>503</v>
      </c>
      <c r="E145" t="s">
        <v>506</v>
      </c>
      <c r="F145" t="s">
        <v>374</v>
      </c>
      <c r="G145" t="s">
        <v>54</v>
      </c>
      <c r="H145" t="s">
        <v>507</v>
      </c>
      <c r="I145" t="s">
        <v>62</v>
      </c>
      <c r="J145" t="s">
        <v>444</v>
      </c>
      <c r="K145" s="78">
        <f t="shared" ca="1" si="2"/>
        <v>0</v>
      </c>
      <c r="M145" t="s">
        <v>1680</v>
      </c>
    </row>
    <row r="146" spans="1:13" x14ac:dyDescent="0.35">
      <c r="A146" t="s">
        <v>487</v>
      </c>
      <c r="B146" t="s">
        <v>100</v>
      </c>
      <c r="C146" t="s">
        <v>488</v>
      </c>
      <c r="D146" t="s">
        <v>503</v>
      </c>
      <c r="E146" t="s">
        <v>506</v>
      </c>
      <c r="F146" t="s">
        <v>508</v>
      </c>
      <c r="G146" t="s">
        <v>54</v>
      </c>
      <c r="H146" t="s">
        <v>377</v>
      </c>
      <c r="I146" t="s">
        <v>62</v>
      </c>
      <c r="J146" t="s">
        <v>444</v>
      </c>
      <c r="K146" s="78">
        <f t="shared" ca="1" si="2"/>
        <v>0</v>
      </c>
      <c r="M146" t="s">
        <v>1680</v>
      </c>
    </row>
    <row r="147" spans="1:13" x14ac:dyDescent="0.35">
      <c r="A147" t="s">
        <v>487</v>
      </c>
      <c r="B147" t="s">
        <v>102</v>
      </c>
      <c r="C147" t="s">
        <v>488</v>
      </c>
      <c r="D147" t="s">
        <v>503</v>
      </c>
      <c r="E147" t="s">
        <v>506</v>
      </c>
      <c r="F147" t="s">
        <v>378</v>
      </c>
      <c r="G147" t="s">
        <v>54</v>
      </c>
      <c r="H147" t="s">
        <v>379</v>
      </c>
      <c r="I147" t="s">
        <v>62</v>
      </c>
      <c r="J147" t="s">
        <v>444</v>
      </c>
      <c r="K147" s="78">
        <f t="shared" ca="1" si="2"/>
        <v>0</v>
      </c>
      <c r="M147" t="s">
        <v>1680</v>
      </c>
    </row>
    <row r="148" spans="1:13" x14ac:dyDescent="0.35">
      <c r="A148" t="s">
        <v>487</v>
      </c>
      <c r="B148" t="s">
        <v>67</v>
      </c>
      <c r="C148" t="s">
        <v>488</v>
      </c>
      <c r="D148" t="s">
        <v>503</v>
      </c>
      <c r="E148" t="s">
        <v>506</v>
      </c>
      <c r="F148" t="s">
        <v>380</v>
      </c>
      <c r="G148" t="s">
        <v>54</v>
      </c>
      <c r="H148" t="s">
        <v>381</v>
      </c>
      <c r="I148" t="s">
        <v>62</v>
      </c>
      <c r="J148" t="s">
        <v>444</v>
      </c>
      <c r="K148" s="78">
        <f t="shared" ca="1" si="2"/>
        <v>0</v>
      </c>
      <c r="M148" t="s">
        <v>1680</v>
      </c>
    </row>
    <row r="149" spans="1:13" x14ac:dyDescent="0.35">
      <c r="A149" t="s">
        <v>487</v>
      </c>
      <c r="B149" t="s">
        <v>105</v>
      </c>
      <c r="C149" t="s">
        <v>488</v>
      </c>
      <c r="D149" t="s">
        <v>503</v>
      </c>
      <c r="E149" t="s">
        <v>506</v>
      </c>
      <c r="F149" t="s">
        <v>382</v>
      </c>
      <c r="G149" t="s">
        <v>54</v>
      </c>
      <c r="I149" t="s">
        <v>62</v>
      </c>
      <c r="J149" t="s">
        <v>444</v>
      </c>
      <c r="K149" s="78">
        <f t="shared" ca="1" si="2"/>
        <v>0</v>
      </c>
      <c r="M149" t="s">
        <v>1680</v>
      </c>
    </row>
    <row r="150" spans="1:13" x14ac:dyDescent="0.35">
      <c r="A150" t="s">
        <v>487</v>
      </c>
      <c r="B150" t="s">
        <v>107</v>
      </c>
      <c r="C150" t="s">
        <v>488</v>
      </c>
      <c r="D150" t="s">
        <v>503</v>
      </c>
      <c r="E150" t="s">
        <v>506</v>
      </c>
      <c r="F150" t="s">
        <v>54</v>
      </c>
      <c r="I150" t="s">
        <v>62</v>
      </c>
      <c r="J150" t="s">
        <v>444</v>
      </c>
      <c r="K150" s="78">
        <f t="shared" ca="1" si="2"/>
        <v>0</v>
      </c>
      <c r="M150" t="s">
        <v>1680</v>
      </c>
    </row>
    <row r="151" spans="1:13" x14ac:dyDescent="0.35">
      <c r="A151" t="s">
        <v>487</v>
      </c>
      <c r="B151" t="s">
        <v>109</v>
      </c>
      <c r="C151" t="s">
        <v>488</v>
      </c>
      <c r="D151" t="s">
        <v>503</v>
      </c>
      <c r="E151" t="s">
        <v>384</v>
      </c>
      <c r="F151" t="s">
        <v>231</v>
      </c>
      <c r="G151" t="s">
        <v>54</v>
      </c>
      <c r="H151" t="s">
        <v>385</v>
      </c>
      <c r="I151" t="s">
        <v>62</v>
      </c>
      <c r="J151" t="s">
        <v>444</v>
      </c>
      <c r="K151" s="78">
        <f t="shared" ca="1" si="2"/>
        <v>0</v>
      </c>
      <c r="M151" t="s">
        <v>1680</v>
      </c>
    </row>
    <row r="152" spans="1:13" x14ac:dyDescent="0.35">
      <c r="A152" t="s">
        <v>487</v>
      </c>
      <c r="B152" t="s">
        <v>111</v>
      </c>
      <c r="C152" t="s">
        <v>488</v>
      </c>
      <c r="D152" t="s">
        <v>503</v>
      </c>
      <c r="E152" t="s">
        <v>509</v>
      </c>
      <c r="F152" t="s">
        <v>510</v>
      </c>
      <c r="G152" t="s">
        <v>54</v>
      </c>
      <c r="H152" t="s">
        <v>388</v>
      </c>
      <c r="I152" t="s">
        <v>62</v>
      </c>
      <c r="J152" t="s">
        <v>444</v>
      </c>
      <c r="K152" s="78">
        <f t="shared" ca="1" si="2"/>
        <v>0</v>
      </c>
      <c r="M152" t="s">
        <v>1680</v>
      </c>
    </row>
    <row r="153" spans="1:13" x14ac:dyDescent="0.35">
      <c r="A153" t="s">
        <v>487</v>
      </c>
      <c r="B153" t="s">
        <v>114</v>
      </c>
      <c r="C153" t="s">
        <v>488</v>
      </c>
      <c r="D153" t="s">
        <v>503</v>
      </c>
      <c r="E153" t="s">
        <v>509</v>
      </c>
      <c r="F153" t="s">
        <v>511</v>
      </c>
      <c r="G153" t="s">
        <v>54</v>
      </c>
      <c r="H153" t="s">
        <v>390</v>
      </c>
      <c r="I153" t="s">
        <v>62</v>
      </c>
      <c r="J153" t="s">
        <v>444</v>
      </c>
      <c r="K153" s="78">
        <f t="shared" ca="1" si="2"/>
        <v>0</v>
      </c>
      <c r="M153" t="s">
        <v>1680</v>
      </c>
    </row>
    <row r="154" spans="1:13" x14ac:dyDescent="0.35">
      <c r="A154" t="s">
        <v>487</v>
      </c>
      <c r="B154" t="s">
        <v>116</v>
      </c>
      <c r="C154" t="s">
        <v>488</v>
      </c>
      <c r="D154" t="s">
        <v>503</v>
      </c>
      <c r="E154" t="s">
        <v>509</v>
      </c>
      <c r="F154" t="s">
        <v>512</v>
      </c>
      <c r="G154" t="s">
        <v>54</v>
      </c>
      <c r="H154" t="s">
        <v>390</v>
      </c>
      <c r="I154" t="s">
        <v>62</v>
      </c>
      <c r="J154" t="s">
        <v>444</v>
      </c>
      <c r="K154" s="78">
        <f t="shared" ca="1" si="2"/>
        <v>0</v>
      </c>
      <c r="M154" t="s">
        <v>1680</v>
      </c>
    </row>
    <row r="155" spans="1:13" x14ac:dyDescent="0.35">
      <c r="A155" t="s">
        <v>487</v>
      </c>
      <c r="B155" t="s">
        <v>118</v>
      </c>
      <c r="C155" t="s">
        <v>488</v>
      </c>
      <c r="D155" t="s">
        <v>503</v>
      </c>
      <c r="E155" t="s">
        <v>509</v>
      </c>
      <c r="F155" t="s">
        <v>54</v>
      </c>
      <c r="I155" t="s">
        <v>62</v>
      </c>
      <c r="J155" t="s">
        <v>444</v>
      </c>
      <c r="K155" s="78">
        <f t="shared" ca="1" si="2"/>
        <v>0</v>
      </c>
      <c r="M155" t="s">
        <v>1680</v>
      </c>
    </row>
    <row r="156" spans="1:13" x14ac:dyDescent="0.35">
      <c r="A156" t="s">
        <v>487</v>
      </c>
      <c r="B156" t="s">
        <v>120</v>
      </c>
      <c r="C156" t="s">
        <v>488</v>
      </c>
      <c r="D156" t="s">
        <v>503</v>
      </c>
      <c r="E156" t="s">
        <v>54</v>
      </c>
      <c r="I156" t="s">
        <v>62</v>
      </c>
      <c r="J156" t="s">
        <v>444</v>
      </c>
      <c r="K156" s="78">
        <f t="shared" ca="1" si="2"/>
        <v>0</v>
      </c>
      <c r="M156" t="s">
        <v>1680</v>
      </c>
    </row>
    <row r="157" spans="1:13" x14ac:dyDescent="0.35">
      <c r="A157" t="s">
        <v>487</v>
      </c>
      <c r="B157" t="s">
        <v>124</v>
      </c>
      <c r="C157" t="s">
        <v>488</v>
      </c>
      <c r="D157" t="s">
        <v>513</v>
      </c>
      <c r="E157" t="s">
        <v>514</v>
      </c>
      <c r="F157" t="s">
        <v>54</v>
      </c>
      <c r="H157" t="s">
        <v>398</v>
      </c>
      <c r="I157" t="s">
        <v>62</v>
      </c>
      <c r="J157" t="s">
        <v>444</v>
      </c>
      <c r="K157" s="78">
        <f t="shared" ca="1" si="2"/>
        <v>0</v>
      </c>
      <c r="M157" t="s">
        <v>1680</v>
      </c>
    </row>
    <row r="158" spans="1:13" x14ac:dyDescent="0.35">
      <c r="A158" t="s">
        <v>487</v>
      </c>
      <c r="B158" t="s">
        <v>71</v>
      </c>
      <c r="C158" t="s">
        <v>488</v>
      </c>
      <c r="D158" t="s">
        <v>513</v>
      </c>
      <c r="E158" t="s">
        <v>399</v>
      </c>
      <c r="F158" t="s">
        <v>54</v>
      </c>
      <c r="I158" t="s">
        <v>62</v>
      </c>
      <c r="J158" t="s">
        <v>444</v>
      </c>
      <c r="K158" s="78">
        <f t="shared" ca="1" si="2"/>
        <v>0</v>
      </c>
      <c r="M158" t="s">
        <v>1680</v>
      </c>
    </row>
    <row r="159" spans="1:13" x14ac:dyDescent="0.35">
      <c r="A159" t="s">
        <v>487</v>
      </c>
      <c r="B159" t="s">
        <v>127</v>
      </c>
      <c r="C159" t="s">
        <v>488</v>
      </c>
      <c r="D159" t="s">
        <v>513</v>
      </c>
      <c r="E159" t="s">
        <v>515</v>
      </c>
      <c r="F159" t="s">
        <v>54</v>
      </c>
      <c r="H159" t="s">
        <v>401</v>
      </c>
      <c r="I159" t="s">
        <v>62</v>
      </c>
      <c r="J159" t="s">
        <v>444</v>
      </c>
      <c r="K159" s="78">
        <f t="shared" ca="1" si="2"/>
        <v>0</v>
      </c>
      <c r="M159" t="s">
        <v>1680</v>
      </c>
    </row>
    <row r="160" spans="1:13" x14ac:dyDescent="0.35">
      <c r="A160" t="s">
        <v>487</v>
      </c>
      <c r="B160" t="s">
        <v>129</v>
      </c>
      <c r="C160" t="s">
        <v>488</v>
      </c>
      <c r="D160" t="s">
        <v>513</v>
      </c>
      <c r="E160" t="s">
        <v>515</v>
      </c>
      <c r="F160" t="s">
        <v>516</v>
      </c>
      <c r="G160" t="s">
        <v>54</v>
      </c>
      <c r="I160" t="s">
        <v>62</v>
      </c>
      <c r="J160" t="s">
        <v>444</v>
      </c>
      <c r="K160" s="78">
        <f t="shared" ca="1" si="2"/>
        <v>0</v>
      </c>
      <c r="M160" t="s">
        <v>1680</v>
      </c>
    </row>
    <row r="161" spans="1:13" x14ac:dyDescent="0.35">
      <c r="A161" t="s">
        <v>487</v>
      </c>
      <c r="B161" t="s">
        <v>404</v>
      </c>
      <c r="C161" t="s">
        <v>488</v>
      </c>
      <c r="D161" t="s">
        <v>513</v>
      </c>
      <c r="E161" t="s">
        <v>515</v>
      </c>
      <c r="F161" t="s">
        <v>517</v>
      </c>
      <c r="G161" t="s">
        <v>54</v>
      </c>
      <c r="I161" t="s">
        <v>62</v>
      </c>
      <c r="J161" t="s">
        <v>444</v>
      </c>
      <c r="K161" s="78">
        <f t="shared" ca="1" si="2"/>
        <v>0</v>
      </c>
      <c r="M161" t="s">
        <v>1680</v>
      </c>
    </row>
    <row r="162" spans="1:13" x14ac:dyDescent="0.35">
      <c r="A162" t="s">
        <v>487</v>
      </c>
      <c r="B162" t="s">
        <v>406</v>
      </c>
      <c r="C162" t="s">
        <v>488</v>
      </c>
      <c r="D162" t="s">
        <v>513</v>
      </c>
      <c r="E162" t="s">
        <v>515</v>
      </c>
      <c r="F162" t="s">
        <v>518</v>
      </c>
      <c r="G162" t="s">
        <v>54</v>
      </c>
      <c r="I162" t="s">
        <v>62</v>
      </c>
      <c r="J162" t="s">
        <v>444</v>
      </c>
      <c r="K162" s="78">
        <f t="shared" ca="1" si="2"/>
        <v>0</v>
      </c>
      <c r="M162" t="s">
        <v>1680</v>
      </c>
    </row>
    <row r="163" spans="1:13" x14ac:dyDescent="0.35">
      <c r="A163" t="s">
        <v>487</v>
      </c>
      <c r="B163" t="s">
        <v>408</v>
      </c>
      <c r="C163" t="s">
        <v>488</v>
      </c>
      <c r="D163" t="s">
        <v>513</v>
      </c>
      <c r="E163" t="s">
        <v>54</v>
      </c>
      <c r="I163" t="s">
        <v>62</v>
      </c>
      <c r="J163" t="s">
        <v>444</v>
      </c>
      <c r="K163" s="78">
        <f t="shared" ca="1" si="2"/>
        <v>0</v>
      </c>
      <c r="M163" t="s">
        <v>1680</v>
      </c>
    </row>
    <row r="164" spans="1:13" x14ac:dyDescent="0.35">
      <c r="A164" t="s">
        <v>487</v>
      </c>
      <c r="B164" t="s">
        <v>412</v>
      </c>
      <c r="C164" t="s">
        <v>488</v>
      </c>
      <c r="D164" t="s">
        <v>519</v>
      </c>
      <c r="E164" t="s">
        <v>411</v>
      </c>
      <c r="F164" t="s">
        <v>54</v>
      </c>
      <c r="H164" t="s">
        <v>413</v>
      </c>
      <c r="I164" t="s">
        <v>62</v>
      </c>
      <c r="J164" t="s">
        <v>444</v>
      </c>
      <c r="K164" s="78">
        <f t="shared" ca="1" si="2"/>
        <v>0</v>
      </c>
      <c r="M164" t="s">
        <v>1680</v>
      </c>
    </row>
    <row r="165" spans="1:13" x14ac:dyDescent="0.35">
      <c r="A165" t="s">
        <v>487</v>
      </c>
      <c r="B165" t="s">
        <v>415</v>
      </c>
      <c r="C165" t="s">
        <v>488</v>
      </c>
      <c r="D165" t="s">
        <v>519</v>
      </c>
      <c r="E165" t="s">
        <v>414</v>
      </c>
      <c r="F165" t="s">
        <v>54</v>
      </c>
      <c r="H165" t="s">
        <v>416</v>
      </c>
      <c r="I165" t="s">
        <v>62</v>
      </c>
      <c r="J165" t="s">
        <v>444</v>
      </c>
      <c r="K165" s="78">
        <f t="shared" ca="1" si="2"/>
        <v>0</v>
      </c>
      <c r="M165" t="s">
        <v>1680</v>
      </c>
    </row>
    <row r="166" spans="1:13" x14ac:dyDescent="0.35">
      <c r="A166" t="s">
        <v>487</v>
      </c>
      <c r="B166" t="s">
        <v>418</v>
      </c>
      <c r="C166" t="s">
        <v>488</v>
      </c>
      <c r="D166" t="s">
        <v>519</v>
      </c>
      <c r="E166" t="s">
        <v>417</v>
      </c>
      <c r="F166" t="s">
        <v>54</v>
      </c>
      <c r="H166" t="s">
        <v>419</v>
      </c>
      <c r="I166" t="s">
        <v>62</v>
      </c>
      <c r="J166" t="s">
        <v>444</v>
      </c>
      <c r="K166" s="78">
        <f t="shared" ca="1" si="2"/>
        <v>0</v>
      </c>
      <c r="M166" t="s">
        <v>1680</v>
      </c>
    </row>
    <row r="167" spans="1:13" x14ac:dyDescent="0.35">
      <c r="A167" t="s">
        <v>487</v>
      </c>
      <c r="B167" t="s">
        <v>131</v>
      </c>
      <c r="C167" t="s">
        <v>488</v>
      </c>
      <c r="D167" t="s">
        <v>519</v>
      </c>
      <c r="E167" t="s">
        <v>54</v>
      </c>
      <c r="H167" t="s">
        <v>420</v>
      </c>
      <c r="I167" t="s">
        <v>62</v>
      </c>
      <c r="J167" t="s">
        <v>444</v>
      </c>
      <c r="K167" s="78">
        <f t="shared" ca="1" si="2"/>
        <v>0</v>
      </c>
      <c r="M167" t="s">
        <v>1680</v>
      </c>
    </row>
    <row r="168" spans="1:13" x14ac:dyDescent="0.35">
      <c r="A168" t="s">
        <v>487</v>
      </c>
      <c r="B168" t="s">
        <v>134</v>
      </c>
      <c r="C168" t="s">
        <v>488</v>
      </c>
      <c r="D168" t="s">
        <v>520</v>
      </c>
      <c r="E168" t="s">
        <v>521</v>
      </c>
      <c r="F168" t="s">
        <v>54</v>
      </c>
      <c r="I168" t="s">
        <v>62</v>
      </c>
      <c r="J168" t="s">
        <v>444</v>
      </c>
      <c r="K168" s="78">
        <f t="shared" ca="1" si="2"/>
        <v>0</v>
      </c>
      <c r="M168" t="s">
        <v>1680</v>
      </c>
    </row>
    <row r="169" spans="1:13" x14ac:dyDescent="0.35">
      <c r="A169" t="s">
        <v>487</v>
      </c>
      <c r="B169" t="s">
        <v>136</v>
      </c>
      <c r="C169" t="s">
        <v>488</v>
      </c>
      <c r="D169" t="s">
        <v>520</v>
      </c>
      <c r="E169" t="s">
        <v>422</v>
      </c>
      <c r="F169" t="s">
        <v>54</v>
      </c>
      <c r="H169" t="s">
        <v>423</v>
      </c>
      <c r="I169" t="s">
        <v>62</v>
      </c>
      <c r="J169" t="s">
        <v>444</v>
      </c>
      <c r="K169" s="78">
        <f t="shared" ca="1" si="2"/>
        <v>0</v>
      </c>
      <c r="M169" t="s">
        <v>1680</v>
      </c>
    </row>
    <row r="170" spans="1:13" x14ac:dyDescent="0.35">
      <c r="A170" t="s">
        <v>487</v>
      </c>
      <c r="B170" t="s">
        <v>138</v>
      </c>
      <c r="C170" t="s">
        <v>488</v>
      </c>
      <c r="D170" t="s">
        <v>520</v>
      </c>
      <c r="E170" t="s">
        <v>424</v>
      </c>
      <c r="F170" t="s">
        <v>54</v>
      </c>
      <c r="H170" t="s">
        <v>425</v>
      </c>
      <c r="I170" t="s">
        <v>62</v>
      </c>
      <c r="J170" t="s">
        <v>444</v>
      </c>
      <c r="K170" s="78">
        <f t="shared" ca="1" si="2"/>
        <v>0</v>
      </c>
      <c r="M170" t="s">
        <v>1680</v>
      </c>
    </row>
    <row r="171" spans="1:13" x14ac:dyDescent="0.35">
      <c r="A171" t="s">
        <v>487</v>
      </c>
      <c r="B171" t="s">
        <v>74</v>
      </c>
      <c r="C171" t="s">
        <v>488</v>
      </c>
      <c r="D171" t="s">
        <v>520</v>
      </c>
      <c r="E171" t="s">
        <v>426</v>
      </c>
      <c r="F171" t="s">
        <v>54</v>
      </c>
      <c r="H171" t="s">
        <v>427</v>
      </c>
      <c r="I171" t="s">
        <v>62</v>
      </c>
      <c r="J171" t="s">
        <v>444</v>
      </c>
      <c r="K171" s="78">
        <f t="shared" ca="1" si="2"/>
        <v>0</v>
      </c>
      <c r="M171" t="s">
        <v>1680</v>
      </c>
    </row>
    <row r="172" spans="1:13" x14ac:dyDescent="0.35">
      <c r="A172" t="s">
        <v>487</v>
      </c>
      <c r="B172" t="s">
        <v>141</v>
      </c>
      <c r="C172" t="s">
        <v>488</v>
      </c>
      <c r="D172" t="s">
        <v>520</v>
      </c>
      <c r="E172" t="s">
        <v>428</v>
      </c>
      <c r="F172" t="s">
        <v>54</v>
      </c>
      <c r="H172" t="s">
        <v>429</v>
      </c>
      <c r="I172" t="s">
        <v>62</v>
      </c>
      <c r="J172" t="s">
        <v>444</v>
      </c>
      <c r="K172" s="78">
        <f t="shared" ca="1" si="2"/>
        <v>0</v>
      </c>
      <c r="M172" t="s">
        <v>1680</v>
      </c>
    </row>
    <row r="173" spans="1:13" x14ac:dyDescent="0.35">
      <c r="A173" t="s">
        <v>487</v>
      </c>
      <c r="B173" t="s">
        <v>143</v>
      </c>
      <c r="C173" t="s">
        <v>488</v>
      </c>
      <c r="D173" t="s">
        <v>54</v>
      </c>
      <c r="H173" t="s">
        <v>522</v>
      </c>
      <c r="I173" t="s">
        <v>62</v>
      </c>
      <c r="J173" t="s">
        <v>444</v>
      </c>
      <c r="K173" s="78">
        <f t="shared" ca="1" si="2"/>
        <v>0</v>
      </c>
      <c r="M173" t="s">
        <v>1680</v>
      </c>
    </row>
    <row r="174" spans="1:13" x14ac:dyDescent="0.35">
      <c r="A174" t="s">
        <v>487</v>
      </c>
      <c r="B174" t="s">
        <v>144</v>
      </c>
      <c r="C174" t="s">
        <v>523</v>
      </c>
      <c r="D174" t="s">
        <v>432</v>
      </c>
      <c r="E174" t="s">
        <v>54</v>
      </c>
      <c r="I174" t="s">
        <v>62</v>
      </c>
      <c r="J174" t="s">
        <v>444</v>
      </c>
      <c r="K174" s="78">
        <f t="shared" ca="1" si="2"/>
        <v>0</v>
      </c>
      <c r="M174" t="s">
        <v>1680</v>
      </c>
    </row>
    <row r="175" spans="1:13" x14ac:dyDescent="0.35">
      <c r="A175" t="s">
        <v>487</v>
      </c>
      <c r="B175" t="s">
        <v>145</v>
      </c>
      <c r="C175" t="s">
        <v>523</v>
      </c>
      <c r="D175" t="s">
        <v>433</v>
      </c>
      <c r="E175" t="s">
        <v>54</v>
      </c>
      <c r="H175" t="s">
        <v>434</v>
      </c>
      <c r="I175" t="s">
        <v>62</v>
      </c>
      <c r="J175" t="s">
        <v>444</v>
      </c>
      <c r="K175" s="78">
        <f t="shared" ca="1" si="2"/>
        <v>0</v>
      </c>
      <c r="M175" t="s">
        <v>1680</v>
      </c>
    </row>
    <row r="176" spans="1:13" x14ac:dyDescent="0.35">
      <c r="A176" t="s">
        <v>487</v>
      </c>
      <c r="B176" t="s">
        <v>146</v>
      </c>
      <c r="C176" t="s">
        <v>523</v>
      </c>
      <c r="D176" t="s">
        <v>435</v>
      </c>
      <c r="E176" t="s">
        <v>54</v>
      </c>
      <c r="I176" t="s">
        <v>62</v>
      </c>
      <c r="J176" t="s">
        <v>444</v>
      </c>
      <c r="K176" s="78">
        <f t="shared" ca="1" si="2"/>
        <v>0</v>
      </c>
      <c r="M176" t="s">
        <v>1680</v>
      </c>
    </row>
    <row r="177" spans="1:13" x14ac:dyDescent="0.35">
      <c r="A177" t="s">
        <v>487</v>
      </c>
      <c r="B177" t="s">
        <v>148</v>
      </c>
      <c r="C177" t="s">
        <v>523</v>
      </c>
      <c r="D177" t="s">
        <v>436</v>
      </c>
      <c r="E177" t="s">
        <v>54</v>
      </c>
      <c r="I177" t="s">
        <v>62</v>
      </c>
      <c r="J177" t="s">
        <v>444</v>
      </c>
      <c r="K177" s="78">
        <f t="shared" ca="1" si="2"/>
        <v>0</v>
      </c>
      <c r="M177" t="s">
        <v>1680</v>
      </c>
    </row>
    <row r="178" spans="1:13" x14ac:dyDescent="0.35">
      <c r="A178" t="s">
        <v>487</v>
      </c>
      <c r="B178" t="s">
        <v>19</v>
      </c>
      <c r="C178" t="s">
        <v>488</v>
      </c>
      <c r="D178" t="s">
        <v>489</v>
      </c>
      <c r="E178" t="s">
        <v>490</v>
      </c>
      <c r="F178" t="s">
        <v>330</v>
      </c>
      <c r="G178" t="s">
        <v>54</v>
      </c>
      <c r="H178" t="s">
        <v>491</v>
      </c>
      <c r="I178" t="s">
        <v>63</v>
      </c>
      <c r="J178" t="s">
        <v>445</v>
      </c>
      <c r="K178" s="78">
        <f t="shared" ca="1" si="2"/>
        <v>0</v>
      </c>
      <c r="M178" t="s">
        <v>1680</v>
      </c>
    </row>
    <row r="179" spans="1:13" x14ac:dyDescent="0.35">
      <c r="A179" t="s">
        <v>487</v>
      </c>
      <c r="B179" t="s">
        <v>23</v>
      </c>
      <c r="C179" t="s">
        <v>488</v>
      </c>
      <c r="D179" t="s">
        <v>489</v>
      </c>
      <c r="E179" t="s">
        <v>490</v>
      </c>
      <c r="F179" t="s">
        <v>332</v>
      </c>
      <c r="G179" t="s">
        <v>54</v>
      </c>
      <c r="H179" t="s">
        <v>333</v>
      </c>
      <c r="I179" t="s">
        <v>63</v>
      </c>
      <c r="J179" t="s">
        <v>445</v>
      </c>
      <c r="K179" s="78">
        <f t="shared" ca="1" si="2"/>
        <v>0</v>
      </c>
      <c r="M179" t="s">
        <v>1680</v>
      </c>
    </row>
    <row r="180" spans="1:13" x14ac:dyDescent="0.35">
      <c r="A180" t="s">
        <v>487</v>
      </c>
      <c r="B180" t="s">
        <v>26</v>
      </c>
      <c r="C180" t="s">
        <v>488</v>
      </c>
      <c r="D180" t="s">
        <v>489</v>
      </c>
      <c r="E180" t="s">
        <v>490</v>
      </c>
      <c r="F180" t="s">
        <v>334</v>
      </c>
      <c r="G180" t="s">
        <v>54</v>
      </c>
      <c r="H180" t="s">
        <v>335</v>
      </c>
      <c r="I180" t="s">
        <v>63</v>
      </c>
      <c r="J180" t="s">
        <v>445</v>
      </c>
      <c r="K180" s="78">
        <f t="shared" ca="1" si="2"/>
        <v>0</v>
      </c>
      <c r="M180" t="s">
        <v>1680</v>
      </c>
    </row>
    <row r="181" spans="1:13" x14ac:dyDescent="0.35">
      <c r="A181" t="s">
        <v>487</v>
      </c>
      <c r="B181" t="s">
        <v>30</v>
      </c>
      <c r="C181" t="s">
        <v>488</v>
      </c>
      <c r="D181" t="s">
        <v>489</v>
      </c>
      <c r="E181" t="s">
        <v>490</v>
      </c>
      <c r="F181" t="s">
        <v>54</v>
      </c>
      <c r="I181" t="s">
        <v>63</v>
      </c>
      <c r="J181" t="s">
        <v>445</v>
      </c>
      <c r="K181" s="78">
        <f t="shared" ca="1" si="2"/>
        <v>0</v>
      </c>
      <c r="M181" t="s">
        <v>1680</v>
      </c>
    </row>
    <row r="182" spans="1:13" x14ac:dyDescent="0.35">
      <c r="A182" t="s">
        <v>487</v>
      </c>
      <c r="B182" t="s">
        <v>34</v>
      </c>
      <c r="C182" t="s">
        <v>488</v>
      </c>
      <c r="D182" t="s">
        <v>489</v>
      </c>
      <c r="E182" t="s">
        <v>493</v>
      </c>
      <c r="F182" t="s">
        <v>337</v>
      </c>
      <c r="G182" t="s">
        <v>54</v>
      </c>
      <c r="H182" t="s">
        <v>338</v>
      </c>
      <c r="I182" t="s">
        <v>63</v>
      </c>
      <c r="J182" t="s">
        <v>445</v>
      </c>
      <c r="K182" s="78">
        <f t="shared" ca="1" si="2"/>
        <v>0</v>
      </c>
      <c r="M182" t="s">
        <v>1680</v>
      </c>
    </row>
    <row r="183" spans="1:13" x14ac:dyDescent="0.35">
      <c r="A183" t="s">
        <v>487</v>
      </c>
      <c r="B183" t="s">
        <v>38</v>
      </c>
      <c r="C183" t="s">
        <v>488</v>
      </c>
      <c r="D183" t="s">
        <v>489</v>
      </c>
      <c r="E183" t="s">
        <v>493</v>
      </c>
      <c r="F183" t="s">
        <v>339</v>
      </c>
      <c r="G183" t="s">
        <v>54</v>
      </c>
      <c r="H183" t="s">
        <v>494</v>
      </c>
      <c r="I183" t="s">
        <v>63</v>
      </c>
      <c r="J183" t="s">
        <v>445</v>
      </c>
      <c r="K183" s="78">
        <f t="shared" ca="1" si="2"/>
        <v>0</v>
      </c>
      <c r="M183" t="s">
        <v>1680</v>
      </c>
    </row>
    <row r="184" spans="1:13" x14ac:dyDescent="0.35">
      <c r="A184" t="s">
        <v>487</v>
      </c>
      <c r="B184" t="s">
        <v>41</v>
      </c>
      <c r="C184" t="s">
        <v>488</v>
      </c>
      <c r="D184" t="s">
        <v>489</v>
      </c>
      <c r="E184" t="s">
        <v>493</v>
      </c>
      <c r="F184" t="s">
        <v>54</v>
      </c>
      <c r="I184" t="s">
        <v>63</v>
      </c>
      <c r="J184" t="s">
        <v>445</v>
      </c>
      <c r="K184" s="78">
        <f t="shared" ca="1" si="2"/>
        <v>0</v>
      </c>
      <c r="M184" t="s">
        <v>1680</v>
      </c>
    </row>
    <row r="185" spans="1:13" x14ac:dyDescent="0.35">
      <c r="A185" t="s">
        <v>487</v>
      </c>
      <c r="B185" t="s">
        <v>45</v>
      </c>
      <c r="C185" t="s">
        <v>488</v>
      </c>
      <c r="D185" t="s">
        <v>489</v>
      </c>
      <c r="E185" t="s">
        <v>341</v>
      </c>
      <c r="F185" t="s">
        <v>495</v>
      </c>
      <c r="G185" t="s">
        <v>54</v>
      </c>
      <c r="H185" t="s">
        <v>496</v>
      </c>
      <c r="I185" t="s">
        <v>63</v>
      </c>
      <c r="J185" t="s">
        <v>445</v>
      </c>
      <c r="K185" s="78">
        <f t="shared" ca="1" si="2"/>
        <v>0</v>
      </c>
      <c r="M185" t="s">
        <v>1680</v>
      </c>
    </row>
    <row r="186" spans="1:13" x14ac:dyDescent="0.35">
      <c r="A186" t="s">
        <v>487</v>
      </c>
      <c r="B186" t="s">
        <v>49</v>
      </c>
      <c r="C186" t="s">
        <v>488</v>
      </c>
      <c r="D186" t="s">
        <v>489</v>
      </c>
      <c r="E186" t="s">
        <v>341</v>
      </c>
      <c r="F186" t="s">
        <v>497</v>
      </c>
      <c r="G186" t="s">
        <v>54</v>
      </c>
      <c r="H186" t="s">
        <v>345</v>
      </c>
      <c r="I186" t="s">
        <v>63</v>
      </c>
      <c r="J186" t="s">
        <v>445</v>
      </c>
      <c r="K186" s="78">
        <f t="shared" ca="1" si="2"/>
        <v>0</v>
      </c>
      <c r="M186" t="s">
        <v>1680</v>
      </c>
    </row>
    <row r="187" spans="1:13" x14ac:dyDescent="0.35">
      <c r="A187" t="s">
        <v>487</v>
      </c>
      <c r="B187" t="s">
        <v>51</v>
      </c>
      <c r="C187" t="s">
        <v>488</v>
      </c>
      <c r="D187" t="s">
        <v>489</v>
      </c>
      <c r="E187" t="s">
        <v>341</v>
      </c>
      <c r="F187" t="s">
        <v>498</v>
      </c>
      <c r="G187" t="s">
        <v>54</v>
      </c>
      <c r="H187" t="s">
        <v>347</v>
      </c>
      <c r="I187" t="s">
        <v>63</v>
      </c>
      <c r="J187" t="s">
        <v>445</v>
      </c>
      <c r="K187" s="78">
        <f t="shared" ca="1" si="2"/>
        <v>0</v>
      </c>
      <c r="M187" t="s">
        <v>1680</v>
      </c>
    </row>
    <row r="188" spans="1:13" x14ac:dyDescent="0.35">
      <c r="A188" t="s">
        <v>487</v>
      </c>
      <c r="B188" t="s">
        <v>53</v>
      </c>
      <c r="C188" t="s">
        <v>488</v>
      </c>
      <c r="D188" t="s">
        <v>489</v>
      </c>
      <c r="E188" t="s">
        <v>341</v>
      </c>
      <c r="F188" t="s">
        <v>499</v>
      </c>
      <c r="G188" t="s">
        <v>54</v>
      </c>
      <c r="H188" t="s">
        <v>349</v>
      </c>
      <c r="I188" t="s">
        <v>63</v>
      </c>
      <c r="J188" t="s">
        <v>445</v>
      </c>
      <c r="K188" s="78">
        <f t="shared" ca="1" si="2"/>
        <v>0</v>
      </c>
      <c r="M188" t="s">
        <v>1680</v>
      </c>
    </row>
    <row r="189" spans="1:13" x14ac:dyDescent="0.35">
      <c r="A189" t="s">
        <v>487</v>
      </c>
      <c r="B189" t="s">
        <v>60</v>
      </c>
      <c r="C189" t="s">
        <v>488</v>
      </c>
      <c r="D189" t="s">
        <v>489</v>
      </c>
      <c r="E189" t="s">
        <v>341</v>
      </c>
      <c r="F189" t="s">
        <v>500</v>
      </c>
      <c r="G189" t="s">
        <v>54</v>
      </c>
      <c r="H189" t="s">
        <v>351</v>
      </c>
      <c r="I189" t="s">
        <v>63</v>
      </c>
      <c r="J189" t="s">
        <v>445</v>
      </c>
      <c r="K189" s="78">
        <f t="shared" ca="1" si="2"/>
        <v>0</v>
      </c>
      <c r="M189" t="s">
        <v>1680</v>
      </c>
    </row>
    <row r="190" spans="1:13" x14ac:dyDescent="0.35">
      <c r="A190" t="s">
        <v>487</v>
      </c>
      <c r="B190" t="s">
        <v>66</v>
      </c>
      <c r="C190" t="s">
        <v>488</v>
      </c>
      <c r="D190" t="s">
        <v>489</v>
      </c>
      <c r="E190" t="s">
        <v>352</v>
      </c>
      <c r="F190" t="s">
        <v>54</v>
      </c>
      <c r="I190" t="s">
        <v>63</v>
      </c>
      <c r="J190" t="s">
        <v>445</v>
      </c>
      <c r="K190" s="78">
        <f t="shared" ca="1" si="2"/>
        <v>0</v>
      </c>
      <c r="M190" t="s">
        <v>1680</v>
      </c>
    </row>
    <row r="191" spans="1:13" x14ac:dyDescent="0.35">
      <c r="A191" t="s">
        <v>487</v>
      </c>
      <c r="B191" t="s">
        <v>69</v>
      </c>
      <c r="C191" t="s">
        <v>488</v>
      </c>
      <c r="D191" t="s">
        <v>489</v>
      </c>
      <c r="E191" t="s">
        <v>501</v>
      </c>
      <c r="F191" t="s">
        <v>353</v>
      </c>
      <c r="G191" t="s">
        <v>54</v>
      </c>
      <c r="H191" t="s">
        <v>354</v>
      </c>
      <c r="I191" t="s">
        <v>63</v>
      </c>
      <c r="J191" t="s">
        <v>445</v>
      </c>
      <c r="K191" s="78">
        <f t="shared" ca="1" si="2"/>
        <v>0</v>
      </c>
      <c r="M191" t="s">
        <v>1680</v>
      </c>
    </row>
    <row r="192" spans="1:13" x14ac:dyDescent="0.35">
      <c r="A192" t="s">
        <v>487</v>
      </c>
      <c r="B192" t="s">
        <v>73</v>
      </c>
      <c r="C192" t="s">
        <v>488</v>
      </c>
      <c r="D192" t="s">
        <v>489</v>
      </c>
      <c r="E192" t="s">
        <v>501</v>
      </c>
      <c r="F192" t="s">
        <v>355</v>
      </c>
      <c r="G192" t="s">
        <v>54</v>
      </c>
      <c r="H192" t="s">
        <v>502</v>
      </c>
      <c r="I192" t="s">
        <v>63</v>
      </c>
      <c r="J192" t="s">
        <v>445</v>
      </c>
      <c r="K192" s="78">
        <f t="shared" ca="1" si="2"/>
        <v>0</v>
      </c>
      <c r="M192" t="s">
        <v>1680</v>
      </c>
    </row>
    <row r="193" spans="1:13" x14ac:dyDescent="0.35">
      <c r="A193" t="s">
        <v>487</v>
      </c>
      <c r="B193" t="s">
        <v>76</v>
      </c>
      <c r="C193" t="s">
        <v>488</v>
      </c>
      <c r="D193" t="s">
        <v>489</v>
      </c>
      <c r="E193" t="s">
        <v>501</v>
      </c>
      <c r="F193" t="s">
        <v>54</v>
      </c>
      <c r="I193" t="s">
        <v>63</v>
      </c>
      <c r="J193" t="s">
        <v>445</v>
      </c>
      <c r="K193" s="78">
        <f t="shared" ca="1" si="2"/>
        <v>0</v>
      </c>
      <c r="M193" t="s">
        <v>1680</v>
      </c>
    </row>
    <row r="194" spans="1:13" x14ac:dyDescent="0.35">
      <c r="A194" t="s">
        <v>487</v>
      </c>
      <c r="B194" t="s">
        <v>80</v>
      </c>
      <c r="C194" t="s">
        <v>488</v>
      </c>
      <c r="D194" t="s">
        <v>489</v>
      </c>
      <c r="E194" t="s">
        <v>54</v>
      </c>
      <c r="I194" t="s">
        <v>63</v>
      </c>
      <c r="J194" t="s">
        <v>445</v>
      </c>
      <c r="K194" s="78">
        <f t="shared" ca="1" si="2"/>
        <v>0</v>
      </c>
      <c r="M194" t="s">
        <v>1680</v>
      </c>
    </row>
    <row r="195" spans="1:13" x14ac:dyDescent="0.35">
      <c r="A195" t="s">
        <v>487</v>
      </c>
      <c r="B195" t="s">
        <v>82</v>
      </c>
      <c r="C195" t="s">
        <v>488</v>
      </c>
      <c r="D195" t="s">
        <v>503</v>
      </c>
      <c r="E195" t="s">
        <v>504</v>
      </c>
      <c r="F195" t="s">
        <v>360</v>
      </c>
      <c r="G195" t="s">
        <v>54</v>
      </c>
      <c r="H195" t="s">
        <v>361</v>
      </c>
      <c r="I195" t="s">
        <v>63</v>
      </c>
      <c r="J195" t="s">
        <v>445</v>
      </c>
      <c r="K195" s="78">
        <f t="shared" ca="1" si="2"/>
        <v>0</v>
      </c>
      <c r="M195" t="s">
        <v>1680</v>
      </c>
    </row>
    <row r="196" spans="1:13" x14ac:dyDescent="0.35">
      <c r="A196" t="s">
        <v>487</v>
      </c>
      <c r="B196" t="s">
        <v>84</v>
      </c>
      <c r="C196" t="s">
        <v>488</v>
      </c>
      <c r="D196" t="s">
        <v>503</v>
      </c>
      <c r="E196" t="s">
        <v>504</v>
      </c>
      <c r="F196" t="s">
        <v>362</v>
      </c>
      <c r="G196" t="s">
        <v>54</v>
      </c>
      <c r="H196" t="s">
        <v>363</v>
      </c>
      <c r="I196" t="s">
        <v>63</v>
      </c>
      <c r="J196" t="s">
        <v>445</v>
      </c>
      <c r="K196" s="78">
        <f t="shared" ca="1" si="2"/>
        <v>0</v>
      </c>
      <c r="M196" t="s">
        <v>1680</v>
      </c>
    </row>
    <row r="197" spans="1:13" x14ac:dyDescent="0.35">
      <c r="A197" t="s">
        <v>487</v>
      </c>
      <c r="B197" t="s">
        <v>86</v>
      </c>
      <c r="C197" t="s">
        <v>488</v>
      </c>
      <c r="D197" t="s">
        <v>503</v>
      </c>
      <c r="E197" t="s">
        <v>504</v>
      </c>
      <c r="F197" t="s">
        <v>364</v>
      </c>
      <c r="G197" t="s">
        <v>54</v>
      </c>
      <c r="H197" t="s">
        <v>365</v>
      </c>
      <c r="I197" t="s">
        <v>63</v>
      </c>
      <c r="J197" t="s">
        <v>445</v>
      </c>
      <c r="K197" s="78">
        <f t="shared" ref="K197:K260" ca="1" si="3">OFFSET(INDIRECT(A197&amp;"_Corner"),MATCH($B197,INDIRECT(A197&amp;"_Row"),0),MATCH($I197,INDIRECT(A197&amp;"_Column",0)))</f>
        <v>0</v>
      </c>
      <c r="M197" t="s">
        <v>1680</v>
      </c>
    </row>
    <row r="198" spans="1:13" x14ac:dyDescent="0.35">
      <c r="A198" t="s">
        <v>487</v>
      </c>
      <c r="B198" t="s">
        <v>88</v>
      </c>
      <c r="C198" t="s">
        <v>488</v>
      </c>
      <c r="D198" t="s">
        <v>503</v>
      </c>
      <c r="E198" t="s">
        <v>504</v>
      </c>
      <c r="F198" t="s">
        <v>54</v>
      </c>
      <c r="I198" t="s">
        <v>63</v>
      </c>
      <c r="J198" t="s">
        <v>445</v>
      </c>
      <c r="K198" s="78">
        <f t="shared" ca="1" si="3"/>
        <v>0</v>
      </c>
      <c r="M198" t="s">
        <v>1680</v>
      </c>
    </row>
    <row r="199" spans="1:13" x14ac:dyDescent="0.35">
      <c r="A199" t="s">
        <v>487</v>
      </c>
      <c r="B199" t="s">
        <v>90</v>
      </c>
      <c r="C199" t="s">
        <v>488</v>
      </c>
      <c r="D199" t="s">
        <v>503</v>
      </c>
      <c r="E199" t="s">
        <v>505</v>
      </c>
      <c r="F199" t="s">
        <v>367</v>
      </c>
      <c r="G199" t="s">
        <v>54</v>
      </c>
      <c r="H199" t="s">
        <v>368</v>
      </c>
      <c r="I199" t="s">
        <v>63</v>
      </c>
      <c r="J199" t="s">
        <v>445</v>
      </c>
      <c r="K199" s="78">
        <f t="shared" ca="1" si="3"/>
        <v>0</v>
      </c>
      <c r="M199" t="s">
        <v>1680</v>
      </c>
    </row>
    <row r="200" spans="1:13" x14ac:dyDescent="0.35">
      <c r="A200" t="s">
        <v>487</v>
      </c>
      <c r="B200" t="s">
        <v>92</v>
      </c>
      <c r="C200" t="s">
        <v>488</v>
      </c>
      <c r="D200" t="s">
        <v>503</v>
      </c>
      <c r="E200" t="s">
        <v>505</v>
      </c>
      <c r="F200" t="s">
        <v>369</v>
      </c>
      <c r="G200" t="s">
        <v>54</v>
      </c>
      <c r="H200" t="s">
        <v>370</v>
      </c>
      <c r="I200" t="s">
        <v>63</v>
      </c>
      <c r="J200" t="s">
        <v>445</v>
      </c>
      <c r="K200" s="78">
        <f t="shared" ca="1" si="3"/>
        <v>0</v>
      </c>
      <c r="M200" t="s">
        <v>1680</v>
      </c>
    </row>
    <row r="201" spans="1:13" x14ac:dyDescent="0.35">
      <c r="A201" t="s">
        <v>487</v>
      </c>
      <c r="B201" t="s">
        <v>94</v>
      </c>
      <c r="C201" t="s">
        <v>488</v>
      </c>
      <c r="D201" t="s">
        <v>503</v>
      </c>
      <c r="E201" t="s">
        <v>505</v>
      </c>
      <c r="F201" t="s">
        <v>371</v>
      </c>
      <c r="G201" t="s">
        <v>54</v>
      </c>
      <c r="H201" t="s">
        <v>372</v>
      </c>
      <c r="I201" t="s">
        <v>63</v>
      </c>
      <c r="J201" t="s">
        <v>445</v>
      </c>
      <c r="K201" s="78">
        <f t="shared" ca="1" si="3"/>
        <v>0</v>
      </c>
      <c r="M201" t="s">
        <v>1680</v>
      </c>
    </row>
    <row r="202" spans="1:13" x14ac:dyDescent="0.35">
      <c r="A202" t="s">
        <v>487</v>
      </c>
      <c r="B202" t="s">
        <v>96</v>
      </c>
      <c r="C202" t="s">
        <v>488</v>
      </c>
      <c r="D202" t="s">
        <v>503</v>
      </c>
      <c r="E202" t="s">
        <v>505</v>
      </c>
      <c r="F202" t="s">
        <v>54</v>
      </c>
      <c r="I202" t="s">
        <v>63</v>
      </c>
      <c r="J202" t="s">
        <v>445</v>
      </c>
      <c r="K202" s="78">
        <f t="shared" ca="1" si="3"/>
        <v>0</v>
      </c>
      <c r="M202" t="s">
        <v>1680</v>
      </c>
    </row>
    <row r="203" spans="1:13" x14ac:dyDescent="0.35">
      <c r="A203" t="s">
        <v>487</v>
      </c>
      <c r="B203" t="s">
        <v>98</v>
      </c>
      <c r="C203" t="s">
        <v>488</v>
      </c>
      <c r="D203" t="s">
        <v>503</v>
      </c>
      <c r="E203" t="s">
        <v>506</v>
      </c>
      <c r="F203" t="s">
        <v>374</v>
      </c>
      <c r="G203" t="s">
        <v>54</v>
      </c>
      <c r="H203" t="s">
        <v>507</v>
      </c>
      <c r="I203" t="s">
        <v>63</v>
      </c>
      <c r="J203" t="s">
        <v>445</v>
      </c>
      <c r="K203" s="78">
        <f t="shared" ca="1" si="3"/>
        <v>0</v>
      </c>
      <c r="M203" t="s">
        <v>1680</v>
      </c>
    </row>
    <row r="204" spans="1:13" x14ac:dyDescent="0.35">
      <c r="A204" t="s">
        <v>487</v>
      </c>
      <c r="B204" t="s">
        <v>100</v>
      </c>
      <c r="C204" t="s">
        <v>488</v>
      </c>
      <c r="D204" t="s">
        <v>503</v>
      </c>
      <c r="E204" t="s">
        <v>506</v>
      </c>
      <c r="F204" t="s">
        <v>508</v>
      </c>
      <c r="G204" t="s">
        <v>54</v>
      </c>
      <c r="H204" t="s">
        <v>377</v>
      </c>
      <c r="I204" t="s">
        <v>63</v>
      </c>
      <c r="J204" t="s">
        <v>445</v>
      </c>
      <c r="K204" s="78">
        <f t="shared" ca="1" si="3"/>
        <v>0</v>
      </c>
      <c r="M204" t="s">
        <v>1680</v>
      </c>
    </row>
    <row r="205" spans="1:13" x14ac:dyDescent="0.35">
      <c r="A205" t="s">
        <v>487</v>
      </c>
      <c r="B205" t="s">
        <v>102</v>
      </c>
      <c r="C205" t="s">
        <v>488</v>
      </c>
      <c r="D205" t="s">
        <v>503</v>
      </c>
      <c r="E205" t="s">
        <v>506</v>
      </c>
      <c r="F205" t="s">
        <v>378</v>
      </c>
      <c r="G205" t="s">
        <v>54</v>
      </c>
      <c r="H205" t="s">
        <v>379</v>
      </c>
      <c r="I205" t="s">
        <v>63</v>
      </c>
      <c r="J205" t="s">
        <v>445</v>
      </c>
      <c r="K205" s="78">
        <f t="shared" ca="1" si="3"/>
        <v>0</v>
      </c>
      <c r="M205" t="s">
        <v>1680</v>
      </c>
    </row>
    <row r="206" spans="1:13" x14ac:dyDescent="0.35">
      <c r="A206" t="s">
        <v>487</v>
      </c>
      <c r="B206" t="s">
        <v>67</v>
      </c>
      <c r="C206" t="s">
        <v>488</v>
      </c>
      <c r="D206" t="s">
        <v>503</v>
      </c>
      <c r="E206" t="s">
        <v>506</v>
      </c>
      <c r="F206" t="s">
        <v>380</v>
      </c>
      <c r="G206" t="s">
        <v>54</v>
      </c>
      <c r="H206" t="s">
        <v>381</v>
      </c>
      <c r="I206" t="s">
        <v>63</v>
      </c>
      <c r="J206" t="s">
        <v>445</v>
      </c>
      <c r="K206" s="78">
        <f t="shared" ca="1" si="3"/>
        <v>0</v>
      </c>
      <c r="M206" t="s">
        <v>1680</v>
      </c>
    </row>
    <row r="207" spans="1:13" x14ac:dyDescent="0.35">
      <c r="A207" t="s">
        <v>487</v>
      </c>
      <c r="B207" t="s">
        <v>105</v>
      </c>
      <c r="C207" t="s">
        <v>488</v>
      </c>
      <c r="D207" t="s">
        <v>503</v>
      </c>
      <c r="E207" t="s">
        <v>506</v>
      </c>
      <c r="F207" t="s">
        <v>382</v>
      </c>
      <c r="G207" t="s">
        <v>54</v>
      </c>
      <c r="I207" t="s">
        <v>63</v>
      </c>
      <c r="J207" t="s">
        <v>445</v>
      </c>
      <c r="K207" s="78">
        <f t="shared" ca="1" si="3"/>
        <v>0</v>
      </c>
      <c r="M207" t="s">
        <v>1680</v>
      </c>
    </row>
    <row r="208" spans="1:13" x14ac:dyDescent="0.35">
      <c r="A208" t="s">
        <v>487</v>
      </c>
      <c r="B208" t="s">
        <v>107</v>
      </c>
      <c r="C208" t="s">
        <v>488</v>
      </c>
      <c r="D208" t="s">
        <v>503</v>
      </c>
      <c r="E208" t="s">
        <v>506</v>
      </c>
      <c r="F208" t="s">
        <v>54</v>
      </c>
      <c r="I208" t="s">
        <v>63</v>
      </c>
      <c r="J208" t="s">
        <v>445</v>
      </c>
      <c r="K208" s="78">
        <f t="shared" ca="1" si="3"/>
        <v>0</v>
      </c>
      <c r="M208" t="s">
        <v>1680</v>
      </c>
    </row>
    <row r="209" spans="1:13" x14ac:dyDescent="0.35">
      <c r="A209" t="s">
        <v>487</v>
      </c>
      <c r="B209" t="s">
        <v>109</v>
      </c>
      <c r="C209" t="s">
        <v>488</v>
      </c>
      <c r="D209" t="s">
        <v>503</v>
      </c>
      <c r="E209" t="s">
        <v>384</v>
      </c>
      <c r="F209" t="s">
        <v>231</v>
      </c>
      <c r="G209" t="s">
        <v>54</v>
      </c>
      <c r="H209" t="s">
        <v>385</v>
      </c>
      <c r="I209" t="s">
        <v>63</v>
      </c>
      <c r="J209" t="s">
        <v>445</v>
      </c>
      <c r="K209" s="78">
        <f t="shared" ca="1" si="3"/>
        <v>0</v>
      </c>
      <c r="M209" t="s">
        <v>1680</v>
      </c>
    </row>
    <row r="210" spans="1:13" x14ac:dyDescent="0.35">
      <c r="A210" t="s">
        <v>487</v>
      </c>
      <c r="B210" t="s">
        <v>111</v>
      </c>
      <c r="C210" t="s">
        <v>488</v>
      </c>
      <c r="D210" t="s">
        <v>503</v>
      </c>
      <c r="E210" t="s">
        <v>509</v>
      </c>
      <c r="F210" t="s">
        <v>510</v>
      </c>
      <c r="G210" t="s">
        <v>54</v>
      </c>
      <c r="H210" t="s">
        <v>388</v>
      </c>
      <c r="I210" t="s">
        <v>63</v>
      </c>
      <c r="J210" t="s">
        <v>445</v>
      </c>
      <c r="K210" s="78">
        <f t="shared" ca="1" si="3"/>
        <v>0</v>
      </c>
      <c r="M210" t="s">
        <v>1680</v>
      </c>
    </row>
    <row r="211" spans="1:13" x14ac:dyDescent="0.35">
      <c r="A211" t="s">
        <v>487</v>
      </c>
      <c r="B211" t="s">
        <v>114</v>
      </c>
      <c r="C211" t="s">
        <v>488</v>
      </c>
      <c r="D211" t="s">
        <v>503</v>
      </c>
      <c r="E211" t="s">
        <v>509</v>
      </c>
      <c r="F211" t="s">
        <v>511</v>
      </c>
      <c r="G211" t="s">
        <v>54</v>
      </c>
      <c r="H211" t="s">
        <v>390</v>
      </c>
      <c r="I211" t="s">
        <v>63</v>
      </c>
      <c r="J211" t="s">
        <v>445</v>
      </c>
      <c r="K211" s="78">
        <f t="shared" ca="1" si="3"/>
        <v>0</v>
      </c>
      <c r="M211" t="s">
        <v>1680</v>
      </c>
    </row>
    <row r="212" spans="1:13" x14ac:dyDescent="0.35">
      <c r="A212" t="s">
        <v>487</v>
      </c>
      <c r="B212" t="s">
        <v>116</v>
      </c>
      <c r="C212" t="s">
        <v>488</v>
      </c>
      <c r="D212" t="s">
        <v>503</v>
      </c>
      <c r="E212" t="s">
        <v>509</v>
      </c>
      <c r="F212" t="s">
        <v>512</v>
      </c>
      <c r="G212" t="s">
        <v>54</v>
      </c>
      <c r="H212" t="s">
        <v>390</v>
      </c>
      <c r="I212" t="s">
        <v>63</v>
      </c>
      <c r="J212" t="s">
        <v>445</v>
      </c>
      <c r="K212" s="78">
        <f t="shared" ca="1" si="3"/>
        <v>0</v>
      </c>
      <c r="M212" t="s">
        <v>1680</v>
      </c>
    </row>
    <row r="213" spans="1:13" x14ac:dyDescent="0.35">
      <c r="A213" t="s">
        <v>487</v>
      </c>
      <c r="B213" t="s">
        <v>118</v>
      </c>
      <c r="C213" t="s">
        <v>488</v>
      </c>
      <c r="D213" t="s">
        <v>503</v>
      </c>
      <c r="E213" t="s">
        <v>509</v>
      </c>
      <c r="F213" t="s">
        <v>54</v>
      </c>
      <c r="I213" t="s">
        <v>63</v>
      </c>
      <c r="J213" t="s">
        <v>445</v>
      </c>
      <c r="K213" s="78">
        <f t="shared" ca="1" si="3"/>
        <v>0</v>
      </c>
      <c r="M213" t="s">
        <v>1680</v>
      </c>
    </row>
    <row r="214" spans="1:13" x14ac:dyDescent="0.35">
      <c r="A214" t="s">
        <v>487</v>
      </c>
      <c r="B214" t="s">
        <v>120</v>
      </c>
      <c r="C214" t="s">
        <v>488</v>
      </c>
      <c r="D214" t="s">
        <v>503</v>
      </c>
      <c r="E214" t="s">
        <v>54</v>
      </c>
      <c r="I214" t="s">
        <v>63</v>
      </c>
      <c r="J214" t="s">
        <v>445</v>
      </c>
      <c r="K214" s="78">
        <f t="shared" ca="1" si="3"/>
        <v>0</v>
      </c>
      <c r="M214" t="s">
        <v>1680</v>
      </c>
    </row>
    <row r="215" spans="1:13" x14ac:dyDescent="0.35">
      <c r="A215" t="s">
        <v>487</v>
      </c>
      <c r="B215" t="s">
        <v>124</v>
      </c>
      <c r="C215" t="s">
        <v>488</v>
      </c>
      <c r="D215" t="s">
        <v>513</v>
      </c>
      <c r="E215" t="s">
        <v>514</v>
      </c>
      <c r="F215" t="s">
        <v>54</v>
      </c>
      <c r="H215" t="s">
        <v>398</v>
      </c>
      <c r="I215" t="s">
        <v>63</v>
      </c>
      <c r="J215" t="s">
        <v>445</v>
      </c>
      <c r="K215" s="78">
        <f t="shared" ca="1" si="3"/>
        <v>0</v>
      </c>
      <c r="M215" t="s">
        <v>1680</v>
      </c>
    </row>
    <row r="216" spans="1:13" x14ac:dyDescent="0.35">
      <c r="A216" t="s">
        <v>487</v>
      </c>
      <c r="B216" t="s">
        <v>71</v>
      </c>
      <c r="C216" t="s">
        <v>488</v>
      </c>
      <c r="D216" t="s">
        <v>513</v>
      </c>
      <c r="E216" t="s">
        <v>399</v>
      </c>
      <c r="F216" t="s">
        <v>54</v>
      </c>
      <c r="I216" t="s">
        <v>63</v>
      </c>
      <c r="J216" t="s">
        <v>445</v>
      </c>
      <c r="K216" s="78">
        <f t="shared" ca="1" si="3"/>
        <v>0</v>
      </c>
      <c r="M216" t="s">
        <v>1680</v>
      </c>
    </row>
    <row r="217" spans="1:13" x14ac:dyDescent="0.35">
      <c r="A217" t="s">
        <v>487</v>
      </c>
      <c r="B217" t="s">
        <v>127</v>
      </c>
      <c r="C217" t="s">
        <v>488</v>
      </c>
      <c r="D217" t="s">
        <v>513</v>
      </c>
      <c r="E217" t="s">
        <v>515</v>
      </c>
      <c r="F217" t="s">
        <v>54</v>
      </c>
      <c r="H217" t="s">
        <v>401</v>
      </c>
      <c r="I217" t="s">
        <v>63</v>
      </c>
      <c r="J217" t="s">
        <v>445</v>
      </c>
      <c r="K217" s="78">
        <f t="shared" ca="1" si="3"/>
        <v>0</v>
      </c>
      <c r="M217" t="s">
        <v>1680</v>
      </c>
    </row>
    <row r="218" spans="1:13" x14ac:dyDescent="0.35">
      <c r="A218" t="s">
        <v>487</v>
      </c>
      <c r="B218" t="s">
        <v>129</v>
      </c>
      <c r="C218" t="s">
        <v>488</v>
      </c>
      <c r="D218" t="s">
        <v>513</v>
      </c>
      <c r="E218" t="s">
        <v>515</v>
      </c>
      <c r="F218" t="s">
        <v>516</v>
      </c>
      <c r="G218" t="s">
        <v>54</v>
      </c>
      <c r="I218" t="s">
        <v>63</v>
      </c>
      <c r="J218" t="s">
        <v>445</v>
      </c>
      <c r="K218" s="78">
        <f t="shared" ca="1" si="3"/>
        <v>0</v>
      </c>
      <c r="M218" t="s">
        <v>1680</v>
      </c>
    </row>
    <row r="219" spans="1:13" x14ac:dyDescent="0.35">
      <c r="A219" t="s">
        <v>487</v>
      </c>
      <c r="B219" t="s">
        <v>404</v>
      </c>
      <c r="C219" t="s">
        <v>488</v>
      </c>
      <c r="D219" t="s">
        <v>513</v>
      </c>
      <c r="E219" t="s">
        <v>515</v>
      </c>
      <c r="F219" t="s">
        <v>517</v>
      </c>
      <c r="G219" t="s">
        <v>54</v>
      </c>
      <c r="I219" t="s">
        <v>63</v>
      </c>
      <c r="J219" t="s">
        <v>445</v>
      </c>
      <c r="K219" s="78">
        <f t="shared" ca="1" si="3"/>
        <v>0</v>
      </c>
      <c r="M219" t="s">
        <v>1680</v>
      </c>
    </row>
    <row r="220" spans="1:13" x14ac:dyDescent="0.35">
      <c r="A220" t="s">
        <v>487</v>
      </c>
      <c r="B220" t="s">
        <v>406</v>
      </c>
      <c r="C220" t="s">
        <v>488</v>
      </c>
      <c r="D220" t="s">
        <v>513</v>
      </c>
      <c r="E220" t="s">
        <v>515</v>
      </c>
      <c r="F220" t="s">
        <v>518</v>
      </c>
      <c r="G220" t="s">
        <v>54</v>
      </c>
      <c r="I220" t="s">
        <v>63</v>
      </c>
      <c r="J220" t="s">
        <v>445</v>
      </c>
      <c r="K220" s="78">
        <f t="shared" ca="1" si="3"/>
        <v>0</v>
      </c>
      <c r="M220" t="s">
        <v>1680</v>
      </c>
    </row>
    <row r="221" spans="1:13" x14ac:dyDescent="0.35">
      <c r="A221" t="s">
        <v>487</v>
      </c>
      <c r="B221" t="s">
        <v>408</v>
      </c>
      <c r="C221" t="s">
        <v>488</v>
      </c>
      <c r="D221" t="s">
        <v>513</v>
      </c>
      <c r="E221" t="s">
        <v>54</v>
      </c>
      <c r="I221" t="s">
        <v>63</v>
      </c>
      <c r="J221" t="s">
        <v>445</v>
      </c>
      <c r="K221" s="78">
        <f t="shared" ca="1" si="3"/>
        <v>0</v>
      </c>
      <c r="M221" t="s">
        <v>1680</v>
      </c>
    </row>
    <row r="222" spans="1:13" x14ac:dyDescent="0.35">
      <c r="A222" t="s">
        <v>487</v>
      </c>
      <c r="B222" t="s">
        <v>412</v>
      </c>
      <c r="C222" t="s">
        <v>488</v>
      </c>
      <c r="D222" t="s">
        <v>519</v>
      </c>
      <c r="E222" t="s">
        <v>411</v>
      </c>
      <c r="F222" t="s">
        <v>54</v>
      </c>
      <c r="H222" t="s">
        <v>413</v>
      </c>
      <c r="I222" t="s">
        <v>63</v>
      </c>
      <c r="J222" t="s">
        <v>445</v>
      </c>
      <c r="K222" s="78">
        <f t="shared" ca="1" si="3"/>
        <v>0</v>
      </c>
      <c r="M222" t="s">
        <v>1680</v>
      </c>
    </row>
    <row r="223" spans="1:13" x14ac:dyDescent="0.35">
      <c r="A223" t="s">
        <v>487</v>
      </c>
      <c r="B223" t="s">
        <v>415</v>
      </c>
      <c r="C223" t="s">
        <v>488</v>
      </c>
      <c r="D223" t="s">
        <v>519</v>
      </c>
      <c r="E223" t="s">
        <v>414</v>
      </c>
      <c r="F223" t="s">
        <v>54</v>
      </c>
      <c r="H223" t="s">
        <v>416</v>
      </c>
      <c r="I223" t="s">
        <v>63</v>
      </c>
      <c r="J223" t="s">
        <v>445</v>
      </c>
      <c r="K223" s="78">
        <f t="shared" ca="1" si="3"/>
        <v>0</v>
      </c>
      <c r="M223" t="s">
        <v>1680</v>
      </c>
    </row>
    <row r="224" spans="1:13" x14ac:dyDescent="0.35">
      <c r="A224" t="s">
        <v>487</v>
      </c>
      <c r="B224" t="s">
        <v>418</v>
      </c>
      <c r="C224" t="s">
        <v>488</v>
      </c>
      <c r="D224" t="s">
        <v>519</v>
      </c>
      <c r="E224" t="s">
        <v>417</v>
      </c>
      <c r="F224" t="s">
        <v>54</v>
      </c>
      <c r="H224" t="s">
        <v>419</v>
      </c>
      <c r="I224" t="s">
        <v>63</v>
      </c>
      <c r="J224" t="s">
        <v>445</v>
      </c>
      <c r="K224" s="78">
        <f t="shared" ca="1" si="3"/>
        <v>0</v>
      </c>
      <c r="M224" t="s">
        <v>1680</v>
      </c>
    </row>
    <row r="225" spans="1:13" x14ac:dyDescent="0.35">
      <c r="A225" t="s">
        <v>487</v>
      </c>
      <c r="B225" t="s">
        <v>131</v>
      </c>
      <c r="C225" t="s">
        <v>488</v>
      </c>
      <c r="D225" t="s">
        <v>519</v>
      </c>
      <c r="E225" t="s">
        <v>54</v>
      </c>
      <c r="H225" t="s">
        <v>420</v>
      </c>
      <c r="I225" t="s">
        <v>63</v>
      </c>
      <c r="J225" t="s">
        <v>445</v>
      </c>
      <c r="K225" s="78">
        <f t="shared" ca="1" si="3"/>
        <v>0</v>
      </c>
      <c r="M225" t="s">
        <v>1680</v>
      </c>
    </row>
    <row r="226" spans="1:13" x14ac:dyDescent="0.35">
      <c r="A226" t="s">
        <v>487</v>
      </c>
      <c r="B226" t="s">
        <v>134</v>
      </c>
      <c r="C226" t="s">
        <v>488</v>
      </c>
      <c r="D226" t="s">
        <v>520</v>
      </c>
      <c r="E226" t="s">
        <v>521</v>
      </c>
      <c r="F226" t="s">
        <v>54</v>
      </c>
      <c r="I226" t="s">
        <v>63</v>
      </c>
      <c r="J226" t="s">
        <v>445</v>
      </c>
      <c r="K226" s="78">
        <f t="shared" ca="1" si="3"/>
        <v>0</v>
      </c>
      <c r="M226" t="s">
        <v>1680</v>
      </c>
    </row>
    <row r="227" spans="1:13" x14ac:dyDescent="0.35">
      <c r="A227" t="s">
        <v>487</v>
      </c>
      <c r="B227" t="s">
        <v>136</v>
      </c>
      <c r="C227" t="s">
        <v>488</v>
      </c>
      <c r="D227" t="s">
        <v>520</v>
      </c>
      <c r="E227" t="s">
        <v>422</v>
      </c>
      <c r="F227" t="s">
        <v>54</v>
      </c>
      <c r="H227" t="s">
        <v>423</v>
      </c>
      <c r="I227" t="s">
        <v>63</v>
      </c>
      <c r="J227" t="s">
        <v>445</v>
      </c>
      <c r="K227" s="78">
        <f t="shared" ca="1" si="3"/>
        <v>0</v>
      </c>
      <c r="M227" t="s">
        <v>1680</v>
      </c>
    </row>
    <row r="228" spans="1:13" x14ac:dyDescent="0.35">
      <c r="A228" t="s">
        <v>487</v>
      </c>
      <c r="B228" t="s">
        <v>138</v>
      </c>
      <c r="C228" t="s">
        <v>488</v>
      </c>
      <c r="D228" t="s">
        <v>520</v>
      </c>
      <c r="E228" t="s">
        <v>424</v>
      </c>
      <c r="F228" t="s">
        <v>54</v>
      </c>
      <c r="H228" t="s">
        <v>425</v>
      </c>
      <c r="I228" t="s">
        <v>63</v>
      </c>
      <c r="J228" t="s">
        <v>445</v>
      </c>
      <c r="K228" s="78">
        <f t="shared" ca="1" si="3"/>
        <v>0</v>
      </c>
      <c r="M228" t="s">
        <v>1680</v>
      </c>
    </row>
    <row r="229" spans="1:13" x14ac:dyDescent="0.35">
      <c r="A229" t="s">
        <v>487</v>
      </c>
      <c r="B229" t="s">
        <v>74</v>
      </c>
      <c r="C229" t="s">
        <v>488</v>
      </c>
      <c r="D229" t="s">
        <v>520</v>
      </c>
      <c r="E229" t="s">
        <v>426</v>
      </c>
      <c r="F229" t="s">
        <v>54</v>
      </c>
      <c r="H229" t="s">
        <v>427</v>
      </c>
      <c r="I229" t="s">
        <v>63</v>
      </c>
      <c r="J229" t="s">
        <v>445</v>
      </c>
      <c r="K229" s="78">
        <f t="shared" ca="1" si="3"/>
        <v>0</v>
      </c>
      <c r="M229" t="s">
        <v>1680</v>
      </c>
    </row>
    <row r="230" spans="1:13" x14ac:dyDescent="0.35">
      <c r="A230" t="s">
        <v>487</v>
      </c>
      <c r="B230" t="s">
        <v>141</v>
      </c>
      <c r="C230" t="s">
        <v>488</v>
      </c>
      <c r="D230" t="s">
        <v>520</v>
      </c>
      <c r="E230" t="s">
        <v>428</v>
      </c>
      <c r="F230" t="s">
        <v>54</v>
      </c>
      <c r="H230" t="s">
        <v>429</v>
      </c>
      <c r="I230" t="s">
        <v>63</v>
      </c>
      <c r="J230" t="s">
        <v>445</v>
      </c>
      <c r="K230" s="78">
        <f t="shared" ca="1" si="3"/>
        <v>0</v>
      </c>
      <c r="M230" t="s">
        <v>1680</v>
      </c>
    </row>
    <row r="231" spans="1:13" x14ac:dyDescent="0.35">
      <c r="A231" t="s">
        <v>487</v>
      </c>
      <c r="B231" t="s">
        <v>143</v>
      </c>
      <c r="C231" t="s">
        <v>488</v>
      </c>
      <c r="D231" t="s">
        <v>54</v>
      </c>
      <c r="H231" t="s">
        <v>522</v>
      </c>
      <c r="I231" t="s">
        <v>63</v>
      </c>
      <c r="J231" t="s">
        <v>445</v>
      </c>
      <c r="K231" s="78">
        <f t="shared" ca="1" si="3"/>
        <v>0</v>
      </c>
      <c r="M231" t="s">
        <v>1680</v>
      </c>
    </row>
    <row r="232" spans="1:13" x14ac:dyDescent="0.35">
      <c r="A232" t="s">
        <v>487</v>
      </c>
      <c r="B232" t="s">
        <v>144</v>
      </c>
      <c r="C232" t="s">
        <v>523</v>
      </c>
      <c r="D232" t="s">
        <v>432</v>
      </c>
      <c r="E232" t="s">
        <v>54</v>
      </c>
      <c r="I232" t="s">
        <v>63</v>
      </c>
      <c r="J232" t="s">
        <v>445</v>
      </c>
      <c r="K232" s="78">
        <f t="shared" ca="1" si="3"/>
        <v>0</v>
      </c>
      <c r="M232" t="s">
        <v>1680</v>
      </c>
    </row>
    <row r="233" spans="1:13" x14ac:dyDescent="0.35">
      <c r="A233" t="s">
        <v>487</v>
      </c>
      <c r="B233" t="s">
        <v>145</v>
      </c>
      <c r="C233" t="s">
        <v>523</v>
      </c>
      <c r="D233" t="s">
        <v>433</v>
      </c>
      <c r="E233" t="s">
        <v>54</v>
      </c>
      <c r="H233" t="s">
        <v>434</v>
      </c>
      <c r="I233" t="s">
        <v>63</v>
      </c>
      <c r="J233" t="s">
        <v>445</v>
      </c>
      <c r="K233" s="78">
        <f t="shared" ca="1" si="3"/>
        <v>0</v>
      </c>
      <c r="M233" t="s">
        <v>1680</v>
      </c>
    </row>
    <row r="234" spans="1:13" x14ac:dyDescent="0.35">
      <c r="A234" t="s">
        <v>487</v>
      </c>
      <c r="B234" t="s">
        <v>146</v>
      </c>
      <c r="C234" t="s">
        <v>523</v>
      </c>
      <c r="D234" t="s">
        <v>435</v>
      </c>
      <c r="E234" t="s">
        <v>54</v>
      </c>
      <c r="I234" t="s">
        <v>63</v>
      </c>
      <c r="J234" t="s">
        <v>445</v>
      </c>
      <c r="K234" s="78">
        <f t="shared" ca="1" si="3"/>
        <v>0</v>
      </c>
      <c r="M234" t="s">
        <v>1680</v>
      </c>
    </row>
    <row r="235" spans="1:13" x14ac:dyDescent="0.35">
      <c r="A235" t="s">
        <v>487</v>
      </c>
      <c r="B235" t="s">
        <v>148</v>
      </c>
      <c r="C235" t="s">
        <v>523</v>
      </c>
      <c r="D235" t="s">
        <v>436</v>
      </c>
      <c r="E235" t="s">
        <v>54</v>
      </c>
      <c r="I235" t="s">
        <v>63</v>
      </c>
      <c r="J235" t="s">
        <v>445</v>
      </c>
      <c r="K235" s="78">
        <f t="shared" ca="1" si="3"/>
        <v>0</v>
      </c>
      <c r="M235" t="s">
        <v>1680</v>
      </c>
    </row>
    <row r="236" spans="1:13" x14ac:dyDescent="0.35">
      <c r="A236" t="s">
        <v>487</v>
      </c>
      <c r="B236" t="s">
        <v>19</v>
      </c>
      <c r="C236" t="s">
        <v>488</v>
      </c>
      <c r="D236" t="s">
        <v>489</v>
      </c>
      <c r="E236" t="s">
        <v>490</v>
      </c>
      <c r="F236" t="s">
        <v>330</v>
      </c>
      <c r="G236" t="s">
        <v>54</v>
      </c>
      <c r="H236" t="s">
        <v>491</v>
      </c>
      <c r="I236" t="s">
        <v>64</v>
      </c>
      <c r="J236" t="s">
        <v>524</v>
      </c>
      <c r="K236" s="78">
        <f t="shared" ca="1" si="3"/>
        <v>0</v>
      </c>
      <c r="M236" t="s">
        <v>1680</v>
      </c>
    </row>
    <row r="237" spans="1:13" x14ac:dyDescent="0.35">
      <c r="A237" t="s">
        <v>487</v>
      </c>
      <c r="B237" t="s">
        <v>23</v>
      </c>
      <c r="C237" t="s">
        <v>488</v>
      </c>
      <c r="D237" t="s">
        <v>489</v>
      </c>
      <c r="E237" t="s">
        <v>490</v>
      </c>
      <c r="F237" t="s">
        <v>332</v>
      </c>
      <c r="G237" t="s">
        <v>54</v>
      </c>
      <c r="H237" t="s">
        <v>333</v>
      </c>
      <c r="I237" t="s">
        <v>64</v>
      </c>
      <c r="J237" t="s">
        <v>524</v>
      </c>
      <c r="K237" s="78">
        <f t="shared" ca="1" si="3"/>
        <v>0</v>
      </c>
      <c r="M237" t="s">
        <v>1680</v>
      </c>
    </row>
    <row r="238" spans="1:13" x14ac:dyDescent="0.35">
      <c r="A238" t="s">
        <v>487</v>
      </c>
      <c r="B238" t="s">
        <v>26</v>
      </c>
      <c r="C238" t="s">
        <v>488</v>
      </c>
      <c r="D238" t="s">
        <v>489</v>
      </c>
      <c r="E238" t="s">
        <v>490</v>
      </c>
      <c r="F238" t="s">
        <v>334</v>
      </c>
      <c r="G238" t="s">
        <v>54</v>
      </c>
      <c r="H238" t="s">
        <v>335</v>
      </c>
      <c r="I238" t="s">
        <v>64</v>
      </c>
      <c r="J238" t="s">
        <v>524</v>
      </c>
      <c r="K238" s="78">
        <f t="shared" ca="1" si="3"/>
        <v>0</v>
      </c>
      <c r="M238" t="s">
        <v>1680</v>
      </c>
    </row>
    <row r="239" spans="1:13" x14ac:dyDescent="0.35">
      <c r="A239" t="s">
        <v>487</v>
      </c>
      <c r="B239" t="s">
        <v>30</v>
      </c>
      <c r="C239" t="s">
        <v>488</v>
      </c>
      <c r="D239" t="s">
        <v>489</v>
      </c>
      <c r="E239" t="s">
        <v>490</v>
      </c>
      <c r="F239" t="s">
        <v>54</v>
      </c>
      <c r="I239" t="s">
        <v>64</v>
      </c>
      <c r="J239" t="s">
        <v>524</v>
      </c>
      <c r="K239" s="78">
        <f t="shared" ca="1" si="3"/>
        <v>0</v>
      </c>
      <c r="M239" t="s">
        <v>1680</v>
      </c>
    </row>
    <row r="240" spans="1:13" x14ac:dyDescent="0.35">
      <c r="A240" t="s">
        <v>487</v>
      </c>
      <c r="B240" t="s">
        <v>34</v>
      </c>
      <c r="C240" t="s">
        <v>488</v>
      </c>
      <c r="D240" t="s">
        <v>489</v>
      </c>
      <c r="E240" t="s">
        <v>493</v>
      </c>
      <c r="F240" t="s">
        <v>337</v>
      </c>
      <c r="G240" t="s">
        <v>54</v>
      </c>
      <c r="H240" t="s">
        <v>338</v>
      </c>
      <c r="I240" t="s">
        <v>64</v>
      </c>
      <c r="J240" t="s">
        <v>524</v>
      </c>
      <c r="K240" s="78">
        <f t="shared" ca="1" si="3"/>
        <v>0</v>
      </c>
      <c r="M240" t="s">
        <v>1680</v>
      </c>
    </row>
    <row r="241" spans="1:13" x14ac:dyDescent="0.35">
      <c r="A241" t="s">
        <v>487</v>
      </c>
      <c r="B241" t="s">
        <v>38</v>
      </c>
      <c r="C241" t="s">
        <v>488</v>
      </c>
      <c r="D241" t="s">
        <v>489</v>
      </c>
      <c r="E241" t="s">
        <v>493</v>
      </c>
      <c r="F241" t="s">
        <v>339</v>
      </c>
      <c r="G241" t="s">
        <v>54</v>
      </c>
      <c r="H241" t="s">
        <v>494</v>
      </c>
      <c r="I241" t="s">
        <v>64</v>
      </c>
      <c r="J241" t="s">
        <v>524</v>
      </c>
      <c r="K241" s="78">
        <f t="shared" ca="1" si="3"/>
        <v>0</v>
      </c>
      <c r="M241" t="s">
        <v>1680</v>
      </c>
    </row>
    <row r="242" spans="1:13" x14ac:dyDescent="0.35">
      <c r="A242" t="s">
        <v>487</v>
      </c>
      <c r="B242" t="s">
        <v>41</v>
      </c>
      <c r="C242" t="s">
        <v>488</v>
      </c>
      <c r="D242" t="s">
        <v>489</v>
      </c>
      <c r="E242" t="s">
        <v>493</v>
      </c>
      <c r="F242" t="s">
        <v>54</v>
      </c>
      <c r="I242" t="s">
        <v>64</v>
      </c>
      <c r="J242" t="s">
        <v>524</v>
      </c>
      <c r="K242" s="78">
        <f t="shared" ca="1" si="3"/>
        <v>0</v>
      </c>
      <c r="M242" t="s">
        <v>1680</v>
      </c>
    </row>
    <row r="243" spans="1:13" x14ac:dyDescent="0.35">
      <c r="A243" t="s">
        <v>487</v>
      </c>
      <c r="B243" t="s">
        <v>45</v>
      </c>
      <c r="C243" t="s">
        <v>488</v>
      </c>
      <c r="D243" t="s">
        <v>489</v>
      </c>
      <c r="E243" t="s">
        <v>341</v>
      </c>
      <c r="F243" t="s">
        <v>495</v>
      </c>
      <c r="G243" t="s">
        <v>54</v>
      </c>
      <c r="H243" t="s">
        <v>496</v>
      </c>
      <c r="I243" t="s">
        <v>64</v>
      </c>
      <c r="J243" t="s">
        <v>524</v>
      </c>
      <c r="K243" s="78">
        <f t="shared" ca="1" si="3"/>
        <v>0</v>
      </c>
      <c r="M243" t="s">
        <v>1680</v>
      </c>
    </row>
    <row r="244" spans="1:13" x14ac:dyDescent="0.35">
      <c r="A244" t="s">
        <v>487</v>
      </c>
      <c r="B244" t="s">
        <v>49</v>
      </c>
      <c r="C244" t="s">
        <v>488</v>
      </c>
      <c r="D244" t="s">
        <v>489</v>
      </c>
      <c r="E244" t="s">
        <v>341</v>
      </c>
      <c r="F244" t="s">
        <v>497</v>
      </c>
      <c r="G244" t="s">
        <v>54</v>
      </c>
      <c r="H244" t="s">
        <v>345</v>
      </c>
      <c r="I244" t="s">
        <v>64</v>
      </c>
      <c r="J244" t="s">
        <v>524</v>
      </c>
      <c r="K244" s="78">
        <f t="shared" ca="1" si="3"/>
        <v>0</v>
      </c>
      <c r="M244" t="s">
        <v>1680</v>
      </c>
    </row>
    <row r="245" spans="1:13" x14ac:dyDescent="0.35">
      <c r="A245" t="s">
        <v>487</v>
      </c>
      <c r="B245" t="s">
        <v>51</v>
      </c>
      <c r="C245" t="s">
        <v>488</v>
      </c>
      <c r="D245" t="s">
        <v>489</v>
      </c>
      <c r="E245" t="s">
        <v>341</v>
      </c>
      <c r="F245" t="s">
        <v>498</v>
      </c>
      <c r="G245" t="s">
        <v>54</v>
      </c>
      <c r="H245" t="s">
        <v>347</v>
      </c>
      <c r="I245" t="s">
        <v>64</v>
      </c>
      <c r="J245" t="s">
        <v>524</v>
      </c>
      <c r="K245" s="78">
        <f t="shared" ca="1" si="3"/>
        <v>0</v>
      </c>
      <c r="M245" t="s">
        <v>1680</v>
      </c>
    </row>
    <row r="246" spans="1:13" x14ac:dyDescent="0.35">
      <c r="A246" t="s">
        <v>487</v>
      </c>
      <c r="B246" t="s">
        <v>53</v>
      </c>
      <c r="C246" t="s">
        <v>488</v>
      </c>
      <c r="D246" t="s">
        <v>489</v>
      </c>
      <c r="E246" t="s">
        <v>341</v>
      </c>
      <c r="F246" t="s">
        <v>499</v>
      </c>
      <c r="G246" t="s">
        <v>54</v>
      </c>
      <c r="H246" t="s">
        <v>349</v>
      </c>
      <c r="I246" t="s">
        <v>64</v>
      </c>
      <c r="J246" t="s">
        <v>524</v>
      </c>
      <c r="K246" s="78">
        <f t="shared" ca="1" si="3"/>
        <v>0</v>
      </c>
      <c r="M246" t="s">
        <v>1680</v>
      </c>
    </row>
    <row r="247" spans="1:13" x14ac:dyDescent="0.35">
      <c r="A247" t="s">
        <v>487</v>
      </c>
      <c r="B247" t="s">
        <v>60</v>
      </c>
      <c r="C247" t="s">
        <v>488</v>
      </c>
      <c r="D247" t="s">
        <v>489</v>
      </c>
      <c r="E247" t="s">
        <v>341</v>
      </c>
      <c r="F247" t="s">
        <v>500</v>
      </c>
      <c r="G247" t="s">
        <v>54</v>
      </c>
      <c r="H247" t="s">
        <v>351</v>
      </c>
      <c r="I247" t="s">
        <v>64</v>
      </c>
      <c r="J247" t="s">
        <v>524</v>
      </c>
      <c r="K247" s="78">
        <f t="shared" ca="1" si="3"/>
        <v>0</v>
      </c>
      <c r="M247" t="s">
        <v>1680</v>
      </c>
    </row>
    <row r="248" spans="1:13" x14ac:dyDescent="0.35">
      <c r="A248" t="s">
        <v>487</v>
      </c>
      <c r="B248" t="s">
        <v>66</v>
      </c>
      <c r="C248" t="s">
        <v>488</v>
      </c>
      <c r="D248" t="s">
        <v>489</v>
      </c>
      <c r="E248" t="s">
        <v>352</v>
      </c>
      <c r="F248" t="s">
        <v>54</v>
      </c>
      <c r="I248" t="s">
        <v>64</v>
      </c>
      <c r="J248" t="s">
        <v>524</v>
      </c>
      <c r="K248" s="78">
        <f t="shared" ca="1" si="3"/>
        <v>0</v>
      </c>
      <c r="M248" t="s">
        <v>1680</v>
      </c>
    </row>
    <row r="249" spans="1:13" x14ac:dyDescent="0.35">
      <c r="A249" t="s">
        <v>487</v>
      </c>
      <c r="B249" t="s">
        <v>69</v>
      </c>
      <c r="C249" t="s">
        <v>488</v>
      </c>
      <c r="D249" t="s">
        <v>489</v>
      </c>
      <c r="E249" t="s">
        <v>501</v>
      </c>
      <c r="F249" t="s">
        <v>353</v>
      </c>
      <c r="G249" t="s">
        <v>54</v>
      </c>
      <c r="H249" t="s">
        <v>354</v>
      </c>
      <c r="I249" t="s">
        <v>64</v>
      </c>
      <c r="J249" t="s">
        <v>524</v>
      </c>
      <c r="K249" s="78">
        <f t="shared" ca="1" si="3"/>
        <v>0</v>
      </c>
      <c r="M249" t="s">
        <v>1680</v>
      </c>
    </row>
    <row r="250" spans="1:13" x14ac:dyDescent="0.35">
      <c r="A250" t="s">
        <v>487</v>
      </c>
      <c r="B250" t="s">
        <v>73</v>
      </c>
      <c r="C250" t="s">
        <v>488</v>
      </c>
      <c r="D250" t="s">
        <v>489</v>
      </c>
      <c r="E250" t="s">
        <v>501</v>
      </c>
      <c r="F250" t="s">
        <v>355</v>
      </c>
      <c r="G250" t="s">
        <v>54</v>
      </c>
      <c r="H250" t="s">
        <v>502</v>
      </c>
      <c r="I250" t="s">
        <v>64</v>
      </c>
      <c r="J250" t="s">
        <v>524</v>
      </c>
      <c r="K250" s="78">
        <f t="shared" ca="1" si="3"/>
        <v>0</v>
      </c>
      <c r="M250" t="s">
        <v>1680</v>
      </c>
    </row>
    <row r="251" spans="1:13" x14ac:dyDescent="0.35">
      <c r="A251" t="s">
        <v>487</v>
      </c>
      <c r="B251" t="s">
        <v>76</v>
      </c>
      <c r="C251" t="s">
        <v>488</v>
      </c>
      <c r="D251" t="s">
        <v>489</v>
      </c>
      <c r="E251" t="s">
        <v>501</v>
      </c>
      <c r="F251" t="s">
        <v>54</v>
      </c>
      <c r="I251" t="s">
        <v>64</v>
      </c>
      <c r="J251" t="s">
        <v>524</v>
      </c>
      <c r="K251" s="78">
        <f t="shared" ca="1" si="3"/>
        <v>0</v>
      </c>
      <c r="M251" t="s">
        <v>1680</v>
      </c>
    </row>
    <row r="252" spans="1:13" x14ac:dyDescent="0.35">
      <c r="A252" t="s">
        <v>487</v>
      </c>
      <c r="B252" t="s">
        <v>80</v>
      </c>
      <c r="C252" t="s">
        <v>488</v>
      </c>
      <c r="D252" t="s">
        <v>489</v>
      </c>
      <c r="E252" t="s">
        <v>54</v>
      </c>
      <c r="I252" t="s">
        <v>64</v>
      </c>
      <c r="J252" t="s">
        <v>524</v>
      </c>
      <c r="K252" s="78">
        <f t="shared" ca="1" si="3"/>
        <v>0</v>
      </c>
      <c r="M252" t="s">
        <v>1680</v>
      </c>
    </row>
    <row r="253" spans="1:13" x14ac:dyDescent="0.35">
      <c r="A253" t="s">
        <v>487</v>
      </c>
      <c r="B253" t="s">
        <v>82</v>
      </c>
      <c r="C253" t="s">
        <v>488</v>
      </c>
      <c r="D253" t="s">
        <v>503</v>
      </c>
      <c r="E253" t="s">
        <v>504</v>
      </c>
      <c r="F253" t="s">
        <v>360</v>
      </c>
      <c r="G253" t="s">
        <v>54</v>
      </c>
      <c r="H253" t="s">
        <v>361</v>
      </c>
      <c r="I253" t="s">
        <v>64</v>
      </c>
      <c r="J253" t="s">
        <v>524</v>
      </c>
      <c r="K253" s="78">
        <f t="shared" ca="1" si="3"/>
        <v>0</v>
      </c>
      <c r="M253" t="s">
        <v>1680</v>
      </c>
    </row>
    <row r="254" spans="1:13" x14ac:dyDescent="0.35">
      <c r="A254" t="s">
        <v>487</v>
      </c>
      <c r="B254" t="s">
        <v>84</v>
      </c>
      <c r="C254" t="s">
        <v>488</v>
      </c>
      <c r="D254" t="s">
        <v>503</v>
      </c>
      <c r="E254" t="s">
        <v>504</v>
      </c>
      <c r="F254" t="s">
        <v>362</v>
      </c>
      <c r="G254" t="s">
        <v>54</v>
      </c>
      <c r="H254" t="s">
        <v>363</v>
      </c>
      <c r="I254" t="s">
        <v>64</v>
      </c>
      <c r="J254" t="s">
        <v>524</v>
      </c>
      <c r="K254" s="78">
        <f t="shared" ca="1" si="3"/>
        <v>0</v>
      </c>
      <c r="M254" t="s">
        <v>1680</v>
      </c>
    </row>
    <row r="255" spans="1:13" x14ac:dyDescent="0.35">
      <c r="A255" t="s">
        <v>487</v>
      </c>
      <c r="B255" t="s">
        <v>86</v>
      </c>
      <c r="C255" t="s">
        <v>488</v>
      </c>
      <c r="D255" t="s">
        <v>503</v>
      </c>
      <c r="E255" t="s">
        <v>504</v>
      </c>
      <c r="F255" t="s">
        <v>364</v>
      </c>
      <c r="G255" t="s">
        <v>54</v>
      </c>
      <c r="H255" t="s">
        <v>365</v>
      </c>
      <c r="I255" t="s">
        <v>64</v>
      </c>
      <c r="J255" t="s">
        <v>524</v>
      </c>
      <c r="K255" s="78">
        <f t="shared" ca="1" si="3"/>
        <v>0</v>
      </c>
      <c r="M255" t="s">
        <v>1680</v>
      </c>
    </row>
    <row r="256" spans="1:13" x14ac:dyDescent="0.35">
      <c r="A256" t="s">
        <v>487</v>
      </c>
      <c r="B256" t="s">
        <v>88</v>
      </c>
      <c r="C256" t="s">
        <v>488</v>
      </c>
      <c r="D256" t="s">
        <v>503</v>
      </c>
      <c r="E256" t="s">
        <v>504</v>
      </c>
      <c r="F256" t="s">
        <v>54</v>
      </c>
      <c r="I256" t="s">
        <v>64</v>
      </c>
      <c r="J256" t="s">
        <v>524</v>
      </c>
      <c r="K256" s="78">
        <f t="shared" ca="1" si="3"/>
        <v>0</v>
      </c>
      <c r="M256" t="s">
        <v>1680</v>
      </c>
    </row>
    <row r="257" spans="1:13" x14ac:dyDescent="0.35">
      <c r="A257" t="s">
        <v>487</v>
      </c>
      <c r="B257" t="s">
        <v>90</v>
      </c>
      <c r="C257" t="s">
        <v>488</v>
      </c>
      <c r="D257" t="s">
        <v>503</v>
      </c>
      <c r="E257" t="s">
        <v>505</v>
      </c>
      <c r="F257" t="s">
        <v>367</v>
      </c>
      <c r="G257" t="s">
        <v>54</v>
      </c>
      <c r="H257" t="s">
        <v>368</v>
      </c>
      <c r="I257" t="s">
        <v>64</v>
      </c>
      <c r="J257" t="s">
        <v>524</v>
      </c>
      <c r="K257" s="78">
        <f t="shared" ca="1" si="3"/>
        <v>0</v>
      </c>
      <c r="M257" t="s">
        <v>1680</v>
      </c>
    </row>
    <row r="258" spans="1:13" x14ac:dyDescent="0.35">
      <c r="A258" t="s">
        <v>487</v>
      </c>
      <c r="B258" t="s">
        <v>92</v>
      </c>
      <c r="C258" t="s">
        <v>488</v>
      </c>
      <c r="D258" t="s">
        <v>503</v>
      </c>
      <c r="E258" t="s">
        <v>505</v>
      </c>
      <c r="F258" t="s">
        <v>369</v>
      </c>
      <c r="G258" t="s">
        <v>54</v>
      </c>
      <c r="H258" t="s">
        <v>370</v>
      </c>
      <c r="I258" t="s">
        <v>64</v>
      </c>
      <c r="J258" t="s">
        <v>524</v>
      </c>
      <c r="K258" s="78">
        <f t="shared" ca="1" si="3"/>
        <v>0</v>
      </c>
      <c r="M258" t="s">
        <v>1680</v>
      </c>
    </row>
    <row r="259" spans="1:13" x14ac:dyDescent="0.35">
      <c r="A259" t="s">
        <v>487</v>
      </c>
      <c r="B259" t="s">
        <v>94</v>
      </c>
      <c r="C259" t="s">
        <v>488</v>
      </c>
      <c r="D259" t="s">
        <v>503</v>
      </c>
      <c r="E259" t="s">
        <v>505</v>
      </c>
      <c r="F259" t="s">
        <v>371</v>
      </c>
      <c r="G259" t="s">
        <v>54</v>
      </c>
      <c r="H259" t="s">
        <v>372</v>
      </c>
      <c r="I259" t="s">
        <v>64</v>
      </c>
      <c r="J259" t="s">
        <v>524</v>
      </c>
      <c r="K259" s="78">
        <f t="shared" ca="1" si="3"/>
        <v>0</v>
      </c>
      <c r="M259" t="s">
        <v>1680</v>
      </c>
    </row>
    <row r="260" spans="1:13" x14ac:dyDescent="0.35">
      <c r="A260" t="s">
        <v>487</v>
      </c>
      <c r="B260" t="s">
        <v>96</v>
      </c>
      <c r="C260" t="s">
        <v>488</v>
      </c>
      <c r="D260" t="s">
        <v>503</v>
      </c>
      <c r="E260" t="s">
        <v>505</v>
      </c>
      <c r="F260" t="s">
        <v>54</v>
      </c>
      <c r="I260" t="s">
        <v>64</v>
      </c>
      <c r="J260" t="s">
        <v>524</v>
      </c>
      <c r="K260" s="78">
        <f t="shared" ca="1" si="3"/>
        <v>0</v>
      </c>
      <c r="M260" t="s">
        <v>1680</v>
      </c>
    </row>
    <row r="261" spans="1:13" x14ac:dyDescent="0.35">
      <c r="A261" t="s">
        <v>487</v>
      </c>
      <c r="B261" t="s">
        <v>98</v>
      </c>
      <c r="C261" t="s">
        <v>488</v>
      </c>
      <c r="D261" t="s">
        <v>503</v>
      </c>
      <c r="E261" t="s">
        <v>506</v>
      </c>
      <c r="F261" t="s">
        <v>374</v>
      </c>
      <c r="G261" t="s">
        <v>54</v>
      </c>
      <c r="H261" t="s">
        <v>507</v>
      </c>
      <c r="I261" t="s">
        <v>64</v>
      </c>
      <c r="J261" t="s">
        <v>524</v>
      </c>
      <c r="K261" s="78">
        <f t="shared" ref="K261:K327" ca="1" si="4">OFFSET(INDIRECT(A261&amp;"_Corner"),MATCH($B261,INDIRECT(A261&amp;"_Row"),0),MATCH($I261,INDIRECT(A261&amp;"_Column",0)))</f>
        <v>0</v>
      </c>
      <c r="M261" t="s">
        <v>1680</v>
      </c>
    </row>
    <row r="262" spans="1:13" x14ac:dyDescent="0.35">
      <c r="A262" t="s">
        <v>487</v>
      </c>
      <c r="B262" t="s">
        <v>100</v>
      </c>
      <c r="C262" t="s">
        <v>488</v>
      </c>
      <c r="D262" t="s">
        <v>503</v>
      </c>
      <c r="E262" t="s">
        <v>506</v>
      </c>
      <c r="F262" t="s">
        <v>508</v>
      </c>
      <c r="G262" t="s">
        <v>54</v>
      </c>
      <c r="H262" t="s">
        <v>377</v>
      </c>
      <c r="I262" t="s">
        <v>64</v>
      </c>
      <c r="J262" t="s">
        <v>524</v>
      </c>
      <c r="K262" s="78">
        <f t="shared" ca="1" si="4"/>
        <v>0</v>
      </c>
      <c r="M262" t="s">
        <v>1680</v>
      </c>
    </row>
    <row r="263" spans="1:13" x14ac:dyDescent="0.35">
      <c r="A263" t="s">
        <v>487</v>
      </c>
      <c r="B263" t="s">
        <v>102</v>
      </c>
      <c r="C263" t="s">
        <v>488</v>
      </c>
      <c r="D263" t="s">
        <v>503</v>
      </c>
      <c r="E263" t="s">
        <v>506</v>
      </c>
      <c r="F263" t="s">
        <v>378</v>
      </c>
      <c r="G263" t="s">
        <v>54</v>
      </c>
      <c r="H263" t="s">
        <v>379</v>
      </c>
      <c r="I263" t="s">
        <v>64</v>
      </c>
      <c r="J263" t="s">
        <v>524</v>
      </c>
      <c r="K263" s="78">
        <f t="shared" ca="1" si="4"/>
        <v>0</v>
      </c>
      <c r="M263" t="s">
        <v>1680</v>
      </c>
    </row>
    <row r="264" spans="1:13" x14ac:dyDescent="0.35">
      <c r="A264" t="s">
        <v>487</v>
      </c>
      <c r="B264" t="s">
        <v>67</v>
      </c>
      <c r="C264" t="s">
        <v>488</v>
      </c>
      <c r="D264" t="s">
        <v>503</v>
      </c>
      <c r="E264" t="s">
        <v>506</v>
      </c>
      <c r="F264" t="s">
        <v>380</v>
      </c>
      <c r="G264" t="s">
        <v>54</v>
      </c>
      <c r="H264" t="s">
        <v>381</v>
      </c>
      <c r="I264" t="s">
        <v>64</v>
      </c>
      <c r="J264" t="s">
        <v>524</v>
      </c>
      <c r="K264" s="78">
        <f t="shared" ca="1" si="4"/>
        <v>0</v>
      </c>
      <c r="M264" t="s">
        <v>1680</v>
      </c>
    </row>
    <row r="265" spans="1:13" x14ac:dyDescent="0.35">
      <c r="A265" t="s">
        <v>487</v>
      </c>
      <c r="B265" t="s">
        <v>105</v>
      </c>
      <c r="C265" t="s">
        <v>488</v>
      </c>
      <c r="D265" t="s">
        <v>503</v>
      </c>
      <c r="E265" t="s">
        <v>506</v>
      </c>
      <c r="F265" t="s">
        <v>382</v>
      </c>
      <c r="G265" t="s">
        <v>54</v>
      </c>
      <c r="I265" t="s">
        <v>64</v>
      </c>
      <c r="J265" t="s">
        <v>524</v>
      </c>
      <c r="K265" s="78">
        <f t="shared" ca="1" si="4"/>
        <v>0</v>
      </c>
      <c r="M265" t="s">
        <v>1680</v>
      </c>
    </row>
    <row r="266" spans="1:13" x14ac:dyDescent="0.35">
      <c r="A266" t="s">
        <v>487</v>
      </c>
      <c r="B266" t="s">
        <v>107</v>
      </c>
      <c r="C266" t="s">
        <v>488</v>
      </c>
      <c r="D266" t="s">
        <v>503</v>
      </c>
      <c r="E266" t="s">
        <v>506</v>
      </c>
      <c r="F266" t="s">
        <v>54</v>
      </c>
      <c r="I266" t="s">
        <v>64</v>
      </c>
      <c r="J266" t="s">
        <v>524</v>
      </c>
      <c r="K266" s="78">
        <f t="shared" ca="1" si="4"/>
        <v>0</v>
      </c>
      <c r="M266" t="s">
        <v>1680</v>
      </c>
    </row>
    <row r="267" spans="1:13" x14ac:dyDescent="0.35">
      <c r="A267" t="s">
        <v>487</v>
      </c>
      <c r="B267" t="s">
        <v>109</v>
      </c>
      <c r="C267" t="s">
        <v>488</v>
      </c>
      <c r="D267" t="s">
        <v>503</v>
      </c>
      <c r="E267" t="s">
        <v>384</v>
      </c>
      <c r="F267" t="s">
        <v>231</v>
      </c>
      <c r="G267" t="s">
        <v>54</v>
      </c>
      <c r="H267" t="s">
        <v>385</v>
      </c>
      <c r="I267" t="s">
        <v>64</v>
      </c>
      <c r="J267" t="s">
        <v>524</v>
      </c>
      <c r="K267" s="78">
        <f t="shared" ca="1" si="4"/>
        <v>0</v>
      </c>
      <c r="M267" t="s">
        <v>1680</v>
      </c>
    </row>
    <row r="268" spans="1:13" x14ac:dyDescent="0.35">
      <c r="A268" t="s">
        <v>487</v>
      </c>
      <c r="B268" t="s">
        <v>111</v>
      </c>
      <c r="C268" t="s">
        <v>488</v>
      </c>
      <c r="D268" t="s">
        <v>503</v>
      </c>
      <c r="E268" t="s">
        <v>509</v>
      </c>
      <c r="F268" t="s">
        <v>510</v>
      </c>
      <c r="G268" t="s">
        <v>54</v>
      </c>
      <c r="H268" t="s">
        <v>388</v>
      </c>
      <c r="I268" t="s">
        <v>64</v>
      </c>
      <c r="J268" t="s">
        <v>524</v>
      </c>
      <c r="K268" s="78">
        <f t="shared" ca="1" si="4"/>
        <v>0</v>
      </c>
      <c r="M268" t="s">
        <v>1680</v>
      </c>
    </row>
    <row r="269" spans="1:13" x14ac:dyDescent="0.35">
      <c r="A269" t="s">
        <v>487</v>
      </c>
      <c r="B269" t="s">
        <v>114</v>
      </c>
      <c r="C269" t="s">
        <v>488</v>
      </c>
      <c r="D269" t="s">
        <v>503</v>
      </c>
      <c r="E269" t="s">
        <v>509</v>
      </c>
      <c r="F269" t="s">
        <v>511</v>
      </c>
      <c r="G269" t="s">
        <v>54</v>
      </c>
      <c r="H269" t="s">
        <v>390</v>
      </c>
      <c r="I269" t="s">
        <v>64</v>
      </c>
      <c r="J269" t="s">
        <v>524</v>
      </c>
      <c r="K269" s="78">
        <f t="shared" ca="1" si="4"/>
        <v>0</v>
      </c>
      <c r="M269" t="s">
        <v>1680</v>
      </c>
    </row>
    <row r="270" spans="1:13" x14ac:dyDescent="0.35">
      <c r="A270" t="s">
        <v>487</v>
      </c>
      <c r="B270" t="s">
        <v>116</v>
      </c>
      <c r="C270" t="s">
        <v>488</v>
      </c>
      <c r="D270" t="s">
        <v>503</v>
      </c>
      <c r="E270" t="s">
        <v>509</v>
      </c>
      <c r="F270" t="s">
        <v>512</v>
      </c>
      <c r="G270" t="s">
        <v>54</v>
      </c>
      <c r="H270" t="s">
        <v>390</v>
      </c>
      <c r="I270" t="s">
        <v>64</v>
      </c>
      <c r="J270" t="s">
        <v>524</v>
      </c>
      <c r="K270" s="78">
        <f t="shared" ca="1" si="4"/>
        <v>0</v>
      </c>
      <c r="M270" t="s">
        <v>1680</v>
      </c>
    </row>
    <row r="271" spans="1:13" x14ac:dyDescent="0.35">
      <c r="A271" t="s">
        <v>487</v>
      </c>
      <c r="B271" t="s">
        <v>118</v>
      </c>
      <c r="C271" t="s">
        <v>488</v>
      </c>
      <c r="D271" t="s">
        <v>503</v>
      </c>
      <c r="E271" t="s">
        <v>509</v>
      </c>
      <c r="F271" t="s">
        <v>54</v>
      </c>
      <c r="I271" t="s">
        <v>64</v>
      </c>
      <c r="J271" t="s">
        <v>524</v>
      </c>
      <c r="K271" s="78">
        <f t="shared" ca="1" si="4"/>
        <v>0</v>
      </c>
      <c r="M271" t="s">
        <v>1680</v>
      </c>
    </row>
    <row r="272" spans="1:13" x14ac:dyDescent="0.35">
      <c r="A272" t="s">
        <v>487</v>
      </c>
      <c r="B272" t="s">
        <v>120</v>
      </c>
      <c r="C272" t="s">
        <v>488</v>
      </c>
      <c r="D272" t="s">
        <v>503</v>
      </c>
      <c r="E272" t="s">
        <v>54</v>
      </c>
      <c r="I272" t="s">
        <v>64</v>
      </c>
      <c r="J272" t="s">
        <v>524</v>
      </c>
      <c r="K272" s="78">
        <f t="shared" ca="1" si="4"/>
        <v>0</v>
      </c>
      <c r="M272" t="s">
        <v>1680</v>
      </c>
    </row>
    <row r="273" spans="1:13" x14ac:dyDescent="0.35">
      <c r="A273" t="s">
        <v>487</v>
      </c>
      <c r="B273" t="s">
        <v>124</v>
      </c>
      <c r="C273" t="s">
        <v>488</v>
      </c>
      <c r="D273" t="s">
        <v>513</v>
      </c>
      <c r="E273" t="s">
        <v>514</v>
      </c>
      <c r="F273" t="s">
        <v>54</v>
      </c>
      <c r="H273" t="s">
        <v>398</v>
      </c>
      <c r="I273" t="s">
        <v>64</v>
      </c>
      <c r="J273" t="s">
        <v>524</v>
      </c>
      <c r="K273" s="78">
        <f t="shared" ca="1" si="4"/>
        <v>0</v>
      </c>
      <c r="M273" t="s">
        <v>1680</v>
      </c>
    </row>
    <row r="274" spans="1:13" x14ac:dyDescent="0.35">
      <c r="A274" t="s">
        <v>487</v>
      </c>
      <c r="B274" t="s">
        <v>71</v>
      </c>
      <c r="C274" t="s">
        <v>488</v>
      </c>
      <c r="D274" t="s">
        <v>513</v>
      </c>
      <c r="E274" t="s">
        <v>399</v>
      </c>
      <c r="F274" t="s">
        <v>54</v>
      </c>
      <c r="I274" t="s">
        <v>64</v>
      </c>
      <c r="J274" t="s">
        <v>524</v>
      </c>
      <c r="K274" s="78">
        <f t="shared" ca="1" si="4"/>
        <v>0</v>
      </c>
      <c r="M274" t="s">
        <v>1680</v>
      </c>
    </row>
    <row r="275" spans="1:13" x14ac:dyDescent="0.35">
      <c r="A275" t="s">
        <v>487</v>
      </c>
      <c r="B275" t="s">
        <v>127</v>
      </c>
      <c r="C275" t="s">
        <v>488</v>
      </c>
      <c r="D275" t="s">
        <v>513</v>
      </c>
      <c r="E275" t="s">
        <v>515</v>
      </c>
      <c r="F275" t="s">
        <v>54</v>
      </c>
      <c r="H275" t="s">
        <v>401</v>
      </c>
      <c r="I275" t="s">
        <v>64</v>
      </c>
      <c r="J275" t="s">
        <v>524</v>
      </c>
      <c r="K275" s="78">
        <f t="shared" ca="1" si="4"/>
        <v>0</v>
      </c>
      <c r="M275" t="s">
        <v>1680</v>
      </c>
    </row>
    <row r="276" spans="1:13" x14ac:dyDescent="0.35">
      <c r="A276" t="s">
        <v>487</v>
      </c>
      <c r="B276" t="s">
        <v>129</v>
      </c>
      <c r="C276" t="s">
        <v>488</v>
      </c>
      <c r="D276" t="s">
        <v>513</v>
      </c>
      <c r="E276" t="s">
        <v>515</v>
      </c>
      <c r="F276" t="s">
        <v>516</v>
      </c>
      <c r="G276" t="s">
        <v>54</v>
      </c>
      <c r="I276" t="s">
        <v>64</v>
      </c>
      <c r="J276" t="s">
        <v>524</v>
      </c>
      <c r="K276" s="78">
        <f t="shared" ca="1" si="4"/>
        <v>0</v>
      </c>
      <c r="M276" t="s">
        <v>1680</v>
      </c>
    </row>
    <row r="277" spans="1:13" x14ac:dyDescent="0.35">
      <c r="A277" t="s">
        <v>487</v>
      </c>
      <c r="B277" t="s">
        <v>404</v>
      </c>
      <c r="C277" t="s">
        <v>488</v>
      </c>
      <c r="D277" t="s">
        <v>513</v>
      </c>
      <c r="E277" t="s">
        <v>515</v>
      </c>
      <c r="F277" t="s">
        <v>517</v>
      </c>
      <c r="G277" t="s">
        <v>54</v>
      </c>
      <c r="I277" t="s">
        <v>64</v>
      </c>
      <c r="J277" t="s">
        <v>524</v>
      </c>
      <c r="K277" s="78">
        <f t="shared" ca="1" si="4"/>
        <v>0</v>
      </c>
      <c r="M277" t="s">
        <v>1680</v>
      </c>
    </row>
    <row r="278" spans="1:13" x14ac:dyDescent="0.35">
      <c r="A278" t="s">
        <v>487</v>
      </c>
      <c r="B278" t="s">
        <v>406</v>
      </c>
      <c r="C278" t="s">
        <v>488</v>
      </c>
      <c r="D278" t="s">
        <v>513</v>
      </c>
      <c r="E278" t="s">
        <v>515</v>
      </c>
      <c r="F278" t="s">
        <v>518</v>
      </c>
      <c r="G278" t="s">
        <v>54</v>
      </c>
      <c r="I278" t="s">
        <v>64</v>
      </c>
      <c r="J278" t="s">
        <v>524</v>
      </c>
      <c r="K278" s="78">
        <f t="shared" ca="1" si="4"/>
        <v>0</v>
      </c>
      <c r="M278" t="s">
        <v>1680</v>
      </c>
    </row>
    <row r="279" spans="1:13" x14ac:dyDescent="0.35">
      <c r="A279" t="s">
        <v>487</v>
      </c>
      <c r="B279" t="s">
        <v>408</v>
      </c>
      <c r="C279" t="s">
        <v>488</v>
      </c>
      <c r="D279" t="s">
        <v>513</v>
      </c>
      <c r="E279" t="s">
        <v>54</v>
      </c>
      <c r="I279" t="s">
        <v>64</v>
      </c>
      <c r="J279" t="s">
        <v>524</v>
      </c>
      <c r="K279" s="78">
        <f t="shared" ca="1" si="4"/>
        <v>0</v>
      </c>
      <c r="M279" t="s">
        <v>1680</v>
      </c>
    </row>
    <row r="280" spans="1:13" x14ac:dyDescent="0.35">
      <c r="A280" t="s">
        <v>487</v>
      </c>
      <c r="B280" t="s">
        <v>412</v>
      </c>
      <c r="C280" t="s">
        <v>488</v>
      </c>
      <c r="D280" t="s">
        <v>519</v>
      </c>
      <c r="E280" t="s">
        <v>411</v>
      </c>
      <c r="F280" t="s">
        <v>54</v>
      </c>
      <c r="H280" t="s">
        <v>413</v>
      </c>
      <c r="I280" t="s">
        <v>64</v>
      </c>
      <c r="J280" t="s">
        <v>524</v>
      </c>
      <c r="K280" s="78">
        <f t="shared" ca="1" si="4"/>
        <v>0</v>
      </c>
      <c r="M280" t="s">
        <v>1680</v>
      </c>
    </row>
    <row r="281" spans="1:13" x14ac:dyDescent="0.35">
      <c r="A281" t="s">
        <v>487</v>
      </c>
      <c r="B281" t="s">
        <v>415</v>
      </c>
      <c r="C281" t="s">
        <v>488</v>
      </c>
      <c r="D281" t="s">
        <v>519</v>
      </c>
      <c r="E281" t="s">
        <v>414</v>
      </c>
      <c r="F281" t="s">
        <v>54</v>
      </c>
      <c r="H281" t="s">
        <v>416</v>
      </c>
      <c r="I281" t="s">
        <v>64</v>
      </c>
      <c r="J281" t="s">
        <v>524</v>
      </c>
      <c r="K281" s="78">
        <f t="shared" ca="1" si="4"/>
        <v>0</v>
      </c>
      <c r="M281" t="s">
        <v>1680</v>
      </c>
    </row>
    <row r="282" spans="1:13" x14ac:dyDescent="0.35">
      <c r="A282" t="s">
        <v>487</v>
      </c>
      <c r="B282" t="s">
        <v>418</v>
      </c>
      <c r="C282" t="s">
        <v>488</v>
      </c>
      <c r="D282" t="s">
        <v>519</v>
      </c>
      <c r="E282" t="s">
        <v>417</v>
      </c>
      <c r="F282" t="s">
        <v>54</v>
      </c>
      <c r="H282" t="s">
        <v>419</v>
      </c>
      <c r="I282" t="s">
        <v>64</v>
      </c>
      <c r="J282" t="s">
        <v>524</v>
      </c>
      <c r="K282" s="78">
        <f t="shared" ca="1" si="4"/>
        <v>0</v>
      </c>
      <c r="M282" t="s">
        <v>1680</v>
      </c>
    </row>
    <row r="283" spans="1:13" x14ac:dyDescent="0.35">
      <c r="A283" t="s">
        <v>487</v>
      </c>
      <c r="B283" t="s">
        <v>131</v>
      </c>
      <c r="C283" t="s">
        <v>488</v>
      </c>
      <c r="D283" t="s">
        <v>519</v>
      </c>
      <c r="E283" t="s">
        <v>54</v>
      </c>
      <c r="H283" t="s">
        <v>420</v>
      </c>
      <c r="I283" t="s">
        <v>64</v>
      </c>
      <c r="J283" t="s">
        <v>524</v>
      </c>
      <c r="K283" s="78">
        <f t="shared" ca="1" si="4"/>
        <v>0</v>
      </c>
      <c r="M283" t="s">
        <v>1680</v>
      </c>
    </row>
    <row r="284" spans="1:13" x14ac:dyDescent="0.35">
      <c r="A284" t="s">
        <v>487</v>
      </c>
      <c r="B284" t="s">
        <v>134</v>
      </c>
      <c r="C284" t="s">
        <v>488</v>
      </c>
      <c r="D284" t="s">
        <v>520</v>
      </c>
      <c r="E284" t="s">
        <v>521</v>
      </c>
      <c r="F284" t="s">
        <v>54</v>
      </c>
      <c r="I284" t="s">
        <v>64</v>
      </c>
      <c r="J284" t="s">
        <v>524</v>
      </c>
      <c r="K284" s="78">
        <f t="shared" ca="1" si="4"/>
        <v>0</v>
      </c>
      <c r="M284" t="s">
        <v>1680</v>
      </c>
    </row>
    <row r="285" spans="1:13" x14ac:dyDescent="0.35">
      <c r="A285" t="s">
        <v>487</v>
      </c>
      <c r="B285" t="s">
        <v>136</v>
      </c>
      <c r="C285" t="s">
        <v>488</v>
      </c>
      <c r="D285" t="s">
        <v>520</v>
      </c>
      <c r="E285" t="s">
        <v>422</v>
      </c>
      <c r="F285" t="s">
        <v>54</v>
      </c>
      <c r="H285" t="s">
        <v>423</v>
      </c>
      <c r="I285" t="s">
        <v>64</v>
      </c>
      <c r="J285" t="s">
        <v>524</v>
      </c>
      <c r="K285" s="78">
        <f t="shared" ca="1" si="4"/>
        <v>0</v>
      </c>
      <c r="M285" t="s">
        <v>1680</v>
      </c>
    </row>
    <row r="286" spans="1:13" x14ac:dyDescent="0.35">
      <c r="A286" t="s">
        <v>487</v>
      </c>
      <c r="B286" t="s">
        <v>138</v>
      </c>
      <c r="C286" t="s">
        <v>488</v>
      </c>
      <c r="D286" t="s">
        <v>520</v>
      </c>
      <c r="E286" t="s">
        <v>424</v>
      </c>
      <c r="F286" t="s">
        <v>54</v>
      </c>
      <c r="H286" t="s">
        <v>425</v>
      </c>
      <c r="I286" t="s">
        <v>64</v>
      </c>
      <c r="J286" t="s">
        <v>524</v>
      </c>
      <c r="K286" s="78">
        <f t="shared" ca="1" si="4"/>
        <v>0</v>
      </c>
      <c r="M286" t="s">
        <v>1680</v>
      </c>
    </row>
    <row r="287" spans="1:13" x14ac:dyDescent="0.35">
      <c r="A287" t="s">
        <v>487</v>
      </c>
      <c r="B287" t="s">
        <v>74</v>
      </c>
      <c r="C287" t="s">
        <v>488</v>
      </c>
      <c r="D287" t="s">
        <v>520</v>
      </c>
      <c r="E287" t="s">
        <v>426</v>
      </c>
      <c r="F287" t="s">
        <v>54</v>
      </c>
      <c r="H287" t="s">
        <v>427</v>
      </c>
      <c r="I287" t="s">
        <v>64</v>
      </c>
      <c r="J287" t="s">
        <v>524</v>
      </c>
      <c r="K287" s="78">
        <f t="shared" ca="1" si="4"/>
        <v>0</v>
      </c>
      <c r="M287" t="s">
        <v>1680</v>
      </c>
    </row>
    <row r="288" spans="1:13" x14ac:dyDescent="0.35">
      <c r="A288" t="s">
        <v>487</v>
      </c>
      <c r="B288" t="s">
        <v>141</v>
      </c>
      <c r="C288" t="s">
        <v>488</v>
      </c>
      <c r="D288" t="s">
        <v>520</v>
      </c>
      <c r="E288" t="s">
        <v>428</v>
      </c>
      <c r="F288" t="s">
        <v>54</v>
      </c>
      <c r="H288" t="s">
        <v>429</v>
      </c>
      <c r="I288" t="s">
        <v>64</v>
      </c>
      <c r="J288" t="s">
        <v>524</v>
      </c>
      <c r="K288" s="78">
        <f t="shared" ca="1" si="4"/>
        <v>0</v>
      </c>
      <c r="M288" t="s">
        <v>1680</v>
      </c>
    </row>
    <row r="289" spans="1:17" x14ac:dyDescent="0.35">
      <c r="A289" t="s">
        <v>487</v>
      </c>
      <c r="B289" t="s">
        <v>143</v>
      </c>
      <c r="C289" t="s">
        <v>488</v>
      </c>
      <c r="D289" t="s">
        <v>54</v>
      </c>
      <c r="H289" t="s">
        <v>522</v>
      </c>
      <c r="I289" t="s">
        <v>64</v>
      </c>
      <c r="J289" t="s">
        <v>524</v>
      </c>
      <c r="K289" s="78">
        <f t="shared" ca="1" si="4"/>
        <v>0</v>
      </c>
      <c r="M289" t="s">
        <v>1680</v>
      </c>
    </row>
    <row r="290" spans="1:17" x14ac:dyDescent="0.35">
      <c r="A290" t="s">
        <v>487</v>
      </c>
      <c r="B290" t="s">
        <v>144</v>
      </c>
      <c r="C290" t="s">
        <v>523</v>
      </c>
      <c r="D290" t="s">
        <v>432</v>
      </c>
      <c r="E290" t="s">
        <v>54</v>
      </c>
      <c r="I290" t="s">
        <v>64</v>
      </c>
      <c r="J290" t="s">
        <v>524</v>
      </c>
      <c r="K290" s="78">
        <f t="shared" ca="1" si="4"/>
        <v>0</v>
      </c>
      <c r="M290" t="s">
        <v>1680</v>
      </c>
    </row>
    <row r="291" spans="1:17" x14ac:dyDescent="0.35">
      <c r="A291" t="s">
        <v>487</v>
      </c>
      <c r="B291" t="s">
        <v>145</v>
      </c>
      <c r="C291" t="s">
        <v>523</v>
      </c>
      <c r="D291" t="s">
        <v>433</v>
      </c>
      <c r="E291" t="s">
        <v>54</v>
      </c>
      <c r="H291" t="s">
        <v>434</v>
      </c>
      <c r="I291" t="s">
        <v>64</v>
      </c>
      <c r="J291" t="s">
        <v>524</v>
      </c>
      <c r="K291" s="78">
        <f t="shared" ca="1" si="4"/>
        <v>0</v>
      </c>
      <c r="M291" t="s">
        <v>1680</v>
      </c>
    </row>
    <row r="292" spans="1:17" x14ac:dyDescent="0.35">
      <c r="A292" t="s">
        <v>487</v>
      </c>
      <c r="B292" t="s">
        <v>146</v>
      </c>
      <c r="C292" t="s">
        <v>523</v>
      </c>
      <c r="D292" t="s">
        <v>435</v>
      </c>
      <c r="E292" t="s">
        <v>54</v>
      </c>
      <c r="I292" t="s">
        <v>64</v>
      </c>
      <c r="J292" t="s">
        <v>524</v>
      </c>
      <c r="K292" s="78">
        <f t="shared" ca="1" si="4"/>
        <v>0</v>
      </c>
      <c r="M292" t="s">
        <v>1680</v>
      </c>
    </row>
    <row r="293" spans="1:17" x14ac:dyDescent="0.35">
      <c r="A293" t="s">
        <v>487</v>
      </c>
      <c r="B293" t="s">
        <v>148</v>
      </c>
      <c r="C293" t="s">
        <v>523</v>
      </c>
      <c r="D293" t="s">
        <v>436</v>
      </c>
      <c r="E293" t="s">
        <v>54</v>
      </c>
      <c r="I293" t="s">
        <v>64</v>
      </c>
      <c r="J293" t="s">
        <v>524</v>
      </c>
      <c r="K293" s="78">
        <f t="shared" ca="1" si="4"/>
        <v>0</v>
      </c>
      <c r="M293" t="s">
        <v>1680</v>
      </c>
    </row>
    <row r="294" spans="1:17" x14ac:dyDescent="0.35">
      <c r="A294" t="s">
        <v>487</v>
      </c>
      <c r="B294" t="s">
        <v>150</v>
      </c>
      <c r="C294" t="s">
        <v>523</v>
      </c>
      <c r="D294" t="s">
        <v>7581</v>
      </c>
      <c r="E294" t="s">
        <v>54</v>
      </c>
      <c r="I294" t="s">
        <v>64</v>
      </c>
      <c r="J294" t="s">
        <v>524</v>
      </c>
      <c r="K294" s="78">
        <f t="shared" ref="K294:K296" ca="1" si="5">OFFSET(INDIRECT(A294&amp;"_Corner"),MATCH($B294,INDIRECT(A294&amp;"_Row"),0),MATCH($I294,INDIRECT(A294&amp;"_Column",0)))</f>
        <v>0</v>
      </c>
      <c r="M294" t="s">
        <v>1680</v>
      </c>
    </row>
    <row r="295" spans="1:17" x14ac:dyDescent="0.35">
      <c r="A295" t="s">
        <v>487</v>
      </c>
      <c r="B295" t="s">
        <v>151</v>
      </c>
      <c r="C295" t="s">
        <v>523</v>
      </c>
      <c r="D295" t="s">
        <v>7582</v>
      </c>
      <c r="E295" t="s">
        <v>54</v>
      </c>
      <c r="I295" t="s">
        <v>64</v>
      </c>
      <c r="J295" t="s">
        <v>524</v>
      </c>
      <c r="K295" s="78">
        <f t="shared" ca="1" si="5"/>
        <v>0</v>
      </c>
      <c r="M295" t="s">
        <v>1680</v>
      </c>
    </row>
    <row r="296" spans="1:17" x14ac:dyDescent="0.35">
      <c r="A296" t="s">
        <v>487</v>
      </c>
      <c r="B296" t="s">
        <v>152</v>
      </c>
      <c r="C296" t="s">
        <v>523</v>
      </c>
      <c r="D296" t="s">
        <v>7583</v>
      </c>
      <c r="E296" t="s">
        <v>54</v>
      </c>
      <c r="I296" t="s">
        <v>64</v>
      </c>
      <c r="J296" t="s">
        <v>524</v>
      </c>
      <c r="K296" s="78">
        <f t="shared" ca="1" si="5"/>
        <v>0</v>
      </c>
      <c r="M296" t="s">
        <v>1680</v>
      </c>
    </row>
    <row r="297" spans="1:17" x14ac:dyDescent="0.35">
      <c r="A297" t="s">
        <v>525</v>
      </c>
      <c r="B297" t="s">
        <v>19</v>
      </c>
      <c r="C297" t="s">
        <v>488</v>
      </c>
      <c r="D297" t="s">
        <v>489</v>
      </c>
      <c r="E297" t="s">
        <v>490</v>
      </c>
      <c r="F297" t="s">
        <v>330</v>
      </c>
      <c r="G297" t="s">
        <v>54</v>
      </c>
      <c r="H297" t="s">
        <v>491</v>
      </c>
      <c r="I297" t="s">
        <v>14</v>
      </c>
      <c r="J297" t="s">
        <v>54</v>
      </c>
      <c r="K297" s="78">
        <f t="shared" ca="1" si="4"/>
        <v>0</v>
      </c>
      <c r="M297" t="s">
        <v>1680</v>
      </c>
      <c r="Q297">
        <v>1</v>
      </c>
    </row>
    <row r="298" spans="1:17" x14ac:dyDescent="0.35">
      <c r="A298" t="s">
        <v>525</v>
      </c>
      <c r="B298" t="s">
        <v>23</v>
      </c>
      <c r="C298" t="s">
        <v>488</v>
      </c>
      <c r="D298" t="s">
        <v>489</v>
      </c>
      <c r="E298" t="s">
        <v>490</v>
      </c>
      <c r="F298" t="s">
        <v>332</v>
      </c>
      <c r="G298" t="s">
        <v>54</v>
      </c>
      <c r="H298" t="s">
        <v>333</v>
      </c>
      <c r="I298" t="s">
        <v>14</v>
      </c>
      <c r="J298" t="s">
        <v>54</v>
      </c>
      <c r="K298" s="78">
        <f t="shared" ca="1" si="4"/>
        <v>0</v>
      </c>
      <c r="M298" t="s">
        <v>1680</v>
      </c>
    </row>
    <row r="299" spans="1:17" x14ac:dyDescent="0.35">
      <c r="A299" t="s">
        <v>525</v>
      </c>
      <c r="B299" t="s">
        <v>26</v>
      </c>
      <c r="C299" t="s">
        <v>488</v>
      </c>
      <c r="D299" t="s">
        <v>489</v>
      </c>
      <c r="E299" t="s">
        <v>490</v>
      </c>
      <c r="F299" t="s">
        <v>334</v>
      </c>
      <c r="G299" t="s">
        <v>54</v>
      </c>
      <c r="H299" t="s">
        <v>335</v>
      </c>
      <c r="I299" t="s">
        <v>14</v>
      </c>
      <c r="J299" t="s">
        <v>54</v>
      </c>
      <c r="K299" s="78">
        <f t="shared" ca="1" si="4"/>
        <v>0</v>
      </c>
      <c r="M299" t="s">
        <v>1680</v>
      </c>
    </row>
    <row r="300" spans="1:17" x14ac:dyDescent="0.35">
      <c r="A300" t="s">
        <v>525</v>
      </c>
      <c r="B300" t="s">
        <v>30</v>
      </c>
      <c r="C300" t="s">
        <v>488</v>
      </c>
      <c r="D300" t="s">
        <v>489</v>
      </c>
      <c r="E300" t="s">
        <v>490</v>
      </c>
      <c r="F300" t="s">
        <v>54</v>
      </c>
      <c r="I300" t="s">
        <v>14</v>
      </c>
      <c r="J300" t="s">
        <v>54</v>
      </c>
      <c r="K300" s="78">
        <f t="shared" ca="1" si="4"/>
        <v>0</v>
      </c>
      <c r="M300" t="s">
        <v>1680</v>
      </c>
    </row>
    <row r="301" spans="1:17" x14ac:dyDescent="0.35">
      <c r="A301" t="s">
        <v>525</v>
      </c>
      <c r="B301" t="s">
        <v>34</v>
      </c>
      <c r="C301" t="s">
        <v>488</v>
      </c>
      <c r="D301" t="s">
        <v>489</v>
      </c>
      <c r="E301" t="s">
        <v>493</v>
      </c>
      <c r="F301" t="s">
        <v>337</v>
      </c>
      <c r="G301" t="s">
        <v>54</v>
      </c>
      <c r="H301" t="s">
        <v>338</v>
      </c>
      <c r="I301" t="s">
        <v>14</v>
      </c>
      <c r="J301" t="s">
        <v>54</v>
      </c>
      <c r="K301" s="78">
        <f t="shared" ca="1" si="4"/>
        <v>0</v>
      </c>
      <c r="M301" t="s">
        <v>1680</v>
      </c>
    </row>
    <row r="302" spans="1:17" x14ac:dyDescent="0.35">
      <c r="A302" t="s">
        <v>525</v>
      </c>
      <c r="B302" t="s">
        <v>38</v>
      </c>
      <c r="C302" t="s">
        <v>488</v>
      </c>
      <c r="D302" t="s">
        <v>489</v>
      </c>
      <c r="E302" t="s">
        <v>493</v>
      </c>
      <c r="F302" t="s">
        <v>339</v>
      </c>
      <c r="G302" t="s">
        <v>54</v>
      </c>
      <c r="H302" t="s">
        <v>494</v>
      </c>
      <c r="I302" t="s">
        <v>14</v>
      </c>
      <c r="J302" t="s">
        <v>54</v>
      </c>
      <c r="K302" s="78">
        <f t="shared" ca="1" si="4"/>
        <v>0</v>
      </c>
      <c r="M302" t="s">
        <v>1680</v>
      </c>
    </row>
    <row r="303" spans="1:17" x14ac:dyDescent="0.35">
      <c r="A303" t="s">
        <v>525</v>
      </c>
      <c r="B303" t="s">
        <v>41</v>
      </c>
      <c r="C303" t="s">
        <v>488</v>
      </c>
      <c r="D303" t="s">
        <v>489</v>
      </c>
      <c r="E303" t="s">
        <v>493</v>
      </c>
      <c r="F303" t="s">
        <v>54</v>
      </c>
      <c r="I303" t="s">
        <v>14</v>
      </c>
      <c r="J303" t="s">
        <v>54</v>
      </c>
      <c r="K303" s="78">
        <f t="shared" ca="1" si="4"/>
        <v>0</v>
      </c>
      <c r="M303" t="s">
        <v>1680</v>
      </c>
    </row>
    <row r="304" spans="1:17" x14ac:dyDescent="0.35">
      <c r="A304" t="s">
        <v>525</v>
      </c>
      <c r="B304" t="s">
        <v>45</v>
      </c>
      <c r="C304" t="s">
        <v>488</v>
      </c>
      <c r="D304" t="s">
        <v>489</v>
      </c>
      <c r="E304" t="s">
        <v>341</v>
      </c>
      <c r="F304" t="s">
        <v>495</v>
      </c>
      <c r="G304" t="s">
        <v>54</v>
      </c>
      <c r="H304" t="s">
        <v>496</v>
      </c>
      <c r="I304" t="s">
        <v>14</v>
      </c>
      <c r="J304" t="s">
        <v>54</v>
      </c>
      <c r="K304" s="78">
        <f t="shared" ca="1" si="4"/>
        <v>0</v>
      </c>
      <c r="M304" t="s">
        <v>1680</v>
      </c>
    </row>
    <row r="305" spans="1:13" x14ac:dyDescent="0.35">
      <c r="A305" t="s">
        <v>525</v>
      </c>
      <c r="B305" t="s">
        <v>49</v>
      </c>
      <c r="C305" t="s">
        <v>488</v>
      </c>
      <c r="D305" t="s">
        <v>489</v>
      </c>
      <c r="E305" t="s">
        <v>341</v>
      </c>
      <c r="F305" t="s">
        <v>497</v>
      </c>
      <c r="G305" t="s">
        <v>54</v>
      </c>
      <c r="H305" t="s">
        <v>345</v>
      </c>
      <c r="I305" t="s">
        <v>14</v>
      </c>
      <c r="J305" t="s">
        <v>54</v>
      </c>
      <c r="K305" s="78">
        <f t="shared" ca="1" si="4"/>
        <v>0</v>
      </c>
      <c r="M305" t="s">
        <v>1680</v>
      </c>
    </row>
    <row r="306" spans="1:13" x14ac:dyDescent="0.35">
      <c r="A306" t="s">
        <v>525</v>
      </c>
      <c r="B306" t="s">
        <v>51</v>
      </c>
      <c r="C306" t="s">
        <v>488</v>
      </c>
      <c r="D306" t="s">
        <v>489</v>
      </c>
      <c r="E306" t="s">
        <v>341</v>
      </c>
      <c r="F306" t="s">
        <v>498</v>
      </c>
      <c r="G306" t="s">
        <v>54</v>
      </c>
      <c r="H306" t="s">
        <v>347</v>
      </c>
      <c r="I306" t="s">
        <v>14</v>
      </c>
      <c r="J306" t="s">
        <v>54</v>
      </c>
      <c r="K306" s="78">
        <f t="shared" ca="1" si="4"/>
        <v>0</v>
      </c>
      <c r="M306" t="s">
        <v>1680</v>
      </c>
    </row>
    <row r="307" spans="1:13" x14ac:dyDescent="0.35">
      <c r="A307" t="s">
        <v>525</v>
      </c>
      <c r="B307" t="s">
        <v>53</v>
      </c>
      <c r="C307" t="s">
        <v>488</v>
      </c>
      <c r="D307" t="s">
        <v>489</v>
      </c>
      <c r="E307" t="s">
        <v>341</v>
      </c>
      <c r="F307" t="s">
        <v>499</v>
      </c>
      <c r="G307" t="s">
        <v>54</v>
      </c>
      <c r="H307" t="s">
        <v>349</v>
      </c>
      <c r="I307" t="s">
        <v>14</v>
      </c>
      <c r="J307" t="s">
        <v>54</v>
      </c>
      <c r="K307" s="78">
        <f t="shared" ca="1" si="4"/>
        <v>0</v>
      </c>
      <c r="M307" t="s">
        <v>1680</v>
      </c>
    </row>
    <row r="308" spans="1:13" x14ac:dyDescent="0.35">
      <c r="A308" t="s">
        <v>525</v>
      </c>
      <c r="B308" t="s">
        <v>60</v>
      </c>
      <c r="C308" t="s">
        <v>488</v>
      </c>
      <c r="D308" t="s">
        <v>489</v>
      </c>
      <c r="E308" t="s">
        <v>341</v>
      </c>
      <c r="F308" t="s">
        <v>500</v>
      </c>
      <c r="G308" t="s">
        <v>54</v>
      </c>
      <c r="H308" t="s">
        <v>351</v>
      </c>
      <c r="I308" t="s">
        <v>14</v>
      </c>
      <c r="J308" t="s">
        <v>54</v>
      </c>
      <c r="K308" s="78">
        <f t="shared" ca="1" si="4"/>
        <v>0</v>
      </c>
      <c r="M308" t="s">
        <v>1680</v>
      </c>
    </row>
    <row r="309" spans="1:13" x14ac:dyDescent="0.35">
      <c r="A309" t="s">
        <v>525</v>
      </c>
      <c r="B309" t="s">
        <v>66</v>
      </c>
      <c r="C309" t="s">
        <v>488</v>
      </c>
      <c r="D309" t="s">
        <v>489</v>
      </c>
      <c r="E309" t="s">
        <v>352</v>
      </c>
      <c r="F309" t="s">
        <v>54</v>
      </c>
      <c r="I309" t="s">
        <v>14</v>
      </c>
      <c r="J309" t="s">
        <v>54</v>
      </c>
      <c r="K309" s="78">
        <f t="shared" ca="1" si="4"/>
        <v>0</v>
      </c>
      <c r="M309" t="s">
        <v>1680</v>
      </c>
    </row>
    <row r="310" spans="1:13" x14ac:dyDescent="0.35">
      <c r="A310" t="s">
        <v>525</v>
      </c>
      <c r="B310" t="s">
        <v>69</v>
      </c>
      <c r="C310" t="s">
        <v>488</v>
      </c>
      <c r="D310" t="s">
        <v>489</v>
      </c>
      <c r="E310" t="s">
        <v>501</v>
      </c>
      <c r="F310" t="s">
        <v>353</v>
      </c>
      <c r="G310" t="s">
        <v>54</v>
      </c>
      <c r="H310" t="s">
        <v>354</v>
      </c>
      <c r="I310" t="s">
        <v>14</v>
      </c>
      <c r="J310" t="s">
        <v>54</v>
      </c>
      <c r="K310" s="78">
        <f t="shared" ca="1" si="4"/>
        <v>0</v>
      </c>
      <c r="M310" t="s">
        <v>1680</v>
      </c>
    </row>
    <row r="311" spans="1:13" x14ac:dyDescent="0.35">
      <c r="A311" t="s">
        <v>525</v>
      </c>
      <c r="B311" t="s">
        <v>73</v>
      </c>
      <c r="C311" t="s">
        <v>488</v>
      </c>
      <c r="D311" t="s">
        <v>489</v>
      </c>
      <c r="E311" t="s">
        <v>501</v>
      </c>
      <c r="F311" t="s">
        <v>355</v>
      </c>
      <c r="G311" t="s">
        <v>54</v>
      </c>
      <c r="H311" t="s">
        <v>502</v>
      </c>
      <c r="I311" t="s">
        <v>14</v>
      </c>
      <c r="J311" t="s">
        <v>54</v>
      </c>
      <c r="K311" s="78">
        <f t="shared" ca="1" si="4"/>
        <v>0</v>
      </c>
      <c r="M311" t="s">
        <v>1680</v>
      </c>
    </row>
    <row r="312" spans="1:13" x14ac:dyDescent="0.35">
      <c r="A312" t="s">
        <v>525</v>
      </c>
      <c r="B312" t="s">
        <v>76</v>
      </c>
      <c r="C312" t="s">
        <v>488</v>
      </c>
      <c r="D312" t="s">
        <v>489</v>
      </c>
      <c r="E312" t="s">
        <v>501</v>
      </c>
      <c r="F312" t="s">
        <v>54</v>
      </c>
      <c r="I312" t="s">
        <v>14</v>
      </c>
      <c r="J312" t="s">
        <v>54</v>
      </c>
      <c r="K312" s="78">
        <f t="shared" ca="1" si="4"/>
        <v>0</v>
      </c>
      <c r="M312" t="s">
        <v>1680</v>
      </c>
    </row>
    <row r="313" spans="1:13" x14ac:dyDescent="0.35">
      <c r="A313" t="s">
        <v>525</v>
      </c>
      <c r="B313" t="s">
        <v>80</v>
      </c>
      <c r="C313" t="s">
        <v>488</v>
      </c>
      <c r="D313" t="s">
        <v>489</v>
      </c>
      <c r="E313" t="s">
        <v>54</v>
      </c>
      <c r="I313" t="s">
        <v>14</v>
      </c>
      <c r="J313" t="s">
        <v>54</v>
      </c>
      <c r="K313" s="78">
        <f t="shared" ca="1" si="4"/>
        <v>0</v>
      </c>
      <c r="M313" t="s">
        <v>1680</v>
      </c>
    </row>
    <row r="314" spans="1:13" x14ac:dyDescent="0.35">
      <c r="A314" t="s">
        <v>525</v>
      </c>
      <c r="B314" t="s">
        <v>82</v>
      </c>
      <c r="C314" t="s">
        <v>488</v>
      </c>
      <c r="D314" t="s">
        <v>503</v>
      </c>
      <c r="E314" t="s">
        <v>504</v>
      </c>
      <c r="F314" t="s">
        <v>360</v>
      </c>
      <c r="G314" t="s">
        <v>54</v>
      </c>
      <c r="H314" t="s">
        <v>361</v>
      </c>
      <c r="I314" t="s">
        <v>14</v>
      </c>
      <c r="J314" t="s">
        <v>54</v>
      </c>
      <c r="K314" s="78">
        <f t="shared" ca="1" si="4"/>
        <v>0</v>
      </c>
      <c r="M314" t="s">
        <v>1680</v>
      </c>
    </row>
    <row r="315" spans="1:13" x14ac:dyDescent="0.35">
      <c r="A315" t="s">
        <v>525</v>
      </c>
      <c r="B315" t="s">
        <v>84</v>
      </c>
      <c r="C315" t="s">
        <v>488</v>
      </c>
      <c r="D315" t="s">
        <v>503</v>
      </c>
      <c r="E315" t="s">
        <v>504</v>
      </c>
      <c r="F315" t="s">
        <v>362</v>
      </c>
      <c r="G315" t="s">
        <v>54</v>
      </c>
      <c r="H315" t="s">
        <v>363</v>
      </c>
      <c r="I315" t="s">
        <v>14</v>
      </c>
      <c r="J315" t="s">
        <v>54</v>
      </c>
      <c r="K315" s="78">
        <f t="shared" ca="1" si="4"/>
        <v>0</v>
      </c>
      <c r="M315" t="s">
        <v>1680</v>
      </c>
    </row>
    <row r="316" spans="1:13" x14ac:dyDescent="0.35">
      <c r="A316" t="s">
        <v>525</v>
      </c>
      <c r="B316" t="s">
        <v>86</v>
      </c>
      <c r="C316" t="s">
        <v>488</v>
      </c>
      <c r="D316" t="s">
        <v>503</v>
      </c>
      <c r="E316" t="s">
        <v>504</v>
      </c>
      <c r="F316" t="s">
        <v>364</v>
      </c>
      <c r="G316" t="s">
        <v>54</v>
      </c>
      <c r="H316" t="s">
        <v>365</v>
      </c>
      <c r="I316" t="s">
        <v>14</v>
      </c>
      <c r="J316" t="s">
        <v>54</v>
      </c>
      <c r="K316" s="78">
        <f t="shared" ca="1" si="4"/>
        <v>0</v>
      </c>
      <c r="M316" t="s">
        <v>1680</v>
      </c>
    </row>
    <row r="317" spans="1:13" x14ac:dyDescent="0.35">
      <c r="A317" t="s">
        <v>525</v>
      </c>
      <c r="B317" t="s">
        <v>88</v>
      </c>
      <c r="C317" t="s">
        <v>488</v>
      </c>
      <c r="D317" t="s">
        <v>503</v>
      </c>
      <c r="E317" t="s">
        <v>504</v>
      </c>
      <c r="F317" t="s">
        <v>54</v>
      </c>
      <c r="I317" t="s">
        <v>14</v>
      </c>
      <c r="J317" t="s">
        <v>54</v>
      </c>
      <c r="K317" s="78">
        <f t="shared" ca="1" si="4"/>
        <v>0</v>
      </c>
      <c r="M317" t="s">
        <v>1680</v>
      </c>
    </row>
    <row r="318" spans="1:13" x14ac:dyDescent="0.35">
      <c r="A318" t="s">
        <v>525</v>
      </c>
      <c r="B318" t="s">
        <v>90</v>
      </c>
      <c r="C318" t="s">
        <v>488</v>
      </c>
      <c r="D318" t="s">
        <v>503</v>
      </c>
      <c r="E318" t="s">
        <v>505</v>
      </c>
      <c r="F318" t="s">
        <v>367</v>
      </c>
      <c r="G318" t="s">
        <v>54</v>
      </c>
      <c r="H318" t="s">
        <v>368</v>
      </c>
      <c r="I318" t="s">
        <v>14</v>
      </c>
      <c r="J318" t="s">
        <v>54</v>
      </c>
      <c r="K318" s="78">
        <f t="shared" ca="1" si="4"/>
        <v>0</v>
      </c>
      <c r="M318" t="s">
        <v>1680</v>
      </c>
    </row>
    <row r="319" spans="1:13" x14ac:dyDescent="0.35">
      <c r="A319" t="s">
        <v>525</v>
      </c>
      <c r="B319" t="s">
        <v>92</v>
      </c>
      <c r="C319" t="s">
        <v>488</v>
      </c>
      <c r="D319" t="s">
        <v>503</v>
      </c>
      <c r="E319" t="s">
        <v>505</v>
      </c>
      <c r="F319" t="s">
        <v>369</v>
      </c>
      <c r="G319" t="s">
        <v>54</v>
      </c>
      <c r="H319" t="s">
        <v>370</v>
      </c>
      <c r="I319" t="s">
        <v>14</v>
      </c>
      <c r="J319" t="s">
        <v>54</v>
      </c>
      <c r="K319" s="78">
        <f t="shared" ca="1" si="4"/>
        <v>0</v>
      </c>
      <c r="M319" t="s">
        <v>1680</v>
      </c>
    </row>
    <row r="320" spans="1:13" x14ac:dyDescent="0.35">
      <c r="A320" t="s">
        <v>525</v>
      </c>
      <c r="B320" t="s">
        <v>94</v>
      </c>
      <c r="C320" t="s">
        <v>488</v>
      </c>
      <c r="D320" t="s">
        <v>503</v>
      </c>
      <c r="E320" t="s">
        <v>505</v>
      </c>
      <c r="F320" t="s">
        <v>371</v>
      </c>
      <c r="G320" t="s">
        <v>54</v>
      </c>
      <c r="H320" t="s">
        <v>372</v>
      </c>
      <c r="I320" t="s">
        <v>14</v>
      </c>
      <c r="J320" t="s">
        <v>54</v>
      </c>
      <c r="K320" s="78">
        <f t="shared" ca="1" si="4"/>
        <v>0</v>
      </c>
      <c r="M320" t="s">
        <v>1680</v>
      </c>
    </row>
    <row r="321" spans="1:13" x14ac:dyDescent="0.35">
      <c r="A321" t="s">
        <v>525</v>
      </c>
      <c r="B321" t="s">
        <v>96</v>
      </c>
      <c r="C321" t="s">
        <v>488</v>
      </c>
      <c r="D321" t="s">
        <v>503</v>
      </c>
      <c r="E321" t="s">
        <v>505</v>
      </c>
      <c r="F321" t="s">
        <v>54</v>
      </c>
      <c r="I321" t="s">
        <v>14</v>
      </c>
      <c r="J321" t="s">
        <v>54</v>
      </c>
      <c r="K321" s="78">
        <f t="shared" ca="1" si="4"/>
        <v>0</v>
      </c>
      <c r="M321" t="s">
        <v>1680</v>
      </c>
    </row>
    <row r="322" spans="1:13" x14ac:dyDescent="0.35">
      <c r="A322" t="s">
        <v>525</v>
      </c>
      <c r="B322" t="s">
        <v>98</v>
      </c>
      <c r="C322" t="s">
        <v>488</v>
      </c>
      <c r="D322" t="s">
        <v>503</v>
      </c>
      <c r="E322" t="s">
        <v>506</v>
      </c>
      <c r="F322" t="s">
        <v>374</v>
      </c>
      <c r="G322" t="s">
        <v>54</v>
      </c>
      <c r="H322" t="s">
        <v>507</v>
      </c>
      <c r="I322" t="s">
        <v>14</v>
      </c>
      <c r="J322" t="s">
        <v>54</v>
      </c>
      <c r="K322" s="78">
        <f t="shared" ca="1" si="4"/>
        <v>0</v>
      </c>
      <c r="M322" t="s">
        <v>1680</v>
      </c>
    </row>
    <row r="323" spans="1:13" x14ac:dyDescent="0.35">
      <c r="A323" t="s">
        <v>525</v>
      </c>
      <c r="B323" t="s">
        <v>100</v>
      </c>
      <c r="C323" t="s">
        <v>488</v>
      </c>
      <c r="D323" t="s">
        <v>503</v>
      </c>
      <c r="E323" t="s">
        <v>506</v>
      </c>
      <c r="F323" t="s">
        <v>508</v>
      </c>
      <c r="G323" t="s">
        <v>54</v>
      </c>
      <c r="H323" t="s">
        <v>377</v>
      </c>
      <c r="I323" t="s">
        <v>14</v>
      </c>
      <c r="J323" t="s">
        <v>54</v>
      </c>
      <c r="K323" s="78">
        <f t="shared" ca="1" si="4"/>
        <v>0</v>
      </c>
      <c r="M323" t="s">
        <v>1680</v>
      </c>
    </row>
    <row r="324" spans="1:13" x14ac:dyDescent="0.35">
      <c r="A324" t="s">
        <v>525</v>
      </c>
      <c r="B324" t="s">
        <v>102</v>
      </c>
      <c r="C324" t="s">
        <v>488</v>
      </c>
      <c r="D324" t="s">
        <v>503</v>
      </c>
      <c r="E324" t="s">
        <v>506</v>
      </c>
      <c r="F324" t="s">
        <v>378</v>
      </c>
      <c r="G324" t="s">
        <v>54</v>
      </c>
      <c r="H324" t="s">
        <v>379</v>
      </c>
      <c r="I324" t="s">
        <v>14</v>
      </c>
      <c r="J324" t="s">
        <v>54</v>
      </c>
      <c r="K324" s="78">
        <f t="shared" ca="1" si="4"/>
        <v>0</v>
      </c>
      <c r="M324" t="s">
        <v>1680</v>
      </c>
    </row>
    <row r="325" spans="1:13" x14ac:dyDescent="0.35">
      <c r="A325" t="s">
        <v>525</v>
      </c>
      <c r="B325" t="s">
        <v>67</v>
      </c>
      <c r="C325" t="s">
        <v>488</v>
      </c>
      <c r="D325" t="s">
        <v>503</v>
      </c>
      <c r="E325" t="s">
        <v>506</v>
      </c>
      <c r="F325" t="s">
        <v>380</v>
      </c>
      <c r="G325" t="s">
        <v>54</v>
      </c>
      <c r="H325" t="s">
        <v>381</v>
      </c>
      <c r="I325" t="s">
        <v>14</v>
      </c>
      <c r="J325" t="s">
        <v>54</v>
      </c>
      <c r="K325" s="78">
        <f t="shared" ca="1" si="4"/>
        <v>0</v>
      </c>
      <c r="M325" t="s">
        <v>1680</v>
      </c>
    </row>
    <row r="326" spans="1:13" x14ac:dyDescent="0.35">
      <c r="A326" t="s">
        <v>525</v>
      </c>
      <c r="B326" t="s">
        <v>105</v>
      </c>
      <c r="C326" t="s">
        <v>488</v>
      </c>
      <c r="D326" t="s">
        <v>503</v>
      </c>
      <c r="E326" t="s">
        <v>506</v>
      </c>
      <c r="F326" t="s">
        <v>382</v>
      </c>
      <c r="G326" t="s">
        <v>54</v>
      </c>
      <c r="I326" t="s">
        <v>14</v>
      </c>
      <c r="J326" t="s">
        <v>54</v>
      </c>
      <c r="K326" s="78">
        <f t="shared" ca="1" si="4"/>
        <v>0</v>
      </c>
      <c r="M326" t="s">
        <v>1680</v>
      </c>
    </row>
    <row r="327" spans="1:13" x14ac:dyDescent="0.35">
      <c r="A327" t="s">
        <v>525</v>
      </c>
      <c r="B327" t="s">
        <v>107</v>
      </c>
      <c r="C327" t="s">
        <v>488</v>
      </c>
      <c r="D327" t="s">
        <v>503</v>
      </c>
      <c r="E327" t="s">
        <v>506</v>
      </c>
      <c r="F327" t="s">
        <v>54</v>
      </c>
      <c r="I327" t="s">
        <v>14</v>
      </c>
      <c r="J327" t="s">
        <v>54</v>
      </c>
      <c r="K327" s="78">
        <f t="shared" ca="1" si="4"/>
        <v>0</v>
      </c>
      <c r="M327" t="s">
        <v>1680</v>
      </c>
    </row>
    <row r="328" spans="1:13" x14ac:dyDescent="0.35">
      <c r="A328" t="s">
        <v>525</v>
      </c>
      <c r="B328" t="s">
        <v>109</v>
      </c>
      <c r="C328" t="s">
        <v>488</v>
      </c>
      <c r="D328" t="s">
        <v>503</v>
      </c>
      <c r="E328" t="s">
        <v>384</v>
      </c>
      <c r="F328" t="s">
        <v>231</v>
      </c>
      <c r="G328" t="s">
        <v>54</v>
      </c>
      <c r="H328" t="s">
        <v>385</v>
      </c>
      <c r="I328" t="s">
        <v>14</v>
      </c>
      <c r="J328" t="s">
        <v>54</v>
      </c>
      <c r="K328" s="78">
        <f t="shared" ref="K328:K391" ca="1" si="6">OFFSET(INDIRECT(A328&amp;"_Corner"),MATCH($B328,INDIRECT(A328&amp;"_Row"),0),MATCH($I328,INDIRECT(A328&amp;"_Column",0)))</f>
        <v>0</v>
      </c>
      <c r="M328" t="s">
        <v>1680</v>
      </c>
    </row>
    <row r="329" spans="1:13" x14ac:dyDescent="0.35">
      <c r="A329" t="s">
        <v>525</v>
      </c>
      <c r="B329" t="s">
        <v>111</v>
      </c>
      <c r="C329" t="s">
        <v>488</v>
      </c>
      <c r="D329" t="s">
        <v>503</v>
      </c>
      <c r="E329" t="s">
        <v>509</v>
      </c>
      <c r="F329" t="s">
        <v>510</v>
      </c>
      <c r="G329" t="s">
        <v>54</v>
      </c>
      <c r="H329" t="s">
        <v>388</v>
      </c>
      <c r="I329" t="s">
        <v>14</v>
      </c>
      <c r="J329" t="s">
        <v>54</v>
      </c>
      <c r="K329" s="78">
        <f t="shared" ca="1" si="6"/>
        <v>0</v>
      </c>
      <c r="M329" t="s">
        <v>1680</v>
      </c>
    </row>
    <row r="330" spans="1:13" x14ac:dyDescent="0.35">
      <c r="A330" t="s">
        <v>525</v>
      </c>
      <c r="B330" t="s">
        <v>114</v>
      </c>
      <c r="C330" t="s">
        <v>488</v>
      </c>
      <c r="D330" t="s">
        <v>503</v>
      </c>
      <c r="E330" t="s">
        <v>509</v>
      </c>
      <c r="F330" t="s">
        <v>511</v>
      </c>
      <c r="G330" t="s">
        <v>54</v>
      </c>
      <c r="H330" t="s">
        <v>390</v>
      </c>
      <c r="I330" t="s">
        <v>14</v>
      </c>
      <c r="J330" t="s">
        <v>54</v>
      </c>
      <c r="K330" s="78">
        <f t="shared" ca="1" si="6"/>
        <v>0</v>
      </c>
      <c r="M330" t="s">
        <v>1680</v>
      </c>
    </row>
    <row r="331" spans="1:13" x14ac:dyDescent="0.35">
      <c r="A331" t="s">
        <v>525</v>
      </c>
      <c r="B331" t="s">
        <v>116</v>
      </c>
      <c r="C331" t="s">
        <v>488</v>
      </c>
      <c r="D331" t="s">
        <v>503</v>
      </c>
      <c r="E331" t="s">
        <v>509</v>
      </c>
      <c r="F331" t="s">
        <v>512</v>
      </c>
      <c r="G331" t="s">
        <v>54</v>
      </c>
      <c r="H331" t="s">
        <v>390</v>
      </c>
      <c r="I331" t="s">
        <v>14</v>
      </c>
      <c r="J331" t="s">
        <v>54</v>
      </c>
      <c r="K331" s="78">
        <f t="shared" ca="1" si="6"/>
        <v>0</v>
      </c>
      <c r="M331" t="s">
        <v>1680</v>
      </c>
    </row>
    <row r="332" spans="1:13" x14ac:dyDescent="0.35">
      <c r="A332" t="s">
        <v>525</v>
      </c>
      <c r="B332" t="s">
        <v>118</v>
      </c>
      <c r="C332" t="s">
        <v>488</v>
      </c>
      <c r="D332" t="s">
        <v>503</v>
      </c>
      <c r="E332" t="s">
        <v>509</v>
      </c>
      <c r="F332" t="s">
        <v>54</v>
      </c>
      <c r="I332" t="s">
        <v>14</v>
      </c>
      <c r="J332" t="s">
        <v>54</v>
      </c>
      <c r="K332" s="78">
        <f t="shared" ca="1" si="6"/>
        <v>0</v>
      </c>
      <c r="M332" t="s">
        <v>1680</v>
      </c>
    </row>
    <row r="333" spans="1:13" x14ac:dyDescent="0.35">
      <c r="A333" t="s">
        <v>525</v>
      </c>
      <c r="B333" t="s">
        <v>120</v>
      </c>
      <c r="C333" t="s">
        <v>488</v>
      </c>
      <c r="D333" t="s">
        <v>503</v>
      </c>
      <c r="E333" t="s">
        <v>54</v>
      </c>
      <c r="I333" t="s">
        <v>14</v>
      </c>
      <c r="J333" t="s">
        <v>54</v>
      </c>
      <c r="K333" s="78">
        <f t="shared" ca="1" si="6"/>
        <v>0</v>
      </c>
      <c r="M333" t="s">
        <v>1680</v>
      </c>
    </row>
    <row r="334" spans="1:13" x14ac:dyDescent="0.35">
      <c r="A334" t="s">
        <v>525</v>
      </c>
      <c r="B334" t="s">
        <v>124</v>
      </c>
      <c r="C334" t="s">
        <v>488</v>
      </c>
      <c r="D334" t="s">
        <v>513</v>
      </c>
      <c r="E334" t="s">
        <v>514</v>
      </c>
      <c r="F334" t="s">
        <v>54</v>
      </c>
      <c r="H334" t="s">
        <v>398</v>
      </c>
      <c r="I334" t="s">
        <v>14</v>
      </c>
      <c r="J334" t="s">
        <v>54</v>
      </c>
      <c r="K334" s="78">
        <f t="shared" ca="1" si="6"/>
        <v>0</v>
      </c>
      <c r="M334" t="s">
        <v>1680</v>
      </c>
    </row>
    <row r="335" spans="1:13" x14ac:dyDescent="0.35">
      <c r="A335" t="s">
        <v>525</v>
      </c>
      <c r="B335" t="s">
        <v>71</v>
      </c>
      <c r="C335" t="s">
        <v>488</v>
      </c>
      <c r="D335" t="s">
        <v>513</v>
      </c>
      <c r="E335" t="s">
        <v>399</v>
      </c>
      <c r="F335" t="s">
        <v>54</v>
      </c>
      <c r="I335" t="s">
        <v>14</v>
      </c>
      <c r="J335" t="s">
        <v>54</v>
      </c>
      <c r="K335" s="78">
        <f t="shared" ca="1" si="6"/>
        <v>0</v>
      </c>
      <c r="M335" t="s">
        <v>1680</v>
      </c>
    </row>
    <row r="336" spans="1:13" x14ac:dyDescent="0.35">
      <c r="A336" t="s">
        <v>525</v>
      </c>
      <c r="B336" t="s">
        <v>127</v>
      </c>
      <c r="C336" t="s">
        <v>488</v>
      </c>
      <c r="D336" t="s">
        <v>513</v>
      </c>
      <c r="E336" t="s">
        <v>515</v>
      </c>
      <c r="F336" t="s">
        <v>54</v>
      </c>
      <c r="H336" t="s">
        <v>401</v>
      </c>
      <c r="I336" t="s">
        <v>14</v>
      </c>
      <c r="J336" t="s">
        <v>54</v>
      </c>
      <c r="K336" s="78">
        <f t="shared" ca="1" si="6"/>
        <v>0</v>
      </c>
      <c r="M336" t="s">
        <v>1680</v>
      </c>
    </row>
    <row r="337" spans="1:13" x14ac:dyDescent="0.35">
      <c r="A337" t="s">
        <v>525</v>
      </c>
      <c r="B337" t="s">
        <v>129</v>
      </c>
      <c r="C337" t="s">
        <v>488</v>
      </c>
      <c r="D337" t="s">
        <v>513</v>
      </c>
      <c r="E337" t="s">
        <v>515</v>
      </c>
      <c r="F337" t="s">
        <v>516</v>
      </c>
      <c r="G337" t="s">
        <v>54</v>
      </c>
      <c r="I337" t="s">
        <v>14</v>
      </c>
      <c r="J337" t="s">
        <v>54</v>
      </c>
      <c r="K337" s="78">
        <f t="shared" ca="1" si="6"/>
        <v>0</v>
      </c>
      <c r="M337" t="s">
        <v>1680</v>
      </c>
    </row>
    <row r="338" spans="1:13" x14ac:dyDescent="0.35">
      <c r="A338" t="s">
        <v>525</v>
      </c>
      <c r="B338" t="s">
        <v>404</v>
      </c>
      <c r="C338" t="s">
        <v>488</v>
      </c>
      <c r="D338" t="s">
        <v>513</v>
      </c>
      <c r="E338" t="s">
        <v>515</v>
      </c>
      <c r="F338" t="s">
        <v>517</v>
      </c>
      <c r="G338" t="s">
        <v>54</v>
      </c>
      <c r="I338" t="s">
        <v>14</v>
      </c>
      <c r="J338" t="s">
        <v>54</v>
      </c>
      <c r="K338" s="78">
        <f t="shared" ca="1" si="6"/>
        <v>0</v>
      </c>
      <c r="M338" t="s">
        <v>1680</v>
      </c>
    </row>
    <row r="339" spans="1:13" x14ac:dyDescent="0.35">
      <c r="A339" t="s">
        <v>525</v>
      </c>
      <c r="B339" t="s">
        <v>406</v>
      </c>
      <c r="C339" t="s">
        <v>488</v>
      </c>
      <c r="D339" t="s">
        <v>513</v>
      </c>
      <c r="E339" t="s">
        <v>515</v>
      </c>
      <c r="F339" t="s">
        <v>518</v>
      </c>
      <c r="G339" t="s">
        <v>54</v>
      </c>
      <c r="I339" t="s">
        <v>14</v>
      </c>
      <c r="J339" t="s">
        <v>54</v>
      </c>
      <c r="K339" s="78">
        <f t="shared" ca="1" si="6"/>
        <v>0</v>
      </c>
      <c r="M339" t="s">
        <v>1680</v>
      </c>
    </row>
    <row r="340" spans="1:13" x14ac:dyDescent="0.35">
      <c r="A340" t="s">
        <v>525</v>
      </c>
      <c r="B340" t="s">
        <v>408</v>
      </c>
      <c r="C340" t="s">
        <v>488</v>
      </c>
      <c r="D340" t="s">
        <v>513</v>
      </c>
      <c r="E340" t="s">
        <v>54</v>
      </c>
      <c r="I340" t="s">
        <v>14</v>
      </c>
      <c r="J340" t="s">
        <v>54</v>
      </c>
      <c r="K340" s="78">
        <f t="shared" ca="1" si="6"/>
        <v>0</v>
      </c>
      <c r="M340" t="s">
        <v>1680</v>
      </c>
    </row>
    <row r="341" spans="1:13" x14ac:dyDescent="0.35">
      <c r="A341" t="s">
        <v>525</v>
      </c>
      <c r="B341" t="s">
        <v>412</v>
      </c>
      <c r="C341" t="s">
        <v>488</v>
      </c>
      <c r="D341" t="s">
        <v>519</v>
      </c>
      <c r="E341" t="s">
        <v>411</v>
      </c>
      <c r="F341" t="s">
        <v>54</v>
      </c>
      <c r="H341" t="s">
        <v>413</v>
      </c>
      <c r="I341" t="s">
        <v>14</v>
      </c>
      <c r="J341" t="s">
        <v>54</v>
      </c>
      <c r="K341" s="78">
        <f t="shared" ca="1" si="6"/>
        <v>0</v>
      </c>
      <c r="M341" t="s">
        <v>1680</v>
      </c>
    </row>
    <row r="342" spans="1:13" x14ac:dyDescent="0.35">
      <c r="A342" t="s">
        <v>525</v>
      </c>
      <c r="B342" t="s">
        <v>415</v>
      </c>
      <c r="C342" t="s">
        <v>488</v>
      </c>
      <c r="D342" t="s">
        <v>519</v>
      </c>
      <c r="E342" t="s">
        <v>414</v>
      </c>
      <c r="F342" t="s">
        <v>54</v>
      </c>
      <c r="H342" t="s">
        <v>416</v>
      </c>
      <c r="I342" t="s">
        <v>14</v>
      </c>
      <c r="J342" t="s">
        <v>54</v>
      </c>
      <c r="K342" s="78">
        <f t="shared" ca="1" si="6"/>
        <v>0</v>
      </c>
      <c r="M342" t="s">
        <v>1680</v>
      </c>
    </row>
    <row r="343" spans="1:13" x14ac:dyDescent="0.35">
      <c r="A343" t="s">
        <v>525</v>
      </c>
      <c r="B343" t="s">
        <v>418</v>
      </c>
      <c r="C343" t="s">
        <v>488</v>
      </c>
      <c r="D343" t="s">
        <v>519</v>
      </c>
      <c r="E343" t="s">
        <v>417</v>
      </c>
      <c r="F343" t="s">
        <v>54</v>
      </c>
      <c r="H343" t="s">
        <v>419</v>
      </c>
      <c r="I343" t="s">
        <v>14</v>
      </c>
      <c r="J343" t="s">
        <v>54</v>
      </c>
      <c r="K343" s="78">
        <f t="shared" ca="1" si="6"/>
        <v>0</v>
      </c>
      <c r="M343" t="s">
        <v>1680</v>
      </c>
    </row>
    <row r="344" spans="1:13" x14ac:dyDescent="0.35">
      <c r="A344" t="s">
        <v>525</v>
      </c>
      <c r="B344" t="s">
        <v>131</v>
      </c>
      <c r="C344" t="s">
        <v>488</v>
      </c>
      <c r="D344" t="s">
        <v>519</v>
      </c>
      <c r="E344" t="s">
        <v>54</v>
      </c>
      <c r="H344" t="s">
        <v>420</v>
      </c>
      <c r="I344" t="s">
        <v>14</v>
      </c>
      <c r="J344" t="s">
        <v>54</v>
      </c>
      <c r="K344" s="78">
        <f t="shared" ca="1" si="6"/>
        <v>0</v>
      </c>
      <c r="M344" t="s">
        <v>1680</v>
      </c>
    </row>
    <row r="345" spans="1:13" x14ac:dyDescent="0.35">
      <c r="A345" t="s">
        <v>525</v>
      </c>
      <c r="B345" t="s">
        <v>134</v>
      </c>
      <c r="C345" t="s">
        <v>488</v>
      </c>
      <c r="D345" t="s">
        <v>520</v>
      </c>
      <c r="E345" t="s">
        <v>521</v>
      </c>
      <c r="F345" t="s">
        <v>54</v>
      </c>
      <c r="I345" t="s">
        <v>14</v>
      </c>
      <c r="J345" t="s">
        <v>54</v>
      </c>
      <c r="K345" s="78">
        <f t="shared" ca="1" si="6"/>
        <v>0</v>
      </c>
      <c r="M345" t="s">
        <v>1680</v>
      </c>
    </row>
    <row r="346" spans="1:13" x14ac:dyDescent="0.35">
      <c r="A346" t="s">
        <v>525</v>
      </c>
      <c r="B346" t="s">
        <v>136</v>
      </c>
      <c r="C346" t="s">
        <v>488</v>
      </c>
      <c r="D346" t="s">
        <v>520</v>
      </c>
      <c r="E346" t="s">
        <v>422</v>
      </c>
      <c r="F346" t="s">
        <v>54</v>
      </c>
      <c r="H346" t="s">
        <v>423</v>
      </c>
      <c r="I346" t="s">
        <v>14</v>
      </c>
      <c r="J346" t="s">
        <v>54</v>
      </c>
      <c r="K346" s="78">
        <f t="shared" ca="1" si="6"/>
        <v>0</v>
      </c>
      <c r="M346" t="s">
        <v>1680</v>
      </c>
    </row>
    <row r="347" spans="1:13" x14ac:dyDescent="0.35">
      <c r="A347" t="s">
        <v>525</v>
      </c>
      <c r="B347" t="s">
        <v>138</v>
      </c>
      <c r="C347" t="s">
        <v>488</v>
      </c>
      <c r="D347" t="s">
        <v>520</v>
      </c>
      <c r="E347" t="s">
        <v>424</v>
      </c>
      <c r="F347" t="s">
        <v>54</v>
      </c>
      <c r="H347" t="s">
        <v>425</v>
      </c>
      <c r="I347" t="s">
        <v>14</v>
      </c>
      <c r="J347" t="s">
        <v>54</v>
      </c>
      <c r="K347" s="78">
        <f t="shared" ca="1" si="6"/>
        <v>0</v>
      </c>
      <c r="M347" t="s">
        <v>1680</v>
      </c>
    </row>
    <row r="348" spans="1:13" x14ac:dyDescent="0.35">
      <c r="A348" t="s">
        <v>525</v>
      </c>
      <c r="B348" t="s">
        <v>74</v>
      </c>
      <c r="C348" t="s">
        <v>488</v>
      </c>
      <c r="D348" t="s">
        <v>520</v>
      </c>
      <c r="E348" t="s">
        <v>426</v>
      </c>
      <c r="F348" t="s">
        <v>54</v>
      </c>
      <c r="H348" t="s">
        <v>427</v>
      </c>
      <c r="I348" t="s">
        <v>14</v>
      </c>
      <c r="J348" t="s">
        <v>54</v>
      </c>
      <c r="K348" s="78">
        <f t="shared" ca="1" si="6"/>
        <v>0</v>
      </c>
      <c r="M348" t="s">
        <v>1680</v>
      </c>
    </row>
    <row r="349" spans="1:13" x14ac:dyDescent="0.35">
      <c r="A349" t="s">
        <v>525</v>
      </c>
      <c r="B349" t="s">
        <v>141</v>
      </c>
      <c r="C349" t="s">
        <v>488</v>
      </c>
      <c r="D349" t="s">
        <v>520</v>
      </c>
      <c r="E349" t="s">
        <v>428</v>
      </c>
      <c r="F349" t="s">
        <v>54</v>
      </c>
      <c r="H349" t="s">
        <v>429</v>
      </c>
      <c r="I349" t="s">
        <v>14</v>
      </c>
      <c r="J349" t="s">
        <v>54</v>
      </c>
      <c r="K349" s="78">
        <f t="shared" ca="1" si="6"/>
        <v>0</v>
      </c>
      <c r="M349" t="s">
        <v>1680</v>
      </c>
    </row>
    <row r="350" spans="1:13" x14ac:dyDescent="0.35">
      <c r="A350" t="s">
        <v>525</v>
      </c>
      <c r="B350" t="s">
        <v>143</v>
      </c>
      <c r="C350" t="s">
        <v>488</v>
      </c>
      <c r="D350" t="s">
        <v>54</v>
      </c>
      <c r="H350" t="s">
        <v>522</v>
      </c>
      <c r="I350" t="s">
        <v>14</v>
      </c>
      <c r="J350" t="s">
        <v>54</v>
      </c>
      <c r="K350" s="78">
        <f t="shared" ca="1" si="6"/>
        <v>0</v>
      </c>
      <c r="M350" t="s">
        <v>1680</v>
      </c>
    </row>
    <row r="351" spans="1:13" x14ac:dyDescent="0.35">
      <c r="A351" t="s">
        <v>525</v>
      </c>
      <c r="B351" t="s">
        <v>144</v>
      </c>
      <c r="C351" t="s">
        <v>523</v>
      </c>
      <c r="D351" t="s">
        <v>432</v>
      </c>
      <c r="E351" t="s">
        <v>54</v>
      </c>
      <c r="I351" t="s">
        <v>14</v>
      </c>
      <c r="J351" t="s">
        <v>54</v>
      </c>
      <c r="K351" s="78">
        <f t="shared" ca="1" si="6"/>
        <v>0</v>
      </c>
      <c r="M351" t="s">
        <v>1680</v>
      </c>
    </row>
    <row r="352" spans="1:13" x14ac:dyDescent="0.35">
      <c r="A352" t="s">
        <v>525</v>
      </c>
      <c r="B352" t="s">
        <v>145</v>
      </c>
      <c r="C352" t="s">
        <v>523</v>
      </c>
      <c r="D352" t="s">
        <v>433</v>
      </c>
      <c r="E352" t="s">
        <v>54</v>
      </c>
      <c r="H352" t="s">
        <v>434</v>
      </c>
      <c r="I352" t="s">
        <v>14</v>
      </c>
      <c r="J352" t="s">
        <v>54</v>
      </c>
      <c r="K352" s="78">
        <f t="shared" ca="1" si="6"/>
        <v>0</v>
      </c>
      <c r="M352" t="s">
        <v>1680</v>
      </c>
    </row>
    <row r="353" spans="1:13" x14ac:dyDescent="0.35">
      <c r="A353" t="s">
        <v>525</v>
      </c>
      <c r="B353" t="s">
        <v>146</v>
      </c>
      <c r="C353" t="s">
        <v>523</v>
      </c>
      <c r="D353" t="s">
        <v>435</v>
      </c>
      <c r="E353" t="s">
        <v>54</v>
      </c>
      <c r="I353" t="s">
        <v>14</v>
      </c>
      <c r="J353" t="s">
        <v>54</v>
      </c>
      <c r="K353" s="78">
        <f t="shared" ca="1" si="6"/>
        <v>0</v>
      </c>
      <c r="M353" t="s">
        <v>1680</v>
      </c>
    </row>
    <row r="354" spans="1:13" x14ac:dyDescent="0.35">
      <c r="A354" t="s">
        <v>525</v>
      </c>
      <c r="B354" t="s">
        <v>148</v>
      </c>
      <c r="C354" t="s">
        <v>523</v>
      </c>
      <c r="D354" t="s">
        <v>436</v>
      </c>
      <c r="E354" t="s">
        <v>54</v>
      </c>
      <c r="I354" t="s">
        <v>14</v>
      </c>
      <c r="J354" t="s">
        <v>54</v>
      </c>
      <c r="K354" s="78">
        <f t="shared" ca="1" si="6"/>
        <v>0</v>
      </c>
      <c r="M354" t="s">
        <v>1680</v>
      </c>
    </row>
    <row r="355" spans="1:13" x14ac:dyDescent="0.35">
      <c r="A355" t="s">
        <v>525</v>
      </c>
      <c r="B355" t="s">
        <v>19</v>
      </c>
      <c r="C355" t="s">
        <v>488</v>
      </c>
      <c r="D355" t="s">
        <v>489</v>
      </c>
      <c r="E355" t="s">
        <v>490</v>
      </c>
      <c r="F355" t="s">
        <v>330</v>
      </c>
      <c r="G355" t="s">
        <v>54</v>
      </c>
      <c r="H355" t="s">
        <v>491</v>
      </c>
      <c r="I355" t="s">
        <v>61</v>
      </c>
      <c r="J355" t="s">
        <v>443</v>
      </c>
      <c r="K355" s="78">
        <f t="shared" ca="1" si="6"/>
        <v>0</v>
      </c>
      <c r="M355" t="s">
        <v>1680</v>
      </c>
    </row>
    <row r="356" spans="1:13" x14ac:dyDescent="0.35">
      <c r="A356" t="s">
        <v>525</v>
      </c>
      <c r="B356" t="s">
        <v>23</v>
      </c>
      <c r="C356" t="s">
        <v>488</v>
      </c>
      <c r="D356" t="s">
        <v>489</v>
      </c>
      <c r="E356" t="s">
        <v>490</v>
      </c>
      <c r="F356" t="s">
        <v>332</v>
      </c>
      <c r="G356" t="s">
        <v>54</v>
      </c>
      <c r="H356" t="s">
        <v>333</v>
      </c>
      <c r="I356" t="s">
        <v>61</v>
      </c>
      <c r="J356" t="s">
        <v>443</v>
      </c>
      <c r="K356" s="78">
        <f t="shared" ca="1" si="6"/>
        <v>0</v>
      </c>
      <c r="M356" t="s">
        <v>1680</v>
      </c>
    </row>
    <row r="357" spans="1:13" x14ac:dyDescent="0.35">
      <c r="A357" t="s">
        <v>525</v>
      </c>
      <c r="B357" t="s">
        <v>26</v>
      </c>
      <c r="C357" t="s">
        <v>488</v>
      </c>
      <c r="D357" t="s">
        <v>489</v>
      </c>
      <c r="E357" t="s">
        <v>490</v>
      </c>
      <c r="F357" t="s">
        <v>334</v>
      </c>
      <c r="G357" t="s">
        <v>54</v>
      </c>
      <c r="H357" t="s">
        <v>335</v>
      </c>
      <c r="I357" t="s">
        <v>61</v>
      </c>
      <c r="J357" t="s">
        <v>443</v>
      </c>
      <c r="K357" s="78">
        <f t="shared" ca="1" si="6"/>
        <v>0</v>
      </c>
      <c r="M357" t="s">
        <v>1680</v>
      </c>
    </row>
    <row r="358" spans="1:13" x14ac:dyDescent="0.35">
      <c r="A358" t="s">
        <v>525</v>
      </c>
      <c r="B358" t="s">
        <v>30</v>
      </c>
      <c r="C358" t="s">
        <v>488</v>
      </c>
      <c r="D358" t="s">
        <v>489</v>
      </c>
      <c r="E358" t="s">
        <v>490</v>
      </c>
      <c r="F358" t="s">
        <v>54</v>
      </c>
      <c r="I358" t="s">
        <v>61</v>
      </c>
      <c r="J358" t="s">
        <v>443</v>
      </c>
      <c r="K358" s="78">
        <f t="shared" ca="1" si="6"/>
        <v>0</v>
      </c>
      <c r="M358" t="s">
        <v>1680</v>
      </c>
    </row>
    <row r="359" spans="1:13" x14ac:dyDescent="0.35">
      <c r="A359" t="s">
        <v>525</v>
      </c>
      <c r="B359" t="s">
        <v>34</v>
      </c>
      <c r="C359" t="s">
        <v>488</v>
      </c>
      <c r="D359" t="s">
        <v>489</v>
      </c>
      <c r="E359" t="s">
        <v>493</v>
      </c>
      <c r="F359" t="s">
        <v>337</v>
      </c>
      <c r="G359" t="s">
        <v>54</v>
      </c>
      <c r="H359" t="s">
        <v>338</v>
      </c>
      <c r="I359" t="s">
        <v>61</v>
      </c>
      <c r="J359" t="s">
        <v>443</v>
      </c>
      <c r="K359" s="78">
        <f t="shared" ca="1" si="6"/>
        <v>0</v>
      </c>
      <c r="M359" t="s">
        <v>1680</v>
      </c>
    </row>
    <row r="360" spans="1:13" x14ac:dyDescent="0.35">
      <c r="A360" t="s">
        <v>525</v>
      </c>
      <c r="B360" t="s">
        <v>38</v>
      </c>
      <c r="C360" t="s">
        <v>488</v>
      </c>
      <c r="D360" t="s">
        <v>489</v>
      </c>
      <c r="E360" t="s">
        <v>493</v>
      </c>
      <c r="F360" t="s">
        <v>339</v>
      </c>
      <c r="G360" t="s">
        <v>54</v>
      </c>
      <c r="H360" t="s">
        <v>494</v>
      </c>
      <c r="I360" t="s">
        <v>61</v>
      </c>
      <c r="J360" t="s">
        <v>443</v>
      </c>
      <c r="K360" s="78">
        <f t="shared" ca="1" si="6"/>
        <v>0</v>
      </c>
      <c r="M360" t="s">
        <v>1680</v>
      </c>
    </row>
    <row r="361" spans="1:13" x14ac:dyDescent="0.35">
      <c r="A361" t="s">
        <v>525</v>
      </c>
      <c r="B361" t="s">
        <v>41</v>
      </c>
      <c r="C361" t="s">
        <v>488</v>
      </c>
      <c r="D361" t="s">
        <v>489</v>
      </c>
      <c r="E361" t="s">
        <v>493</v>
      </c>
      <c r="F361" t="s">
        <v>54</v>
      </c>
      <c r="I361" t="s">
        <v>61</v>
      </c>
      <c r="J361" t="s">
        <v>443</v>
      </c>
      <c r="K361" s="78">
        <f t="shared" ca="1" si="6"/>
        <v>0</v>
      </c>
      <c r="M361" t="s">
        <v>1680</v>
      </c>
    </row>
    <row r="362" spans="1:13" x14ac:dyDescent="0.35">
      <c r="A362" t="s">
        <v>525</v>
      </c>
      <c r="B362" t="s">
        <v>45</v>
      </c>
      <c r="C362" t="s">
        <v>488</v>
      </c>
      <c r="D362" t="s">
        <v>489</v>
      </c>
      <c r="E362" t="s">
        <v>341</v>
      </c>
      <c r="F362" t="s">
        <v>495</v>
      </c>
      <c r="G362" t="s">
        <v>54</v>
      </c>
      <c r="H362" t="s">
        <v>496</v>
      </c>
      <c r="I362" t="s">
        <v>61</v>
      </c>
      <c r="J362" t="s">
        <v>443</v>
      </c>
      <c r="K362" s="78">
        <f t="shared" ca="1" si="6"/>
        <v>0</v>
      </c>
      <c r="M362" t="s">
        <v>1680</v>
      </c>
    </row>
    <row r="363" spans="1:13" x14ac:dyDescent="0.35">
      <c r="A363" t="s">
        <v>525</v>
      </c>
      <c r="B363" t="s">
        <v>49</v>
      </c>
      <c r="C363" t="s">
        <v>488</v>
      </c>
      <c r="D363" t="s">
        <v>489</v>
      </c>
      <c r="E363" t="s">
        <v>341</v>
      </c>
      <c r="F363" t="s">
        <v>497</v>
      </c>
      <c r="G363" t="s">
        <v>54</v>
      </c>
      <c r="H363" t="s">
        <v>345</v>
      </c>
      <c r="I363" t="s">
        <v>61</v>
      </c>
      <c r="J363" t="s">
        <v>443</v>
      </c>
      <c r="K363" s="78">
        <f t="shared" ca="1" si="6"/>
        <v>0</v>
      </c>
      <c r="M363" t="s">
        <v>1680</v>
      </c>
    </row>
    <row r="364" spans="1:13" x14ac:dyDescent="0.35">
      <c r="A364" t="s">
        <v>525</v>
      </c>
      <c r="B364" t="s">
        <v>51</v>
      </c>
      <c r="C364" t="s">
        <v>488</v>
      </c>
      <c r="D364" t="s">
        <v>489</v>
      </c>
      <c r="E364" t="s">
        <v>341</v>
      </c>
      <c r="F364" t="s">
        <v>498</v>
      </c>
      <c r="G364" t="s">
        <v>54</v>
      </c>
      <c r="H364" t="s">
        <v>347</v>
      </c>
      <c r="I364" t="s">
        <v>61</v>
      </c>
      <c r="J364" t="s">
        <v>443</v>
      </c>
      <c r="K364" s="78">
        <f t="shared" ca="1" si="6"/>
        <v>0</v>
      </c>
      <c r="M364" t="s">
        <v>1680</v>
      </c>
    </row>
    <row r="365" spans="1:13" x14ac:dyDescent="0.35">
      <c r="A365" t="s">
        <v>525</v>
      </c>
      <c r="B365" t="s">
        <v>53</v>
      </c>
      <c r="C365" t="s">
        <v>488</v>
      </c>
      <c r="D365" t="s">
        <v>489</v>
      </c>
      <c r="E365" t="s">
        <v>341</v>
      </c>
      <c r="F365" t="s">
        <v>499</v>
      </c>
      <c r="G365" t="s">
        <v>54</v>
      </c>
      <c r="H365" t="s">
        <v>349</v>
      </c>
      <c r="I365" t="s">
        <v>61</v>
      </c>
      <c r="J365" t="s">
        <v>443</v>
      </c>
      <c r="K365" s="78">
        <f t="shared" ca="1" si="6"/>
        <v>0</v>
      </c>
      <c r="M365" t="s">
        <v>1680</v>
      </c>
    </row>
    <row r="366" spans="1:13" x14ac:dyDescent="0.35">
      <c r="A366" t="s">
        <v>525</v>
      </c>
      <c r="B366" t="s">
        <v>60</v>
      </c>
      <c r="C366" t="s">
        <v>488</v>
      </c>
      <c r="D366" t="s">
        <v>489</v>
      </c>
      <c r="E366" t="s">
        <v>341</v>
      </c>
      <c r="F366" t="s">
        <v>500</v>
      </c>
      <c r="G366" t="s">
        <v>54</v>
      </c>
      <c r="H366" t="s">
        <v>351</v>
      </c>
      <c r="I366" t="s">
        <v>61</v>
      </c>
      <c r="J366" t="s">
        <v>443</v>
      </c>
      <c r="K366" s="78">
        <f t="shared" ca="1" si="6"/>
        <v>0</v>
      </c>
      <c r="M366" t="s">
        <v>1680</v>
      </c>
    </row>
    <row r="367" spans="1:13" x14ac:dyDescent="0.35">
      <c r="A367" t="s">
        <v>525</v>
      </c>
      <c r="B367" t="s">
        <v>66</v>
      </c>
      <c r="C367" t="s">
        <v>488</v>
      </c>
      <c r="D367" t="s">
        <v>489</v>
      </c>
      <c r="E367" t="s">
        <v>352</v>
      </c>
      <c r="F367" t="s">
        <v>54</v>
      </c>
      <c r="I367" t="s">
        <v>61</v>
      </c>
      <c r="J367" t="s">
        <v>443</v>
      </c>
      <c r="K367" s="78">
        <f t="shared" ca="1" si="6"/>
        <v>0</v>
      </c>
      <c r="M367" t="s">
        <v>1680</v>
      </c>
    </row>
    <row r="368" spans="1:13" x14ac:dyDescent="0.35">
      <c r="A368" t="s">
        <v>525</v>
      </c>
      <c r="B368" t="s">
        <v>69</v>
      </c>
      <c r="C368" t="s">
        <v>488</v>
      </c>
      <c r="D368" t="s">
        <v>489</v>
      </c>
      <c r="E368" t="s">
        <v>501</v>
      </c>
      <c r="F368" t="s">
        <v>353</v>
      </c>
      <c r="G368" t="s">
        <v>54</v>
      </c>
      <c r="H368" t="s">
        <v>354</v>
      </c>
      <c r="I368" t="s">
        <v>61</v>
      </c>
      <c r="J368" t="s">
        <v>443</v>
      </c>
      <c r="K368" s="78">
        <f t="shared" ca="1" si="6"/>
        <v>0</v>
      </c>
      <c r="M368" t="s">
        <v>1680</v>
      </c>
    </row>
    <row r="369" spans="1:13" x14ac:dyDescent="0.35">
      <c r="A369" t="s">
        <v>525</v>
      </c>
      <c r="B369" t="s">
        <v>73</v>
      </c>
      <c r="C369" t="s">
        <v>488</v>
      </c>
      <c r="D369" t="s">
        <v>489</v>
      </c>
      <c r="E369" t="s">
        <v>501</v>
      </c>
      <c r="F369" t="s">
        <v>355</v>
      </c>
      <c r="G369" t="s">
        <v>54</v>
      </c>
      <c r="H369" t="s">
        <v>502</v>
      </c>
      <c r="I369" t="s">
        <v>61</v>
      </c>
      <c r="J369" t="s">
        <v>443</v>
      </c>
      <c r="K369" s="78">
        <f t="shared" ca="1" si="6"/>
        <v>0</v>
      </c>
      <c r="M369" t="s">
        <v>1680</v>
      </c>
    </row>
    <row r="370" spans="1:13" x14ac:dyDescent="0.35">
      <c r="A370" t="s">
        <v>525</v>
      </c>
      <c r="B370" t="s">
        <v>76</v>
      </c>
      <c r="C370" t="s">
        <v>488</v>
      </c>
      <c r="D370" t="s">
        <v>489</v>
      </c>
      <c r="E370" t="s">
        <v>501</v>
      </c>
      <c r="F370" t="s">
        <v>54</v>
      </c>
      <c r="I370" t="s">
        <v>61</v>
      </c>
      <c r="J370" t="s">
        <v>443</v>
      </c>
      <c r="K370" s="78">
        <f t="shared" ca="1" si="6"/>
        <v>0</v>
      </c>
      <c r="M370" t="s">
        <v>1680</v>
      </c>
    </row>
    <row r="371" spans="1:13" x14ac:dyDescent="0.35">
      <c r="A371" t="s">
        <v>525</v>
      </c>
      <c r="B371" t="s">
        <v>80</v>
      </c>
      <c r="C371" t="s">
        <v>488</v>
      </c>
      <c r="D371" t="s">
        <v>489</v>
      </c>
      <c r="E371" t="s">
        <v>54</v>
      </c>
      <c r="I371" t="s">
        <v>61</v>
      </c>
      <c r="J371" t="s">
        <v>443</v>
      </c>
      <c r="K371" s="78">
        <f t="shared" ca="1" si="6"/>
        <v>0</v>
      </c>
      <c r="M371" t="s">
        <v>1680</v>
      </c>
    </row>
    <row r="372" spans="1:13" x14ac:dyDescent="0.35">
      <c r="A372" t="s">
        <v>525</v>
      </c>
      <c r="B372" t="s">
        <v>82</v>
      </c>
      <c r="C372" t="s">
        <v>488</v>
      </c>
      <c r="D372" t="s">
        <v>503</v>
      </c>
      <c r="E372" t="s">
        <v>504</v>
      </c>
      <c r="F372" t="s">
        <v>360</v>
      </c>
      <c r="G372" t="s">
        <v>54</v>
      </c>
      <c r="H372" t="s">
        <v>361</v>
      </c>
      <c r="I372" t="s">
        <v>61</v>
      </c>
      <c r="J372" t="s">
        <v>443</v>
      </c>
      <c r="K372" s="78">
        <f t="shared" ca="1" si="6"/>
        <v>0</v>
      </c>
      <c r="M372" t="s">
        <v>1680</v>
      </c>
    </row>
    <row r="373" spans="1:13" x14ac:dyDescent="0.35">
      <c r="A373" t="s">
        <v>525</v>
      </c>
      <c r="B373" t="s">
        <v>84</v>
      </c>
      <c r="C373" t="s">
        <v>488</v>
      </c>
      <c r="D373" t="s">
        <v>503</v>
      </c>
      <c r="E373" t="s">
        <v>504</v>
      </c>
      <c r="F373" t="s">
        <v>362</v>
      </c>
      <c r="G373" t="s">
        <v>54</v>
      </c>
      <c r="H373" t="s">
        <v>363</v>
      </c>
      <c r="I373" t="s">
        <v>61</v>
      </c>
      <c r="J373" t="s">
        <v>443</v>
      </c>
      <c r="K373" s="78">
        <f t="shared" ca="1" si="6"/>
        <v>0</v>
      </c>
      <c r="M373" t="s">
        <v>1680</v>
      </c>
    </row>
    <row r="374" spans="1:13" x14ac:dyDescent="0.35">
      <c r="A374" t="s">
        <v>525</v>
      </c>
      <c r="B374" t="s">
        <v>86</v>
      </c>
      <c r="C374" t="s">
        <v>488</v>
      </c>
      <c r="D374" t="s">
        <v>503</v>
      </c>
      <c r="E374" t="s">
        <v>504</v>
      </c>
      <c r="F374" t="s">
        <v>364</v>
      </c>
      <c r="G374" t="s">
        <v>54</v>
      </c>
      <c r="H374" t="s">
        <v>365</v>
      </c>
      <c r="I374" t="s">
        <v>61</v>
      </c>
      <c r="J374" t="s">
        <v>443</v>
      </c>
      <c r="K374" s="78">
        <f t="shared" ca="1" si="6"/>
        <v>0</v>
      </c>
      <c r="M374" t="s">
        <v>1680</v>
      </c>
    </row>
    <row r="375" spans="1:13" x14ac:dyDescent="0.35">
      <c r="A375" t="s">
        <v>525</v>
      </c>
      <c r="B375" t="s">
        <v>88</v>
      </c>
      <c r="C375" t="s">
        <v>488</v>
      </c>
      <c r="D375" t="s">
        <v>503</v>
      </c>
      <c r="E375" t="s">
        <v>504</v>
      </c>
      <c r="F375" t="s">
        <v>54</v>
      </c>
      <c r="I375" t="s">
        <v>61</v>
      </c>
      <c r="J375" t="s">
        <v>443</v>
      </c>
      <c r="K375" s="78">
        <f t="shared" ca="1" si="6"/>
        <v>0</v>
      </c>
      <c r="M375" t="s">
        <v>1680</v>
      </c>
    </row>
    <row r="376" spans="1:13" x14ac:dyDescent="0.35">
      <c r="A376" t="s">
        <v>525</v>
      </c>
      <c r="B376" t="s">
        <v>90</v>
      </c>
      <c r="C376" t="s">
        <v>488</v>
      </c>
      <c r="D376" t="s">
        <v>503</v>
      </c>
      <c r="E376" t="s">
        <v>505</v>
      </c>
      <c r="F376" t="s">
        <v>367</v>
      </c>
      <c r="G376" t="s">
        <v>54</v>
      </c>
      <c r="H376" t="s">
        <v>368</v>
      </c>
      <c r="I376" t="s">
        <v>61</v>
      </c>
      <c r="J376" t="s">
        <v>443</v>
      </c>
      <c r="K376" s="78">
        <f t="shared" ca="1" si="6"/>
        <v>0</v>
      </c>
      <c r="M376" t="s">
        <v>1680</v>
      </c>
    </row>
    <row r="377" spans="1:13" x14ac:dyDescent="0.35">
      <c r="A377" t="s">
        <v>525</v>
      </c>
      <c r="B377" t="s">
        <v>92</v>
      </c>
      <c r="C377" t="s">
        <v>488</v>
      </c>
      <c r="D377" t="s">
        <v>503</v>
      </c>
      <c r="E377" t="s">
        <v>505</v>
      </c>
      <c r="F377" t="s">
        <v>369</v>
      </c>
      <c r="G377" t="s">
        <v>54</v>
      </c>
      <c r="H377" t="s">
        <v>370</v>
      </c>
      <c r="I377" t="s">
        <v>61</v>
      </c>
      <c r="J377" t="s">
        <v>443</v>
      </c>
      <c r="K377" s="78">
        <f t="shared" ca="1" si="6"/>
        <v>0</v>
      </c>
      <c r="M377" t="s">
        <v>1680</v>
      </c>
    </row>
    <row r="378" spans="1:13" x14ac:dyDescent="0.35">
      <c r="A378" t="s">
        <v>525</v>
      </c>
      <c r="B378" t="s">
        <v>94</v>
      </c>
      <c r="C378" t="s">
        <v>488</v>
      </c>
      <c r="D378" t="s">
        <v>503</v>
      </c>
      <c r="E378" t="s">
        <v>505</v>
      </c>
      <c r="F378" t="s">
        <v>371</v>
      </c>
      <c r="G378" t="s">
        <v>54</v>
      </c>
      <c r="H378" t="s">
        <v>372</v>
      </c>
      <c r="I378" t="s">
        <v>61</v>
      </c>
      <c r="J378" t="s">
        <v>443</v>
      </c>
      <c r="K378" s="78">
        <f t="shared" ca="1" si="6"/>
        <v>0</v>
      </c>
      <c r="M378" t="s">
        <v>1680</v>
      </c>
    </row>
    <row r="379" spans="1:13" x14ac:dyDescent="0.35">
      <c r="A379" t="s">
        <v>525</v>
      </c>
      <c r="B379" t="s">
        <v>96</v>
      </c>
      <c r="C379" t="s">
        <v>488</v>
      </c>
      <c r="D379" t="s">
        <v>503</v>
      </c>
      <c r="E379" t="s">
        <v>505</v>
      </c>
      <c r="F379" t="s">
        <v>54</v>
      </c>
      <c r="I379" t="s">
        <v>61</v>
      </c>
      <c r="J379" t="s">
        <v>443</v>
      </c>
      <c r="K379" s="78">
        <f t="shared" ca="1" si="6"/>
        <v>0</v>
      </c>
      <c r="M379" t="s">
        <v>1680</v>
      </c>
    </row>
    <row r="380" spans="1:13" x14ac:dyDescent="0.35">
      <c r="A380" t="s">
        <v>525</v>
      </c>
      <c r="B380" t="s">
        <v>98</v>
      </c>
      <c r="C380" t="s">
        <v>488</v>
      </c>
      <c r="D380" t="s">
        <v>503</v>
      </c>
      <c r="E380" t="s">
        <v>506</v>
      </c>
      <c r="F380" t="s">
        <v>374</v>
      </c>
      <c r="G380" t="s">
        <v>54</v>
      </c>
      <c r="H380" t="s">
        <v>507</v>
      </c>
      <c r="I380" t="s">
        <v>61</v>
      </c>
      <c r="J380" t="s">
        <v>443</v>
      </c>
      <c r="K380" s="78">
        <f t="shared" ca="1" si="6"/>
        <v>0</v>
      </c>
      <c r="M380" t="s">
        <v>1680</v>
      </c>
    </row>
    <row r="381" spans="1:13" x14ac:dyDescent="0.35">
      <c r="A381" t="s">
        <v>525</v>
      </c>
      <c r="B381" t="s">
        <v>100</v>
      </c>
      <c r="C381" t="s">
        <v>488</v>
      </c>
      <c r="D381" t="s">
        <v>503</v>
      </c>
      <c r="E381" t="s">
        <v>506</v>
      </c>
      <c r="F381" t="s">
        <v>508</v>
      </c>
      <c r="G381" t="s">
        <v>54</v>
      </c>
      <c r="H381" t="s">
        <v>377</v>
      </c>
      <c r="I381" t="s">
        <v>61</v>
      </c>
      <c r="J381" t="s">
        <v>443</v>
      </c>
      <c r="K381" s="78">
        <f t="shared" ca="1" si="6"/>
        <v>0</v>
      </c>
      <c r="M381" t="s">
        <v>1680</v>
      </c>
    </row>
    <row r="382" spans="1:13" x14ac:dyDescent="0.35">
      <c r="A382" t="s">
        <v>525</v>
      </c>
      <c r="B382" t="s">
        <v>102</v>
      </c>
      <c r="C382" t="s">
        <v>488</v>
      </c>
      <c r="D382" t="s">
        <v>503</v>
      </c>
      <c r="E382" t="s">
        <v>506</v>
      </c>
      <c r="F382" t="s">
        <v>378</v>
      </c>
      <c r="G382" t="s">
        <v>54</v>
      </c>
      <c r="H382" t="s">
        <v>379</v>
      </c>
      <c r="I382" t="s">
        <v>61</v>
      </c>
      <c r="J382" t="s">
        <v>443</v>
      </c>
      <c r="K382" s="78">
        <f t="shared" ca="1" si="6"/>
        <v>0</v>
      </c>
      <c r="M382" t="s">
        <v>1680</v>
      </c>
    </row>
    <row r="383" spans="1:13" x14ac:dyDescent="0.35">
      <c r="A383" t="s">
        <v>525</v>
      </c>
      <c r="B383" t="s">
        <v>67</v>
      </c>
      <c r="C383" t="s">
        <v>488</v>
      </c>
      <c r="D383" t="s">
        <v>503</v>
      </c>
      <c r="E383" t="s">
        <v>506</v>
      </c>
      <c r="F383" t="s">
        <v>380</v>
      </c>
      <c r="G383" t="s">
        <v>54</v>
      </c>
      <c r="H383" t="s">
        <v>381</v>
      </c>
      <c r="I383" t="s">
        <v>61</v>
      </c>
      <c r="J383" t="s">
        <v>443</v>
      </c>
      <c r="K383" s="78">
        <f t="shared" ca="1" si="6"/>
        <v>0</v>
      </c>
      <c r="M383" t="s">
        <v>1680</v>
      </c>
    </row>
    <row r="384" spans="1:13" x14ac:dyDescent="0.35">
      <c r="A384" t="s">
        <v>525</v>
      </c>
      <c r="B384" t="s">
        <v>105</v>
      </c>
      <c r="C384" t="s">
        <v>488</v>
      </c>
      <c r="D384" t="s">
        <v>503</v>
      </c>
      <c r="E384" t="s">
        <v>506</v>
      </c>
      <c r="F384" t="s">
        <v>382</v>
      </c>
      <c r="G384" t="s">
        <v>54</v>
      </c>
      <c r="I384" t="s">
        <v>61</v>
      </c>
      <c r="J384" t="s">
        <v>443</v>
      </c>
      <c r="K384" s="78">
        <f t="shared" ca="1" si="6"/>
        <v>0</v>
      </c>
      <c r="M384" t="s">
        <v>1680</v>
      </c>
    </row>
    <row r="385" spans="1:13" x14ac:dyDescent="0.35">
      <c r="A385" t="s">
        <v>525</v>
      </c>
      <c r="B385" t="s">
        <v>107</v>
      </c>
      <c r="C385" t="s">
        <v>488</v>
      </c>
      <c r="D385" t="s">
        <v>503</v>
      </c>
      <c r="E385" t="s">
        <v>506</v>
      </c>
      <c r="F385" t="s">
        <v>54</v>
      </c>
      <c r="I385" t="s">
        <v>61</v>
      </c>
      <c r="J385" t="s">
        <v>443</v>
      </c>
      <c r="K385" s="78">
        <f t="shared" ca="1" si="6"/>
        <v>0</v>
      </c>
      <c r="M385" t="s">
        <v>1680</v>
      </c>
    </row>
    <row r="386" spans="1:13" x14ac:dyDescent="0.35">
      <c r="A386" t="s">
        <v>525</v>
      </c>
      <c r="B386" t="s">
        <v>109</v>
      </c>
      <c r="C386" t="s">
        <v>488</v>
      </c>
      <c r="D386" t="s">
        <v>503</v>
      </c>
      <c r="E386" t="s">
        <v>384</v>
      </c>
      <c r="F386" t="s">
        <v>231</v>
      </c>
      <c r="G386" t="s">
        <v>54</v>
      </c>
      <c r="H386" t="s">
        <v>385</v>
      </c>
      <c r="I386" t="s">
        <v>61</v>
      </c>
      <c r="J386" t="s">
        <v>443</v>
      </c>
      <c r="K386" s="78">
        <f t="shared" ca="1" si="6"/>
        <v>0</v>
      </c>
      <c r="M386" t="s">
        <v>1680</v>
      </c>
    </row>
    <row r="387" spans="1:13" x14ac:dyDescent="0.35">
      <c r="A387" t="s">
        <v>525</v>
      </c>
      <c r="B387" t="s">
        <v>111</v>
      </c>
      <c r="C387" t="s">
        <v>488</v>
      </c>
      <c r="D387" t="s">
        <v>503</v>
      </c>
      <c r="E387" t="s">
        <v>509</v>
      </c>
      <c r="F387" t="s">
        <v>510</v>
      </c>
      <c r="G387" t="s">
        <v>54</v>
      </c>
      <c r="H387" t="s">
        <v>388</v>
      </c>
      <c r="I387" t="s">
        <v>61</v>
      </c>
      <c r="J387" t="s">
        <v>443</v>
      </c>
      <c r="K387" s="78">
        <f t="shared" ca="1" si="6"/>
        <v>0</v>
      </c>
      <c r="M387" t="s">
        <v>1680</v>
      </c>
    </row>
    <row r="388" spans="1:13" x14ac:dyDescent="0.35">
      <c r="A388" t="s">
        <v>525</v>
      </c>
      <c r="B388" t="s">
        <v>114</v>
      </c>
      <c r="C388" t="s">
        <v>488</v>
      </c>
      <c r="D388" t="s">
        <v>503</v>
      </c>
      <c r="E388" t="s">
        <v>509</v>
      </c>
      <c r="F388" t="s">
        <v>511</v>
      </c>
      <c r="G388" t="s">
        <v>54</v>
      </c>
      <c r="H388" t="s">
        <v>390</v>
      </c>
      <c r="I388" t="s">
        <v>61</v>
      </c>
      <c r="J388" t="s">
        <v>443</v>
      </c>
      <c r="K388" s="78">
        <f t="shared" ca="1" si="6"/>
        <v>0</v>
      </c>
      <c r="M388" t="s">
        <v>1680</v>
      </c>
    </row>
    <row r="389" spans="1:13" x14ac:dyDescent="0.35">
      <c r="A389" t="s">
        <v>525</v>
      </c>
      <c r="B389" t="s">
        <v>116</v>
      </c>
      <c r="C389" t="s">
        <v>488</v>
      </c>
      <c r="D389" t="s">
        <v>503</v>
      </c>
      <c r="E389" t="s">
        <v>509</v>
      </c>
      <c r="F389" t="s">
        <v>512</v>
      </c>
      <c r="G389" t="s">
        <v>54</v>
      </c>
      <c r="H389" t="s">
        <v>390</v>
      </c>
      <c r="I389" t="s">
        <v>61</v>
      </c>
      <c r="J389" t="s">
        <v>443</v>
      </c>
      <c r="K389" s="78">
        <f t="shared" ca="1" si="6"/>
        <v>0</v>
      </c>
      <c r="M389" t="s">
        <v>1680</v>
      </c>
    </row>
    <row r="390" spans="1:13" x14ac:dyDescent="0.35">
      <c r="A390" t="s">
        <v>525</v>
      </c>
      <c r="B390" t="s">
        <v>118</v>
      </c>
      <c r="C390" t="s">
        <v>488</v>
      </c>
      <c r="D390" t="s">
        <v>503</v>
      </c>
      <c r="E390" t="s">
        <v>509</v>
      </c>
      <c r="F390" t="s">
        <v>54</v>
      </c>
      <c r="I390" t="s">
        <v>61</v>
      </c>
      <c r="J390" t="s">
        <v>443</v>
      </c>
      <c r="K390" s="78">
        <f t="shared" ca="1" si="6"/>
        <v>0</v>
      </c>
      <c r="M390" t="s">
        <v>1680</v>
      </c>
    </row>
    <row r="391" spans="1:13" x14ac:dyDescent="0.35">
      <c r="A391" t="s">
        <v>525</v>
      </c>
      <c r="B391" t="s">
        <v>120</v>
      </c>
      <c r="C391" t="s">
        <v>488</v>
      </c>
      <c r="D391" t="s">
        <v>503</v>
      </c>
      <c r="E391" t="s">
        <v>54</v>
      </c>
      <c r="I391" t="s">
        <v>61</v>
      </c>
      <c r="J391" t="s">
        <v>443</v>
      </c>
      <c r="K391" s="78">
        <f t="shared" ca="1" si="6"/>
        <v>0</v>
      </c>
      <c r="M391" t="s">
        <v>1680</v>
      </c>
    </row>
    <row r="392" spans="1:13" x14ac:dyDescent="0.35">
      <c r="A392" t="s">
        <v>525</v>
      </c>
      <c r="B392" t="s">
        <v>124</v>
      </c>
      <c r="C392" t="s">
        <v>488</v>
      </c>
      <c r="D392" t="s">
        <v>513</v>
      </c>
      <c r="E392" t="s">
        <v>514</v>
      </c>
      <c r="F392" t="s">
        <v>54</v>
      </c>
      <c r="H392" t="s">
        <v>398</v>
      </c>
      <c r="I392" t="s">
        <v>61</v>
      </c>
      <c r="J392" t="s">
        <v>443</v>
      </c>
      <c r="K392" s="78">
        <f t="shared" ref="K392:K455" ca="1" si="7">OFFSET(INDIRECT(A392&amp;"_Corner"),MATCH($B392,INDIRECT(A392&amp;"_Row"),0),MATCH($I392,INDIRECT(A392&amp;"_Column",0)))</f>
        <v>0</v>
      </c>
      <c r="M392" t="s">
        <v>1680</v>
      </c>
    </row>
    <row r="393" spans="1:13" x14ac:dyDescent="0.35">
      <c r="A393" t="s">
        <v>525</v>
      </c>
      <c r="B393" t="s">
        <v>71</v>
      </c>
      <c r="C393" t="s">
        <v>488</v>
      </c>
      <c r="D393" t="s">
        <v>513</v>
      </c>
      <c r="E393" t="s">
        <v>399</v>
      </c>
      <c r="F393" t="s">
        <v>54</v>
      </c>
      <c r="I393" t="s">
        <v>61</v>
      </c>
      <c r="J393" t="s">
        <v>443</v>
      </c>
      <c r="K393" s="78">
        <f t="shared" ca="1" si="7"/>
        <v>0</v>
      </c>
      <c r="M393" t="s">
        <v>1680</v>
      </c>
    </row>
    <row r="394" spans="1:13" x14ac:dyDescent="0.35">
      <c r="A394" t="s">
        <v>525</v>
      </c>
      <c r="B394" t="s">
        <v>127</v>
      </c>
      <c r="C394" t="s">
        <v>488</v>
      </c>
      <c r="D394" t="s">
        <v>513</v>
      </c>
      <c r="E394" t="s">
        <v>515</v>
      </c>
      <c r="F394" t="s">
        <v>54</v>
      </c>
      <c r="H394" t="s">
        <v>401</v>
      </c>
      <c r="I394" t="s">
        <v>61</v>
      </c>
      <c r="J394" t="s">
        <v>443</v>
      </c>
      <c r="K394" s="78">
        <f t="shared" ca="1" si="7"/>
        <v>0</v>
      </c>
      <c r="M394" t="s">
        <v>1680</v>
      </c>
    </row>
    <row r="395" spans="1:13" x14ac:dyDescent="0.35">
      <c r="A395" t="s">
        <v>525</v>
      </c>
      <c r="B395" t="s">
        <v>129</v>
      </c>
      <c r="C395" t="s">
        <v>488</v>
      </c>
      <c r="D395" t="s">
        <v>513</v>
      </c>
      <c r="E395" t="s">
        <v>515</v>
      </c>
      <c r="F395" t="s">
        <v>516</v>
      </c>
      <c r="G395" t="s">
        <v>54</v>
      </c>
      <c r="I395" t="s">
        <v>61</v>
      </c>
      <c r="J395" t="s">
        <v>443</v>
      </c>
      <c r="K395" s="78">
        <f t="shared" ca="1" si="7"/>
        <v>0</v>
      </c>
      <c r="M395" t="s">
        <v>1680</v>
      </c>
    </row>
    <row r="396" spans="1:13" x14ac:dyDescent="0.35">
      <c r="A396" t="s">
        <v>525</v>
      </c>
      <c r="B396" t="s">
        <v>404</v>
      </c>
      <c r="C396" t="s">
        <v>488</v>
      </c>
      <c r="D396" t="s">
        <v>513</v>
      </c>
      <c r="E396" t="s">
        <v>515</v>
      </c>
      <c r="F396" t="s">
        <v>517</v>
      </c>
      <c r="G396" t="s">
        <v>54</v>
      </c>
      <c r="I396" t="s">
        <v>61</v>
      </c>
      <c r="J396" t="s">
        <v>443</v>
      </c>
      <c r="K396" s="78">
        <f t="shared" ca="1" si="7"/>
        <v>0</v>
      </c>
      <c r="M396" t="s">
        <v>1680</v>
      </c>
    </row>
    <row r="397" spans="1:13" x14ac:dyDescent="0.35">
      <c r="A397" t="s">
        <v>525</v>
      </c>
      <c r="B397" t="s">
        <v>406</v>
      </c>
      <c r="C397" t="s">
        <v>488</v>
      </c>
      <c r="D397" t="s">
        <v>513</v>
      </c>
      <c r="E397" t="s">
        <v>515</v>
      </c>
      <c r="F397" t="s">
        <v>518</v>
      </c>
      <c r="G397" t="s">
        <v>54</v>
      </c>
      <c r="I397" t="s">
        <v>61</v>
      </c>
      <c r="J397" t="s">
        <v>443</v>
      </c>
      <c r="K397" s="78">
        <f t="shared" ca="1" si="7"/>
        <v>0</v>
      </c>
      <c r="M397" t="s">
        <v>1680</v>
      </c>
    </row>
    <row r="398" spans="1:13" x14ac:dyDescent="0.35">
      <c r="A398" t="s">
        <v>525</v>
      </c>
      <c r="B398" t="s">
        <v>408</v>
      </c>
      <c r="C398" t="s">
        <v>488</v>
      </c>
      <c r="D398" t="s">
        <v>513</v>
      </c>
      <c r="E398" t="s">
        <v>54</v>
      </c>
      <c r="I398" t="s">
        <v>61</v>
      </c>
      <c r="J398" t="s">
        <v>443</v>
      </c>
      <c r="K398" s="78">
        <f t="shared" ca="1" si="7"/>
        <v>0</v>
      </c>
      <c r="M398" t="s">
        <v>1680</v>
      </c>
    </row>
    <row r="399" spans="1:13" x14ac:dyDescent="0.35">
      <c r="A399" t="s">
        <v>525</v>
      </c>
      <c r="B399" t="s">
        <v>412</v>
      </c>
      <c r="C399" t="s">
        <v>488</v>
      </c>
      <c r="D399" t="s">
        <v>519</v>
      </c>
      <c r="E399" t="s">
        <v>411</v>
      </c>
      <c r="F399" t="s">
        <v>54</v>
      </c>
      <c r="H399" t="s">
        <v>413</v>
      </c>
      <c r="I399" t="s">
        <v>61</v>
      </c>
      <c r="J399" t="s">
        <v>443</v>
      </c>
      <c r="K399" s="78">
        <f t="shared" ca="1" si="7"/>
        <v>0</v>
      </c>
      <c r="M399" t="s">
        <v>1680</v>
      </c>
    </row>
    <row r="400" spans="1:13" x14ac:dyDescent="0.35">
      <c r="A400" t="s">
        <v>525</v>
      </c>
      <c r="B400" t="s">
        <v>415</v>
      </c>
      <c r="C400" t="s">
        <v>488</v>
      </c>
      <c r="D400" t="s">
        <v>519</v>
      </c>
      <c r="E400" t="s">
        <v>414</v>
      </c>
      <c r="F400" t="s">
        <v>54</v>
      </c>
      <c r="H400" t="s">
        <v>416</v>
      </c>
      <c r="I400" t="s">
        <v>61</v>
      </c>
      <c r="J400" t="s">
        <v>443</v>
      </c>
      <c r="K400" s="78">
        <f t="shared" ca="1" si="7"/>
        <v>0</v>
      </c>
      <c r="M400" t="s">
        <v>1680</v>
      </c>
    </row>
    <row r="401" spans="1:13" x14ac:dyDescent="0.35">
      <c r="A401" t="s">
        <v>525</v>
      </c>
      <c r="B401" t="s">
        <v>418</v>
      </c>
      <c r="C401" t="s">
        <v>488</v>
      </c>
      <c r="D401" t="s">
        <v>519</v>
      </c>
      <c r="E401" t="s">
        <v>417</v>
      </c>
      <c r="F401" t="s">
        <v>54</v>
      </c>
      <c r="H401" t="s">
        <v>419</v>
      </c>
      <c r="I401" t="s">
        <v>61</v>
      </c>
      <c r="J401" t="s">
        <v>443</v>
      </c>
      <c r="K401" s="78">
        <f t="shared" ca="1" si="7"/>
        <v>0</v>
      </c>
      <c r="M401" t="s">
        <v>1680</v>
      </c>
    </row>
    <row r="402" spans="1:13" x14ac:dyDescent="0.35">
      <c r="A402" t="s">
        <v>525</v>
      </c>
      <c r="B402" t="s">
        <v>131</v>
      </c>
      <c r="C402" t="s">
        <v>488</v>
      </c>
      <c r="D402" t="s">
        <v>519</v>
      </c>
      <c r="E402" t="s">
        <v>54</v>
      </c>
      <c r="H402" t="s">
        <v>420</v>
      </c>
      <c r="I402" t="s">
        <v>61</v>
      </c>
      <c r="J402" t="s">
        <v>443</v>
      </c>
      <c r="K402" s="78">
        <f t="shared" ca="1" si="7"/>
        <v>0</v>
      </c>
      <c r="M402" t="s">
        <v>1680</v>
      </c>
    </row>
    <row r="403" spans="1:13" x14ac:dyDescent="0.35">
      <c r="A403" t="s">
        <v>525</v>
      </c>
      <c r="B403" t="s">
        <v>134</v>
      </c>
      <c r="C403" t="s">
        <v>488</v>
      </c>
      <c r="D403" t="s">
        <v>520</v>
      </c>
      <c r="E403" t="s">
        <v>521</v>
      </c>
      <c r="F403" t="s">
        <v>54</v>
      </c>
      <c r="I403" t="s">
        <v>61</v>
      </c>
      <c r="J403" t="s">
        <v>443</v>
      </c>
      <c r="K403" s="78">
        <f t="shared" ca="1" si="7"/>
        <v>0</v>
      </c>
      <c r="M403" t="s">
        <v>1680</v>
      </c>
    </row>
    <row r="404" spans="1:13" x14ac:dyDescent="0.35">
      <c r="A404" t="s">
        <v>525</v>
      </c>
      <c r="B404" t="s">
        <v>136</v>
      </c>
      <c r="C404" t="s">
        <v>488</v>
      </c>
      <c r="D404" t="s">
        <v>520</v>
      </c>
      <c r="E404" t="s">
        <v>422</v>
      </c>
      <c r="F404" t="s">
        <v>54</v>
      </c>
      <c r="H404" t="s">
        <v>423</v>
      </c>
      <c r="I404" t="s">
        <v>61</v>
      </c>
      <c r="J404" t="s">
        <v>443</v>
      </c>
      <c r="K404" s="78">
        <f t="shared" ca="1" si="7"/>
        <v>0</v>
      </c>
      <c r="M404" t="s">
        <v>1680</v>
      </c>
    </row>
    <row r="405" spans="1:13" x14ac:dyDescent="0.35">
      <c r="A405" t="s">
        <v>525</v>
      </c>
      <c r="B405" t="s">
        <v>138</v>
      </c>
      <c r="C405" t="s">
        <v>488</v>
      </c>
      <c r="D405" t="s">
        <v>520</v>
      </c>
      <c r="E405" t="s">
        <v>424</v>
      </c>
      <c r="F405" t="s">
        <v>54</v>
      </c>
      <c r="H405" t="s">
        <v>425</v>
      </c>
      <c r="I405" t="s">
        <v>61</v>
      </c>
      <c r="J405" t="s">
        <v>443</v>
      </c>
      <c r="K405" s="78">
        <f t="shared" ca="1" si="7"/>
        <v>0</v>
      </c>
      <c r="M405" t="s">
        <v>1680</v>
      </c>
    </row>
    <row r="406" spans="1:13" x14ac:dyDescent="0.35">
      <c r="A406" t="s">
        <v>525</v>
      </c>
      <c r="B406" t="s">
        <v>74</v>
      </c>
      <c r="C406" t="s">
        <v>488</v>
      </c>
      <c r="D406" t="s">
        <v>520</v>
      </c>
      <c r="E406" t="s">
        <v>426</v>
      </c>
      <c r="F406" t="s">
        <v>54</v>
      </c>
      <c r="H406" t="s">
        <v>427</v>
      </c>
      <c r="I406" t="s">
        <v>61</v>
      </c>
      <c r="J406" t="s">
        <v>443</v>
      </c>
      <c r="K406" s="78">
        <f t="shared" ca="1" si="7"/>
        <v>0</v>
      </c>
      <c r="M406" t="s">
        <v>1680</v>
      </c>
    </row>
    <row r="407" spans="1:13" x14ac:dyDescent="0.35">
      <c r="A407" t="s">
        <v>525</v>
      </c>
      <c r="B407" t="s">
        <v>141</v>
      </c>
      <c r="C407" t="s">
        <v>488</v>
      </c>
      <c r="D407" t="s">
        <v>520</v>
      </c>
      <c r="E407" t="s">
        <v>428</v>
      </c>
      <c r="F407" t="s">
        <v>54</v>
      </c>
      <c r="H407" t="s">
        <v>429</v>
      </c>
      <c r="I407" t="s">
        <v>61</v>
      </c>
      <c r="J407" t="s">
        <v>443</v>
      </c>
      <c r="K407" s="78">
        <f t="shared" ca="1" si="7"/>
        <v>0</v>
      </c>
      <c r="M407" t="s">
        <v>1680</v>
      </c>
    </row>
    <row r="408" spans="1:13" x14ac:dyDescent="0.35">
      <c r="A408" t="s">
        <v>525</v>
      </c>
      <c r="B408" t="s">
        <v>143</v>
      </c>
      <c r="C408" t="s">
        <v>488</v>
      </c>
      <c r="D408" t="s">
        <v>54</v>
      </c>
      <c r="H408" t="s">
        <v>522</v>
      </c>
      <c r="I408" t="s">
        <v>61</v>
      </c>
      <c r="J408" t="s">
        <v>443</v>
      </c>
      <c r="K408" s="78">
        <f t="shared" ca="1" si="7"/>
        <v>0</v>
      </c>
      <c r="M408" t="s">
        <v>1680</v>
      </c>
    </row>
    <row r="409" spans="1:13" x14ac:dyDescent="0.35">
      <c r="A409" t="s">
        <v>525</v>
      </c>
      <c r="B409" t="s">
        <v>144</v>
      </c>
      <c r="C409" t="s">
        <v>523</v>
      </c>
      <c r="D409" t="s">
        <v>432</v>
      </c>
      <c r="E409" t="s">
        <v>54</v>
      </c>
      <c r="I409" t="s">
        <v>61</v>
      </c>
      <c r="J409" t="s">
        <v>443</v>
      </c>
      <c r="K409" s="78">
        <f t="shared" ca="1" si="7"/>
        <v>0</v>
      </c>
      <c r="M409" t="s">
        <v>1680</v>
      </c>
    </row>
    <row r="410" spans="1:13" x14ac:dyDescent="0.35">
      <c r="A410" t="s">
        <v>525</v>
      </c>
      <c r="B410" t="s">
        <v>145</v>
      </c>
      <c r="C410" t="s">
        <v>523</v>
      </c>
      <c r="D410" t="s">
        <v>433</v>
      </c>
      <c r="E410" t="s">
        <v>54</v>
      </c>
      <c r="H410" t="s">
        <v>434</v>
      </c>
      <c r="I410" t="s">
        <v>61</v>
      </c>
      <c r="J410" t="s">
        <v>443</v>
      </c>
      <c r="K410" s="78">
        <f t="shared" ca="1" si="7"/>
        <v>0</v>
      </c>
      <c r="M410" t="s">
        <v>1680</v>
      </c>
    </row>
    <row r="411" spans="1:13" x14ac:dyDescent="0.35">
      <c r="A411" t="s">
        <v>525</v>
      </c>
      <c r="B411" t="s">
        <v>146</v>
      </c>
      <c r="C411" t="s">
        <v>523</v>
      </c>
      <c r="D411" t="s">
        <v>435</v>
      </c>
      <c r="E411" t="s">
        <v>54</v>
      </c>
      <c r="I411" t="s">
        <v>61</v>
      </c>
      <c r="J411" t="s">
        <v>443</v>
      </c>
      <c r="K411" s="78">
        <f t="shared" ca="1" si="7"/>
        <v>0</v>
      </c>
      <c r="M411" t="s">
        <v>1680</v>
      </c>
    </row>
    <row r="412" spans="1:13" x14ac:dyDescent="0.35">
      <c r="A412" t="s">
        <v>525</v>
      </c>
      <c r="B412" t="s">
        <v>148</v>
      </c>
      <c r="C412" t="s">
        <v>523</v>
      </c>
      <c r="D412" t="s">
        <v>436</v>
      </c>
      <c r="E412" t="s">
        <v>54</v>
      </c>
      <c r="I412" t="s">
        <v>61</v>
      </c>
      <c r="J412" t="s">
        <v>443</v>
      </c>
      <c r="K412" s="78">
        <f t="shared" ca="1" si="7"/>
        <v>0</v>
      </c>
      <c r="M412" t="s">
        <v>1680</v>
      </c>
    </row>
    <row r="413" spans="1:13" x14ac:dyDescent="0.35">
      <c r="A413" t="s">
        <v>525</v>
      </c>
      <c r="B413" t="s">
        <v>19</v>
      </c>
      <c r="C413" t="s">
        <v>488</v>
      </c>
      <c r="D413" t="s">
        <v>489</v>
      </c>
      <c r="E413" t="s">
        <v>490</v>
      </c>
      <c r="F413" t="s">
        <v>330</v>
      </c>
      <c r="G413" t="s">
        <v>54</v>
      </c>
      <c r="H413" t="s">
        <v>491</v>
      </c>
      <c r="I413" t="s">
        <v>62</v>
      </c>
      <c r="J413" t="s">
        <v>444</v>
      </c>
      <c r="K413" s="78">
        <f t="shared" ca="1" si="7"/>
        <v>0</v>
      </c>
      <c r="M413" t="s">
        <v>1680</v>
      </c>
    </row>
    <row r="414" spans="1:13" x14ac:dyDescent="0.35">
      <c r="A414" t="s">
        <v>525</v>
      </c>
      <c r="B414" t="s">
        <v>23</v>
      </c>
      <c r="C414" t="s">
        <v>488</v>
      </c>
      <c r="D414" t="s">
        <v>489</v>
      </c>
      <c r="E414" t="s">
        <v>490</v>
      </c>
      <c r="F414" t="s">
        <v>332</v>
      </c>
      <c r="G414" t="s">
        <v>54</v>
      </c>
      <c r="H414" t="s">
        <v>333</v>
      </c>
      <c r="I414" t="s">
        <v>62</v>
      </c>
      <c r="J414" t="s">
        <v>444</v>
      </c>
      <c r="K414" s="78">
        <f t="shared" ca="1" si="7"/>
        <v>0</v>
      </c>
      <c r="M414" t="s">
        <v>1680</v>
      </c>
    </row>
    <row r="415" spans="1:13" x14ac:dyDescent="0.35">
      <c r="A415" t="s">
        <v>525</v>
      </c>
      <c r="B415" t="s">
        <v>26</v>
      </c>
      <c r="C415" t="s">
        <v>488</v>
      </c>
      <c r="D415" t="s">
        <v>489</v>
      </c>
      <c r="E415" t="s">
        <v>490</v>
      </c>
      <c r="F415" t="s">
        <v>334</v>
      </c>
      <c r="G415" t="s">
        <v>54</v>
      </c>
      <c r="H415" t="s">
        <v>335</v>
      </c>
      <c r="I415" t="s">
        <v>62</v>
      </c>
      <c r="J415" t="s">
        <v>444</v>
      </c>
      <c r="K415" s="78">
        <f t="shared" ca="1" si="7"/>
        <v>0</v>
      </c>
      <c r="M415" t="s">
        <v>1680</v>
      </c>
    </row>
    <row r="416" spans="1:13" x14ac:dyDescent="0.35">
      <c r="A416" t="s">
        <v>525</v>
      </c>
      <c r="B416" t="s">
        <v>30</v>
      </c>
      <c r="C416" t="s">
        <v>488</v>
      </c>
      <c r="D416" t="s">
        <v>489</v>
      </c>
      <c r="E416" t="s">
        <v>490</v>
      </c>
      <c r="F416" t="s">
        <v>54</v>
      </c>
      <c r="I416" t="s">
        <v>62</v>
      </c>
      <c r="J416" t="s">
        <v>444</v>
      </c>
      <c r="K416" s="78">
        <f t="shared" ca="1" si="7"/>
        <v>0</v>
      </c>
      <c r="M416" t="s">
        <v>1680</v>
      </c>
    </row>
    <row r="417" spans="1:13" x14ac:dyDescent="0.35">
      <c r="A417" t="s">
        <v>525</v>
      </c>
      <c r="B417" t="s">
        <v>34</v>
      </c>
      <c r="C417" t="s">
        <v>488</v>
      </c>
      <c r="D417" t="s">
        <v>489</v>
      </c>
      <c r="E417" t="s">
        <v>493</v>
      </c>
      <c r="F417" t="s">
        <v>337</v>
      </c>
      <c r="G417" t="s">
        <v>54</v>
      </c>
      <c r="H417" t="s">
        <v>338</v>
      </c>
      <c r="I417" t="s">
        <v>62</v>
      </c>
      <c r="J417" t="s">
        <v>444</v>
      </c>
      <c r="K417" s="78">
        <f t="shared" ca="1" si="7"/>
        <v>0</v>
      </c>
      <c r="M417" t="s">
        <v>1680</v>
      </c>
    </row>
    <row r="418" spans="1:13" x14ac:dyDescent="0.35">
      <c r="A418" t="s">
        <v>525</v>
      </c>
      <c r="B418" t="s">
        <v>38</v>
      </c>
      <c r="C418" t="s">
        <v>488</v>
      </c>
      <c r="D418" t="s">
        <v>489</v>
      </c>
      <c r="E418" t="s">
        <v>493</v>
      </c>
      <c r="F418" t="s">
        <v>339</v>
      </c>
      <c r="G418" t="s">
        <v>54</v>
      </c>
      <c r="H418" t="s">
        <v>494</v>
      </c>
      <c r="I418" t="s">
        <v>62</v>
      </c>
      <c r="J418" t="s">
        <v>444</v>
      </c>
      <c r="K418" s="78">
        <f t="shared" ca="1" si="7"/>
        <v>0</v>
      </c>
      <c r="M418" t="s">
        <v>1680</v>
      </c>
    </row>
    <row r="419" spans="1:13" x14ac:dyDescent="0.35">
      <c r="A419" t="s">
        <v>525</v>
      </c>
      <c r="B419" t="s">
        <v>41</v>
      </c>
      <c r="C419" t="s">
        <v>488</v>
      </c>
      <c r="D419" t="s">
        <v>489</v>
      </c>
      <c r="E419" t="s">
        <v>493</v>
      </c>
      <c r="F419" t="s">
        <v>54</v>
      </c>
      <c r="I419" t="s">
        <v>62</v>
      </c>
      <c r="J419" t="s">
        <v>444</v>
      </c>
      <c r="K419" s="78">
        <f t="shared" ca="1" si="7"/>
        <v>0</v>
      </c>
      <c r="M419" t="s">
        <v>1680</v>
      </c>
    </row>
    <row r="420" spans="1:13" x14ac:dyDescent="0.35">
      <c r="A420" t="s">
        <v>525</v>
      </c>
      <c r="B420" t="s">
        <v>45</v>
      </c>
      <c r="C420" t="s">
        <v>488</v>
      </c>
      <c r="D420" t="s">
        <v>489</v>
      </c>
      <c r="E420" t="s">
        <v>341</v>
      </c>
      <c r="F420" t="s">
        <v>495</v>
      </c>
      <c r="G420" t="s">
        <v>54</v>
      </c>
      <c r="H420" t="s">
        <v>496</v>
      </c>
      <c r="I420" t="s">
        <v>62</v>
      </c>
      <c r="J420" t="s">
        <v>444</v>
      </c>
      <c r="K420" s="78">
        <f t="shared" ca="1" si="7"/>
        <v>0</v>
      </c>
      <c r="M420" t="s">
        <v>1680</v>
      </c>
    </row>
    <row r="421" spans="1:13" x14ac:dyDescent="0.35">
      <c r="A421" t="s">
        <v>525</v>
      </c>
      <c r="B421" t="s">
        <v>49</v>
      </c>
      <c r="C421" t="s">
        <v>488</v>
      </c>
      <c r="D421" t="s">
        <v>489</v>
      </c>
      <c r="E421" t="s">
        <v>341</v>
      </c>
      <c r="F421" t="s">
        <v>497</v>
      </c>
      <c r="G421" t="s">
        <v>54</v>
      </c>
      <c r="H421" t="s">
        <v>345</v>
      </c>
      <c r="I421" t="s">
        <v>62</v>
      </c>
      <c r="J421" t="s">
        <v>444</v>
      </c>
      <c r="K421" s="78">
        <f t="shared" ca="1" si="7"/>
        <v>0</v>
      </c>
      <c r="M421" t="s">
        <v>1680</v>
      </c>
    </row>
    <row r="422" spans="1:13" x14ac:dyDescent="0.35">
      <c r="A422" t="s">
        <v>525</v>
      </c>
      <c r="B422" t="s">
        <v>51</v>
      </c>
      <c r="C422" t="s">
        <v>488</v>
      </c>
      <c r="D422" t="s">
        <v>489</v>
      </c>
      <c r="E422" t="s">
        <v>341</v>
      </c>
      <c r="F422" t="s">
        <v>498</v>
      </c>
      <c r="G422" t="s">
        <v>54</v>
      </c>
      <c r="H422" t="s">
        <v>347</v>
      </c>
      <c r="I422" t="s">
        <v>62</v>
      </c>
      <c r="J422" t="s">
        <v>444</v>
      </c>
      <c r="K422" s="78">
        <f t="shared" ca="1" si="7"/>
        <v>0</v>
      </c>
      <c r="M422" t="s">
        <v>1680</v>
      </c>
    </row>
    <row r="423" spans="1:13" x14ac:dyDescent="0.35">
      <c r="A423" t="s">
        <v>525</v>
      </c>
      <c r="B423" t="s">
        <v>53</v>
      </c>
      <c r="C423" t="s">
        <v>488</v>
      </c>
      <c r="D423" t="s">
        <v>489</v>
      </c>
      <c r="E423" t="s">
        <v>341</v>
      </c>
      <c r="F423" t="s">
        <v>499</v>
      </c>
      <c r="G423" t="s">
        <v>54</v>
      </c>
      <c r="H423" t="s">
        <v>349</v>
      </c>
      <c r="I423" t="s">
        <v>62</v>
      </c>
      <c r="J423" t="s">
        <v>444</v>
      </c>
      <c r="K423" s="78">
        <f t="shared" ca="1" si="7"/>
        <v>0</v>
      </c>
      <c r="M423" t="s">
        <v>1680</v>
      </c>
    </row>
    <row r="424" spans="1:13" x14ac:dyDescent="0.35">
      <c r="A424" t="s">
        <v>525</v>
      </c>
      <c r="B424" t="s">
        <v>60</v>
      </c>
      <c r="C424" t="s">
        <v>488</v>
      </c>
      <c r="D424" t="s">
        <v>489</v>
      </c>
      <c r="E424" t="s">
        <v>341</v>
      </c>
      <c r="F424" t="s">
        <v>500</v>
      </c>
      <c r="G424" t="s">
        <v>54</v>
      </c>
      <c r="H424" t="s">
        <v>351</v>
      </c>
      <c r="I424" t="s">
        <v>62</v>
      </c>
      <c r="J424" t="s">
        <v>444</v>
      </c>
      <c r="K424" s="78">
        <f t="shared" ca="1" si="7"/>
        <v>0</v>
      </c>
      <c r="M424" t="s">
        <v>1680</v>
      </c>
    </row>
    <row r="425" spans="1:13" x14ac:dyDescent="0.35">
      <c r="A425" t="s">
        <v>525</v>
      </c>
      <c r="B425" t="s">
        <v>66</v>
      </c>
      <c r="C425" t="s">
        <v>488</v>
      </c>
      <c r="D425" t="s">
        <v>489</v>
      </c>
      <c r="E425" t="s">
        <v>352</v>
      </c>
      <c r="F425" t="s">
        <v>54</v>
      </c>
      <c r="I425" t="s">
        <v>62</v>
      </c>
      <c r="J425" t="s">
        <v>444</v>
      </c>
      <c r="K425" s="78">
        <f t="shared" ca="1" si="7"/>
        <v>0</v>
      </c>
      <c r="M425" t="s">
        <v>1680</v>
      </c>
    </row>
    <row r="426" spans="1:13" x14ac:dyDescent="0.35">
      <c r="A426" t="s">
        <v>525</v>
      </c>
      <c r="B426" t="s">
        <v>69</v>
      </c>
      <c r="C426" t="s">
        <v>488</v>
      </c>
      <c r="D426" t="s">
        <v>489</v>
      </c>
      <c r="E426" t="s">
        <v>501</v>
      </c>
      <c r="F426" t="s">
        <v>353</v>
      </c>
      <c r="G426" t="s">
        <v>54</v>
      </c>
      <c r="H426" t="s">
        <v>354</v>
      </c>
      <c r="I426" t="s">
        <v>62</v>
      </c>
      <c r="J426" t="s">
        <v>444</v>
      </c>
      <c r="K426" s="78">
        <f t="shared" ca="1" si="7"/>
        <v>0</v>
      </c>
      <c r="M426" t="s">
        <v>1680</v>
      </c>
    </row>
    <row r="427" spans="1:13" x14ac:dyDescent="0.35">
      <c r="A427" t="s">
        <v>525</v>
      </c>
      <c r="B427" t="s">
        <v>73</v>
      </c>
      <c r="C427" t="s">
        <v>488</v>
      </c>
      <c r="D427" t="s">
        <v>489</v>
      </c>
      <c r="E427" t="s">
        <v>501</v>
      </c>
      <c r="F427" t="s">
        <v>355</v>
      </c>
      <c r="G427" t="s">
        <v>54</v>
      </c>
      <c r="H427" t="s">
        <v>502</v>
      </c>
      <c r="I427" t="s">
        <v>62</v>
      </c>
      <c r="J427" t="s">
        <v>444</v>
      </c>
      <c r="K427" s="78">
        <f t="shared" ca="1" si="7"/>
        <v>0</v>
      </c>
      <c r="M427" t="s">
        <v>1680</v>
      </c>
    </row>
    <row r="428" spans="1:13" x14ac:dyDescent="0.35">
      <c r="A428" t="s">
        <v>525</v>
      </c>
      <c r="B428" t="s">
        <v>76</v>
      </c>
      <c r="C428" t="s">
        <v>488</v>
      </c>
      <c r="D428" t="s">
        <v>489</v>
      </c>
      <c r="E428" t="s">
        <v>501</v>
      </c>
      <c r="F428" t="s">
        <v>54</v>
      </c>
      <c r="I428" t="s">
        <v>62</v>
      </c>
      <c r="J428" t="s">
        <v>444</v>
      </c>
      <c r="K428" s="78">
        <f t="shared" ca="1" si="7"/>
        <v>0</v>
      </c>
      <c r="M428" t="s">
        <v>1680</v>
      </c>
    </row>
    <row r="429" spans="1:13" x14ac:dyDescent="0.35">
      <c r="A429" t="s">
        <v>525</v>
      </c>
      <c r="B429" t="s">
        <v>80</v>
      </c>
      <c r="C429" t="s">
        <v>488</v>
      </c>
      <c r="D429" t="s">
        <v>489</v>
      </c>
      <c r="E429" t="s">
        <v>54</v>
      </c>
      <c r="I429" t="s">
        <v>62</v>
      </c>
      <c r="J429" t="s">
        <v>444</v>
      </c>
      <c r="K429" s="78">
        <f t="shared" ca="1" si="7"/>
        <v>0</v>
      </c>
      <c r="M429" t="s">
        <v>1680</v>
      </c>
    </row>
    <row r="430" spans="1:13" x14ac:dyDescent="0.35">
      <c r="A430" t="s">
        <v>525</v>
      </c>
      <c r="B430" t="s">
        <v>82</v>
      </c>
      <c r="C430" t="s">
        <v>488</v>
      </c>
      <c r="D430" t="s">
        <v>503</v>
      </c>
      <c r="E430" t="s">
        <v>504</v>
      </c>
      <c r="F430" t="s">
        <v>360</v>
      </c>
      <c r="G430" t="s">
        <v>54</v>
      </c>
      <c r="H430" t="s">
        <v>361</v>
      </c>
      <c r="I430" t="s">
        <v>62</v>
      </c>
      <c r="J430" t="s">
        <v>444</v>
      </c>
      <c r="K430" s="78">
        <f t="shared" ca="1" si="7"/>
        <v>0</v>
      </c>
      <c r="M430" t="s">
        <v>1680</v>
      </c>
    </row>
    <row r="431" spans="1:13" x14ac:dyDescent="0.35">
      <c r="A431" t="s">
        <v>525</v>
      </c>
      <c r="B431" t="s">
        <v>84</v>
      </c>
      <c r="C431" t="s">
        <v>488</v>
      </c>
      <c r="D431" t="s">
        <v>503</v>
      </c>
      <c r="E431" t="s">
        <v>504</v>
      </c>
      <c r="F431" t="s">
        <v>362</v>
      </c>
      <c r="G431" t="s">
        <v>54</v>
      </c>
      <c r="H431" t="s">
        <v>363</v>
      </c>
      <c r="I431" t="s">
        <v>62</v>
      </c>
      <c r="J431" t="s">
        <v>444</v>
      </c>
      <c r="K431" s="78">
        <f t="shared" ca="1" si="7"/>
        <v>0</v>
      </c>
      <c r="M431" t="s">
        <v>1680</v>
      </c>
    </row>
    <row r="432" spans="1:13" x14ac:dyDescent="0.35">
      <c r="A432" t="s">
        <v>525</v>
      </c>
      <c r="B432" t="s">
        <v>86</v>
      </c>
      <c r="C432" t="s">
        <v>488</v>
      </c>
      <c r="D432" t="s">
        <v>503</v>
      </c>
      <c r="E432" t="s">
        <v>504</v>
      </c>
      <c r="F432" t="s">
        <v>364</v>
      </c>
      <c r="G432" t="s">
        <v>54</v>
      </c>
      <c r="H432" t="s">
        <v>365</v>
      </c>
      <c r="I432" t="s">
        <v>62</v>
      </c>
      <c r="J432" t="s">
        <v>444</v>
      </c>
      <c r="K432" s="78">
        <f t="shared" ca="1" si="7"/>
        <v>0</v>
      </c>
      <c r="M432" t="s">
        <v>1680</v>
      </c>
    </row>
    <row r="433" spans="1:13" x14ac:dyDescent="0.35">
      <c r="A433" t="s">
        <v>525</v>
      </c>
      <c r="B433" t="s">
        <v>88</v>
      </c>
      <c r="C433" t="s">
        <v>488</v>
      </c>
      <c r="D433" t="s">
        <v>503</v>
      </c>
      <c r="E433" t="s">
        <v>504</v>
      </c>
      <c r="F433" t="s">
        <v>54</v>
      </c>
      <c r="I433" t="s">
        <v>62</v>
      </c>
      <c r="J433" t="s">
        <v>444</v>
      </c>
      <c r="K433" s="78">
        <f t="shared" ca="1" si="7"/>
        <v>0</v>
      </c>
      <c r="M433" t="s">
        <v>1680</v>
      </c>
    </row>
    <row r="434" spans="1:13" x14ac:dyDescent="0.35">
      <c r="A434" t="s">
        <v>525</v>
      </c>
      <c r="B434" t="s">
        <v>90</v>
      </c>
      <c r="C434" t="s">
        <v>488</v>
      </c>
      <c r="D434" t="s">
        <v>503</v>
      </c>
      <c r="E434" t="s">
        <v>505</v>
      </c>
      <c r="F434" t="s">
        <v>367</v>
      </c>
      <c r="G434" t="s">
        <v>54</v>
      </c>
      <c r="H434" t="s">
        <v>368</v>
      </c>
      <c r="I434" t="s">
        <v>62</v>
      </c>
      <c r="J434" t="s">
        <v>444</v>
      </c>
      <c r="K434" s="78">
        <f t="shared" ca="1" si="7"/>
        <v>0</v>
      </c>
      <c r="M434" t="s">
        <v>1680</v>
      </c>
    </row>
    <row r="435" spans="1:13" x14ac:dyDescent="0.35">
      <c r="A435" t="s">
        <v>525</v>
      </c>
      <c r="B435" t="s">
        <v>92</v>
      </c>
      <c r="C435" t="s">
        <v>488</v>
      </c>
      <c r="D435" t="s">
        <v>503</v>
      </c>
      <c r="E435" t="s">
        <v>505</v>
      </c>
      <c r="F435" t="s">
        <v>369</v>
      </c>
      <c r="G435" t="s">
        <v>54</v>
      </c>
      <c r="H435" t="s">
        <v>370</v>
      </c>
      <c r="I435" t="s">
        <v>62</v>
      </c>
      <c r="J435" t="s">
        <v>444</v>
      </c>
      <c r="K435" s="78">
        <f t="shared" ca="1" si="7"/>
        <v>0</v>
      </c>
      <c r="M435" t="s">
        <v>1680</v>
      </c>
    </row>
    <row r="436" spans="1:13" x14ac:dyDescent="0.35">
      <c r="A436" t="s">
        <v>525</v>
      </c>
      <c r="B436" t="s">
        <v>94</v>
      </c>
      <c r="C436" t="s">
        <v>488</v>
      </c>
      <c r="D436" t="s">
        <v>503</v>
      </c>
      <c r="E436" t="s">
        <v>505</v>
      </c>
      <c r="F436" t="s">
        <v>371</v>
      </c>
      <c r="G436" t="s">
        <v>54</v>
      </c>
      <c r="H436" t="s">
        <v>372</v>
      </c>
      <c r="I436" t="s">
        <v>62</v>
      </c>
      <c r="J436" t="s">
        <v>444</v>
      </c>
      <c r="K436" s="78">
        <f t="shared" ca="1" si="7"/>
        <v>0</v>
      </c>
      <c r="M436" t="s">
        <v>1680</v>
      </c>
    </row>
    <row r="437" spans="1:13" x14ac:dyDescent="0.35">
      <c r="A437" t="s">
        <v>525</v>
      </c>
      <c r="B437" t="s">
        <v>96</v>
      </c>
      <c r="C437" t="s">
        <v>488</v>
      </c>
      <c r="D437" t="s">
        <v>503</v>
      </c>
      <c r="E437" t="s">
        <v>505</v>
      </c>
      <c r="F437" t="s">
        <v>54</v>
      </c>
      <c r="I437" t="s">
        <v>62</v>
      </c>
      <c r="J437" t="s">
        <v>444</v>
      </c>
      <c r="K437" s="78">
        <f t="shared" ca="1" si="7"/>
        <v>0</v>
      </c>
      <c r="M437" t="s">
        <v>1680</v>
      </c>
    </row>
    <row r="438" spans="1:13" x14ac:dyDescent="0.35">
      <c r="A438" t="s">
        <v>525</v>
      </c>
      <c r="B438" t="s">
        <v>98</v>
      </c>
      <c r="C438" t="s">
        <v>488</v>
      </c>
      <c r="D438" t="s">
        <v>503</v>
      </c>
      <c r="E438" t="s">
        <v>506</v>
      </c>
      <c r="F438" t="s">
        <v>374</v>
      </c>
      <c r="G438" t="s">
        <v>54</v>
      </c>
      <c r="H438" t="s">
        <v>507</v>
      </c>
      <c r="I438" t="s">
        <v>62</v>
      </c>
      <c r="J438" t="s">
        <v>444</v>
      </c>
      <c r="K438" s="78">
        <f t="shared" ca="1" si="7"/>
        <v>0</v>
      </c>
      <c r="M438" t="s">
        <v>1680</v>
      </c>
    </row>
    <row r="439" spans="1:13" x14ac:dyDescent="0.35">
      <c r="A439" t="s">
        <v>525</v>
      </c>
      <c r="B439" t="s">
        <v>100</v>
      </c>
      <c r="C439" t="s">
        <v>488</v>
      </c>
      <c r="D439" t="s">
        <v>503</v>
      </c>
      <c r="E439" t="s">
        <v>506</v>
      </c>
      <c r="F439" t="s">
        <v>508</v>
      </c>
      <c r="G439" t="s">
        <v>54</v>
      </c>
      <c r="H439" t="s">
        <v>377</v>
      </c>
      <c r="I439" t="s">
        <v>62</v>
      </c>
      <c r="J439" t="s">
        <v>444</v>
      </c>
      <c r="K439" s="78">
        <f t="shared" ca="1" si="7"/>
        <v>0</v>
      </c>
      <c r="M439" t="s">
        <v>1680</v>
      </c>
    </row>
    <row r="440" spans="1:13" x14ac:dyDescent="0.35">
      <c r="A440" t="s">
        <v>525</v>
      </c>
      <c r="B440" t="s">
        <v>102</v>
      </c>
      <c r="C440" t="s">
        <v>488</v>
      </c>
      <c r="D440" t="s">
        <v>503</v>
      </c>
      <c r="E440" t="s">
        <v>506</v>
      </c>
      <c r="F440" t="s">
        <v>378</v>
      </c>
      <c r="G440" t="s">
        <v>54</v>
      </c>
      <c r="H440" t="s">
        <v>379</v>
      </c>
      <c r="I440" t="s">
        <v>62</v>
      </c>
      <c r="J440" t="s">
        <v>444</v>
      </c>
      <c r="K440" s="78">
        <f t="shared" ca="1" si="7"/>
        <v>0</v>
      </c>
      <c r="M440" t="s">
        <v>1680</v>
      </c>
    </row>
    <row r="441" spans="1:13" x14ac:dyDescent="0.35">
      <c r="A441" t="s">
        <v>525</v>
      </c>
      <c r="B441" t="s">
        <v>67</v>
      </c>
      <c r="C441" t="s">
        <v>488</v>
      </c>
      <c r="D441" t="s">
        <v>503</v>
      </c>
      <c r="E441" t="s">
        <v>506</v>
      </c>
      <c r="F441" t="s">
        <v>380</v>
      </c>
      <c r="G441" t="s">
        <v>54</v>
      </c>
      <c r="H441" t="s">
        <v>381</v>
      </c>
      <c r="I441" t="s">
        <v>62</v>
      </c>
      <c r="J441" t="s">
        <v>444</v>
      </c>
      <c r="K441" s="78">
        <f t="shared" ca="1" si="7"/>
        <v>0</v>
      </c>
      <c r="M441" t="s">
        <v>1680</v>
      </c>
    </row>
    <row r="442" spans="1:13" x14ac:dyDescent="0.35">
      <c r="A442" t="s">
        <v>525</v>
      </c>
      <c r="B442" t="s">
        <v>105</v>
      </c>
      <c r="C442" t="s">
        <v>488</v>
      </c>
      <c r="D442" t="s">
        <v>503</v>
      </c>
      <c r="E442" t="s">
        <v>506</v>
      </c>
      <c r="F442" t="s">
        <v>382</v>
      </c>
      <c r="G442" t="s">
        <v>54</v>
      </c>
      <c r="I442" t="s">
        <v>62</v>
      </c>
      <c r="J442" t="s">
        <v>444</v>
      </c>
      <c r="K442" s="78">
        <f t="shared" ca="1" si="7"/>
        <v>0</v>
      </c>
      <c r="M442" t="s">
        <v>1680</v>
      </c>
    </row>
    <row r="443" spans="1:13" x14ac:dyDescent="0.35">
      <c r="A443" t="s">
        <v>525</v>
      </c>
      <c r="B443" t="s">
        <v>107</v>
      </c>
      <c r="C443" t="s">
        <v>488</v>
      </c>
      <c r="D443" t="s">
        <v>503</v>
      </c>
      <c r="E443" t="s">
        <v>506</v>
      </c>
      <c r="F443" t="s">
        <v>54</v>
      </c>
      <c r="I443" t="s">
        <v>62</v>
      </c>
      <c r="J443" t="s">
        <v>444</v>
      </c>
      <c r="K443" s="78">
        <f t="shared" ca="1" si="7"/>
        <v>0</v>
      </c>
      <c r="M443" t="s">
        <v>1680</v>
      </c>
    </row>
    <row r="444" spans="1:13" x14ac:dyDescent="0.35">
      <c r="A444" t="s">
        <v>525</v>
      </c>
      <c r="B444" t="s">
        <v>109</v>
      </c>
      <c r="C444" t="s">
        <v>488</v>
      </c>
      <c r="D444" t="s">
        <v>503</v>
      </c>
      <c r="E444" t="s">
        <v>384</v>
      </c>
      <c r="F444" t="s">
        <v>231</v>
      </c>
      <c r="G444" t="s">
        <v>54</v>
      </c>
      <c r="H444" t="s">
        <v>385</v>
      </c>
      <c r="I444" t="s">
        <v>62</v>
      </c>
      <c r="J444" t="s">
        <v>444</v>
      </c>
      <c r="K444" s="78">
        <f t="shared" ca="1" si="7"/>
        <v>0</v>
      </c>
      <c r="M444" t="s">
        <v>1680</v>
      </c>
    </row>
    <row r="445" spans="1:13" x14ac:dyDescent="0.35">
      <c r="A445" t="s">
        <v>525</v>
      </c>
      <c r="B445" t="s">
        <v>111</v>
      </c>
      <c r="C445" t="s">
        <v>488</v>
      </c>
      <c r="D445" t="s">
        <v>503</v>
      </c>
      <c r="E445" t="s">
        <v>509</v>
      </c>
      <c r="F445" t="s">
        <v>510</v>
      </c>
      <c r="G445" t="s">
        <v>54</v>
      </c>
      <c r="H445" t="s">
        <v>388</v>
      </c>
      <c r="I445" t="s">
        <v>62</v>
      </c>
      <c r="J445" t="s">
        <v>444</v>
      </c>
      <c r="K445" s="78">
        <f t="shared" ca="1" si="7"/>
        <v>0</v>
      </c>
      <c r="M445" t="s">
        <v>1680</v>
      </c>
    </row>
    <row r="446" spans="1:13" x14ac:dyDescent="0.35">
      <c r="A446" t="s">
        <v>525</v>
      </c>
      <c r="B446" t="s">
        <v>114</v>
      </c>
      <c r="C446" t="s">
        <v>488</v>
      </c>
      <c r="D446" t="s">
        <v>503</v>
      </c>
      <c r="E446" t="s">
        <v>509</v>
      </c>
      <c r="F446" t="s">
        <v>511</v>
      </c>
      <c r="G446" t="s">
        <v>54</v>
      </c>
      <c r="H446" t="s">
        <v>390</v>
      </c>
      <c r="I446" t="s">
        <v>62</v>
      </c>
      <c r="J446" t="s">
        <v>444</v>
      </c>
      <c r="K446" s="78">
        <f t="shared" ca="1" si="7"/>
        <v>0</v>
      </c>
      <c r="M446" t="s">
        <v>1680</v>
      </c>
    </row>
    <row r="447" spans="1:13" x14ac:dyDescent="0.35">
      <c r="A447" t="s">
        <v>525</v>
      </c>
      <c r="B447" t="s">
        <v>116</v>
      </c>
      <c r="C447" t="s">
        <v>488</v>
      </c>
      <c r="D447" t="s">
        <v>503</v>
      </c>
      <c r="E447" t="s">
        <v>509</v>
      </c>
      <c r="F447" t="s">
        <v>512</v>
      </c>
      <c r="G447" t="s">
        <v>54</v>
      </c>
      <c r="H447" t="s">
        <v>390</v>
      </c>
      <c r="I447" t="s">
        <v>62</v>
      </c>
      <c r="J447" t="s">
        <v>444</v>
      </c>
      <c r="K447" s="78">
        <f t="shared" ca="1" si="7"/>
        <v>0</v>
      </c>
      <c r="M447" t="s">
        <v>1680</v>
      </c>
    </row>
    <row r="448" spans="1:13" x14ac:dyDescent="0.35">
      <c r="A448" t="s">
        <v>525</v>
      </c>
      <c r="B448" t="s">
        <v>118</v>
      </c>
      <c r="C448" t="s">
        <v>488</v>
      </c>
      <c r="D448" t="s">
        <v>503</v>
      </c>
      <c r="E448" t="s">
        <v>509</v>
      </c>
      <c r="F448" t="s">
        <v>54</v>
      </c>
      <c r="I448" t="s">
        <v>62</v>
      </c>
      <c r="J448" t="s">
        <v>444</v>
      </c>
      <c r="K448" s="78">
        <f t="shared" ca="1" si="7"/>
        <v>0</v>
      </c>
      <c r="M448" t="s">
        <v>1680</v>
      </c>
    </row>
    <row r="449" spans="1:13" x14ac:dyDescent="0.35">
      <c r="A449" t="s">
        <v>525</v>
      </c>
      <c r="B449" t="s">
        <v>120</v>
      </c>
      <c r="C449" t="s">
        <v>488</v>
      </c>
      <c r="D449" t="s">
        <v>503</v>
      </c>
      <c r="E449" t="s">
        <v>54</v>
      </c>
      <c r="I449" t="s">
        <v>62</v>
      </c>
      <c r="J449" t="s">
        <v>444</v>
      </c>
      <c r="K449" s="78">
        <f t="shared" ca="1" si="7"/>
        <v>0</v>
      </c>
      <c r="M449" t="s">
        <v>1680</v>
      </c>
    </row>
    <row r="450" spans="1:13" x14ac:dyDescent="0.35">
      <c r="A450" t="s">
        <v>525</v>
      </c>
      <c r="B450" t="s">
        <v>124</v>
      </c>
      <c r="C450" t="s">
        <v>488</v>
      </c>
      <c r="D450" t="s">
        <v>513</v>
      </c>
      <c r="E450" t="s">
        <v>514</v>
      </c>
      <c r="F450" t="s">
        <v>54</v>
      </c>
      <c r="H450" t="s">
        <v>398</v>
      </c>
      <c r="I450" t="s">
        <v>62</v>
      </c>
      <c r="J450" t="s">
        <v>444</v>
      </c>
      <c r="K450" s="78">
        <f t="shared" ca="1" si="7"/>
        <v>0</v>
      </c>
      <c r="M450" t="s">
        <v>1680</v>
      </c>
    </row>
    <row r="451" spans="1:13" x14ac:dyDescent="0.35">
      <c r="A451" t="s">
        <v>525</v>
      </c>
      <c r="B451" t="s">
        <v>71</v>
      </c>
      <c r="C451" t="s">
        <v>488</v>
      </c>
      <c r="D451" t="s">
        <v>513</v>
      </c>
      <c r="E451" t="s">
        <v>399</v>
      </c>
      <c r="F451" t="s">
        <v>54</v>
      </c>
      <c r="I451" t="s">
        <v>62</v>
      </c>
      <c r="J451" t="s">
        <v>444</v>
      </c>
      <c r="K451" s="78">
        <f t="shared" ca="1" si="7"/>
        <v>0</v>
      </c>
      <c r="M451" t="s">
        <v>1680</v>
      </c>
    </row>
    <row r="452" spans="1:13" x14ac:dyDescent="0.35">
      <c r="A452" t="s">
        <v>525</v>
      </c>
      <c r="B452" t="s">
        <v>127</v>
      </c>
      <c r="C452" t="s">
        <v>488</v>
      </c>
      <c r="D452" t="s">
        <v>513</v>
      </c>
      <c r="E452" t="s">
        <v>515</v>
      </c>
      <c r="F452" t="s">
        <v>54</v>
      </c>
      <c r="H452" t="s">
        <v>401</v>
      </c>
      <c r="I452" t="s">
        <v>62</v>
      </c>
      <c r="J452" t="s">
        <v>444</v>
      </c>
      <c r="K452" s="78">
        <f t="shared" ca="1" si="7"/>
        <v>0</v>
      </c>
      <c r="M452" t="s">
        <v>1680</v>
      </c>
    </row>
    <row r="453" spans="1:13" x14ac:dyDescent="0.35">
      <c r="A453" t="s">
        <v>525</v>
      </c>
      <c r="B453" t="s">
        <v>129</v>
      </c>
      <c r="C453" t="s">
        <v>488</v>
      </c>
      <c r="D453" t="s">
        <v>513</v>
      </c>
      <c r="E453" t="s">
        <v>515</v>
      </c>
      <c r="F453" t="s">
        <v>516</v>
      </c>
      <c r="G453" t="s">
        <v>54</v>
      </c>
      <c r="I453" t="s">
        <v>62</v>
      </c>
      <c r="J453" t="s">
        <v>444</v>
      </c>
      <c r="K453" s="78">
        <f t="shared" ca="1" si="7"/>
        <v>0</v>
      </c>
      <c r="M453" t="s">
        <v>1680</v>
      </c>
    </row>
    <row r="454" spans="1:13" x14ac:dyDescent="0.35">
      <c r="A454" t="s">
        <v>525</v>
      </c>
      <c r="B454" t="s">
        <v>404</v>
      </c>
      <c r="C454" t="s">
        <v>488</v>
      </c>
      <c r="D454" t="s">
        <v>513</v>
      </c>
      <c r="E454" t="s">
        <v>515</v>
      </c>
      <c r="F454" t="s">
        <v>517</v>
      </c>
      <c r="G454" t="s">
        <v>54</v>
      </c>
      <c r="I454" t="s">
        <v>62</v>
      </c>
      <c r="J454" t="s">
        <v>444</v>
      </c>
      <c r="K454" s="78">
        <f t="shared" ca="1" si="7"/>
        <v>0</v>
      </c>
      <c r="M454" t="s">
        <v>1680</v>
      </c>
    </row>
    <row r="455" spans="1:13" x14ac:dyDescent="0.35">
      <c r="A455" t="s">
        <v>525</v>
      </c>
      <c r="B455" t="s">
        <v>406</v>
      </c>
      <c r="C455" t="s">
        <v>488</v>
      </c>
      <c r="D455" t="s">
        <v>513</v>
      </c>
      <c r="E455" t="s">
        <v>515</v>
      </c>
      <c r="F455" t="s">
        <v>518</v>
      </c>
      <c r="G455" t="s">
        <v>54</v>
      </c>
      <c r="I455" t="s">
        <v>62</v>
      </c>
      <c r="J455" t="s">
        <v>444</v>
      </c>
      <c r="K455" s="78">
        <f t="shared" ca="1" si="7"/>
        <v>0</v>
      </c>
      <c r="M455" t="s">
        <v>1680</v>
      </c>
    </row>
    <row r="456" spans="1:13" x14ac:dyDescent="0.35">
      <c r="A456" t="s">
        <v>525</v>
      </c>
      <c r="B456" t="s">
        <v>408</v>
      </c>
      <c r="C456" t="s">
        <v>488</v>
      </c>
      <c r="D456" t="s">
        <v>513</v>
      </c>
      <c r="E456" t="s">
        <v>54</v>
      </c>
      <c r="I456" t="s">
        <v>62</v>
      </c>
      <c r="J456" t="s">
        <v>444</v>
      </c>
      <c r="K456" s="78">
        <f t="shared" ref="K456:K519" ca="1" si="8">OFFSET(INDIRECT(A456&amp;"_Corner"),MATCH($B456,INDIRECT(A456&amp;"_Row"),0),MATCH($I456,INDIRECT(A456&amp;"_Column",0)))</f>
        <v>0</v>
      </c>
      <c r="M456" t="s">
        <v>1680</v>
      </c>
    </row>
    <row r="457" spans="1:13" x14ac:dyDescent="0.35">
      <c r="A457" t="s">
        <v>525</v>
      </c>
      <c r="B457" t="s">
        <v>412</v>
      </c>
      <c r="C457" t="s">
        <v>488</v>
      </c>
      <c r="D457" t="s">
        <v>519</v>
      </c>
      <c r="E457" t="s">
        <v>411</v>
      </c>
      <c r="F457" t="s">
        <v>54</v>
      </c>
      <c r="H457" t="s">
        <v>413</v>
      </c>
      <c r="I457" t="s">
        <v>62</v>
      </c>
      <c r="J457" t="s">
        <v>444</v>
      </c>
      <c r="K457" s="78">
        <f t="shared" ca="1" si="8"/>
        <v>0</v>
      </c>
      <c r="M457" t="s">
        <v>1680</v>
      </c>
    </row>
    <row r="458" spans="1:13" x14ac:dyDescent="0.35">
      <c r="A458" t="s">
        <v>525</v>
      </c>
      <c r="B458" t="s">
        <v>415</v>
      </c>
      <c r="C458" t="s">
        <v>488</v>
      </c>
      <c r="D458" t="s">
        <v>519</v>
      </c>
      <c r="E458" t="s">
        <v>414</v>
      </c>
      <c r="F458" t="s">
        <v>54</v>
      </c>
      <c r="H458" t="s">
        <v>416</v>
      </c>
      <c r="I458" t="s">
        <v>62</v>
      </c>
      <c r="J458" t="s">
        <v>444</v>
      </c>
      <c r="K458" s="78">
        <f t="shared" ca="1" si="8"/>
        <v>0</v>
      </c>
      <c r="M458" t="s">
        <v>1680</v>
      </c>
    </row>
    <row r="459" spans="1:13" x14ac:dyDescent="0.35">
      <c r="A459" t="s">
        <v>525</v>
      </c>
      <c r="B459" t="s">
        <v>418</v>
      </c>
      <c r="C459" t="s">
        <v>488</v>
      </c>
      <c r="D459" t="s">
        <v>519</v>
      </c>
      <c r="E459" t="s">
        <v>417</v>
      </c>
      <c r="F459" t="s">
        <v>54</v>
      </c>
      <c r="H459" t="s">
        <v>419</v>
      </c>
      <c r="I459" t="s">
        <v>62</v>
      </c>
      <c r="J459" t="s">
        <v>444</v>
      </c>
      <c r="K459" s="78">
        <f t="shared" ca="1" si="8"/>
        <v>0</v>
      </c>
      <c r="M459" t="s">
        <v>1680</v>
      </c>
    </row>
    <row r="460" spans="1:13" x14ac:dyDescent="0.35">
      <c r="A460" t="s">
        <v>525</v>
      </c>
      <c r="B460" t="s">
        <v>131</v>
      </c>
      <c r="C460" t="s">
        <v>488</v>
      </c>
      <c r="D460" t="s">
        <v>519</v>
      </c>
      <c r="E460" t="s">
        <v>54</v>
      </c>
      <c r="H460" t="s">
        <v>420</v>
      </c>
      <c r="I460" t="s">
        <v>62</v>
      </c>
      <c r="J460" t="s">
        <v>444</v>
      </c>
      <c r="K460" s="78">
        <f t="shared" ca="1" si="8"/>
        <v>0</v>
      </c>
      <c r="M460" t="s">
        <v>1680</v>
      </c>
    </row>
    <row r="461" spans="1:13" x14ac:dyDescent="0.35">
      <c r="A461" t="s">
        <v>525</v>
      </c>
      <c r="B461" t="s">
        <v>134</v>
      </c>
      <c r="C461" t="s">
        <v>488</v>
      </c>
      <c r="D461" t="s">
        <v>520</v>
      </c>
      <c r="E461" t="s">
        <v>521</v>
      </c>
      <c r="F461" t="s">
        <v>54</v>
      </c>
      <c r="I461" t="s">
        <v>62</v>
      </c>
      <c r="J461" t="s">
        <v>444</v>
      </c>
      <c r="K461" s="78">
        <f t="shared" ca="1" si="8"/>
        <v>0</v>
      </c>
      <c r="M461" t="s">
        <v>1680</v>
      </c>
    </row>
    <row r="462" spans="1:13" x14ac:dyDescent="0.35">
      <c r="A462" t="s">
        <v>525</v>
      </c>
      <c r="B462" t="s">
        <v>136</v>
      </c>
      <c r="C462" t="s">
        <v>488</v>
      </c>
      <c r="D462" t="s">
        <v>520</v>
      </c>
      <c r="E462" t="s">
        <v>422</v>
      </c>
      <c r="F462" t="s">
        <v>54</v>
      </c>
      <c r="H462" t="s">
        <v>423</v>
      </c>
      <c r="I462" t="s">
        <v>62</v>
      </c>
      <c r="J462" t="s">
        <v>444</v>
      </c>
      <c r="K462" s="78">
        <f t="shared" ca="1" si="8"/>
        <v>0</v>
      </c>
      <c r="M462" t="s">
        <v>1680</v>
      </c>
    </row>
    <row r="463" spans="1:13" x14ac:dyDescent="0.35">
      <c r="A463" t="s">
        <v>525</v>
      </c>
      <c r="B463" t="s">
        <v>138</v>
      </c>
      <c r="C463" t="s">
        <v>488</v>
      </c>
      <c r="D463" t="s">
        <v>520</v>
      </c>
      <c r="E463" t="s">
        <v>424</v>
      </c>
      <c r="F463" t="s">
        <v>54</v>
      </c>
      <c r="H463" t="s">
        <v>425</v>
      </c>
      <c r="I463" t="s">
        <v>62</v>
      </c>
      <c r="J463" t="s">
        <v>444</v>
      </c>
      <c r="K463" s="78">
        <f t="shared" ca="1" si="8"/>
        <v>0</v>
      </c>
      <c r="M463" t="s">
        <v>1680</v>
      </c>
    </row>
    <row r="464" spans="1:13" x14ac:dyDescent="0.35">
      <c r="A464" t="s">
        <v>525</v>
      </c>
      <c r="B464" t="s">
        <v>74</v>
      </c>
      <c r="C464" t="s">
        <v>488</v>
      </c>
      <c r="D464" t="s">
        <v>520</v>
      </c>
      <c r="E464" t="s">
        <v>426</v>
      </c>
      <c r="F464" t="s">
        <v>54</v>
      </c>
      <c r="H464" t="s">
        <v>427</v>
      </c>
      <c r="I464" t="s">
        <v>62</v>
      </c>
      <c r="J464" t="s">
        <v>444</v>
      </c>
      <c r="K464" s="78">
        <f t="shared" ca="1" si="8"/>
        <v>0</v>
      </c>
      <c r="M464" t="s">
        <v>1680</v>
      </c>
    </row>
    <row r="465" spans="1:13" x14ac:dyDescent="0.35">
      <c r="A465" t="s">
        <v>525</v>
      </c>
      <c r="B465" t="s">
        <v>141</v>
      </c>
      <c r="C465" t="s">
        <v>488</v>
      </c>
      <c r="D465" t="s">
        <v>520</v>
      </c>
      <c r="E465" t="s">
        <v>428</v>
      </c>
      <c r="F465" t="s">
        <v>54</v>
      </c>
      <c r="H465" t="s">
        <v>429</v>
      </c>
      <c r="I465" t="s">
        <v>62</v>
      </c>
      <c r="J465" t="s">
        <v>444</v>
      </c>
      <c r="K465" s="78">
        <f t="shared" ca="1" si="8"/>
        <v>0</v>
      </c>
      <c r="M465" t="s">
        <v>1680</v>
      </c>
    </row>
    <row r="466" spans="1:13" x14ac:dyDescent="0.35">
      <c r="A466" t="s">
        <v>525</v>
      </c>
      <c r="B466" t="s">
        <v>143</v>
      </c>
      <c r="C466" t="s">
        <v>488</v>
      </c>
      <c r="D466" t="s">
        <v>54</v>
      </c>
      <c r="H466" t="s">
        <v>522</v>
      </c>
      <c r="I466" t="s">
        <v>62</v>
      </c>
      <c r="J466" t="s">
        <v>444</v>
      </c>
      <c r="K466" s="78">
        <f t="shared" ca="1" si="8"/>
        <v>0</v>
      </c>
      <c r="M466" t="s">
        <v>1680</v>
      </c>
    </row>
    <row r="467" spans="1:13" x14ac:dyDescent="0.35">
      <c r="A467" t="s">
        <v>525</v>
      </c>
      <c r="B467" t="s">
        <v>144</v>
      </c>
      <c r="C467" t="s">
        <v>523</v>
      </c>
      <c r="D467" t="s">
        <v>432</v>
      </c>
      <c r="E467" t="s">
        <v>54</v>
      </c>
      <c r="I467" t="s">
        <v>62</v>
      </c>
      <c r="J467" t="s">
        <v>444</v>
      </c>
      <c r="K467" s="78">
        <f t="shared" ca="1" si="8"/>
        <v>0</v>
      </c>
      <c r="M467" t="s">
        <v>1680</v>
      </c>
    </row>
    <row r="468" spans="1:13" x14ac:dyDescent="0.35">
      <c r="A468" t="s">
        <v>525</v>
      </c>
      <c r="B468" t="s">
        <v>145</v>
      </c>
      <c r="C468" t="s">
        <v>523</v>
      </c>
      <c r="D468" t="s">
        <v>433</v>
      </c>
      <c r="E468" t="s">
        <v>54</v>
      </c>
      <c r="H468" t="s">
        <v>434</v>
      </c>
      <c r="I468" t="s">
        <v>62</v>
      </c>
      <c r="J468" t="s">
        <v>444</v>
      </c>
      <c r="K468" s="78">
        <f t="shared" ca="1" si="8"/>
        <v>0</v>
      </c>
      <c r="M468" t="s">
        <v>1680</v>
      </c>
    </row>
    <row r="469" spans="1:13" x14ac:dyDescent="0.35">
      <c r="A469" t="s">
        <v>525</v>
      </c>
      <c r="B469" t="s">
        <v>146</v>
      </c>
      <c r="C469" t="s">
        <v>523</v>
      </c>
      <c r="D469" t="s">
        <v>435</v>
      </c>
      <c r="E469" t="s">
        <v>54</v>
      </c>
      <c r="I469" t="s">
        <v>62</v>
      </c>
      <c r="J469" t="s">
        <v>444</v>
      </c>
      <c r="K469" s="78">
        <f t="shared" ca="1" si="8"/>
        <v>0</v>
      </c>
      <c r="M469" t="s">
        <v>1680</v>
      </c>
    </row>
    <row r="470" spans="1:13" x14ac:dyDescent="0.35">
      <c r="A470" t="s">
        <v>525</v>
      </c>
      <c r="B470" t="s">
        <v>148</v>
      </c>
      <c r="C470" t="s">
        <v>523</v>
      </c>
      <c r="D470" t="s">
        <v>436</v>
      </c>
      <c r="E470" t="s">
        <v>54</v>
      </c>
      <c r="I470" t="s">
        <v>62</v>
      </c>
      <c r="J470" t="s">
        <v>444</v>
      </c>
      <c r="K470" s="78">
        <f t="shared" ca="1" si="8"/>
        <v>0</v>
      </c>
      <c r="M470" t="s">
        <v>1680</v>
      </c>
    </row>
    <row r="471" spans="1:13" x14ac:dyDescent="0.35">
      <c r="A471" t="s">
        <v>525</v>
      </c>
      <c r="B471" t="s">
        <v>19</v>
      </c>
      <c r="C471" t="s">
        <v>488</v>
      </c>
      <c r="D471" t="s">
        <v>489</v>
      </c>
      <c r="E471" t="s">
        <v>490</v>
      </c>
      <c r="F471" t="s">
        <v>330</v>
      </c>
      <c r="G471" t="s">
        <v>54</v>
      </c>
      <c r="H471" t="s">
        <v>491</v>
      </c>
      <c r="I471" t="s">
        <v>63</v>
      </c>
      <c r="J471" t="s">
        <v>445</v>
      </c>
      <c r="K471" s="78">
        <f t="shared" ca="1" si="8"/>
        <v>0</v>
      </c>
      <c r="M471" t="s">
        <v>1680</v>
      </c>
    </row>
    <row r="472" spans="1:13" x14ac:dyDescent="0.35">
      <c r="A472" t="s">
        <v>525</v>
      </c>
      <c r="B472" t="s">
        <v>23</v>
      </c>
      <c r="C472" t="s">
        <v>488</v>
      </c>
      <c r="D472" t="s">
        <v>489</v>
      </c>
      <c r="E472" t="s">
        <v>490</v>
      </c>
      <c r="F472" t="s">
        <v>332</v>
      </c>
      <c r="G472" t="s">
        <v>54</v>
      </c>
      <c r="H472" t="s">
        <v>333</v>
      </c>
      <c r="I472" t="s">
        <v>63</v>
      </c>
      <c r="J472" t="s">
        <v>445</v>
      </c>
      <c r="K472" s="78">
        <f t="shared" ca="1" si="8"/>
        <v>0</v>
      </c>
      <c r="M472" t="s">
        <v>1680</v>
      </c>
    </row>
    <row r="473" spans="1:13" x14ac:dyDescent="0.35">
      <c r="A473" t="s">
        <v>525</v>
      </c>
      <c r="B473" t="s">
        <v>26</v>
      </c>
      <c r="C473" t="s">
        <v>488</v>
      </c>
      <c r="D473" t="s">
        <v>489</v>
      </c>
      <c r="E473" t="s">
        <v>490</v>
      </c>
      <c r="F473" t="s">
        <v>334</v>
      </c>
      <c r="G473" t="s">
        <v>54</v>
      </c>
      <c r="H473" t="s">
        <v>335</v>
      </c>
      <c r="I473" t="s">
        <v>63</v>
      </c>
      <c r="J473" t="s">
        <v>445</v>
      </c>
      <c r="K473" s="78">
        <f t="shared" ca="1" si="8"/>
        <v>0</v>
      </c>
      <c r="M473" t="s">
        <v>1680</v>
      </c>
    </row>
    <row r="474" spans="1:13" x14ac:dyDescent="0.35">
      <c r="A474" t="s">
        <v>525</v>
      </c>
      <c r="B474" t="s">
        <v>30</v>
      </c>
      <c r="C474" t="s">
        <v>488</v>
      </c>
      <c r="D474" t="s">
        <v>489</v>
      </c>
      <c r="E474" t="s">
        <v>490</v>
      </c>
      <c r="F474" t="s">
        <v>54</v>
      </c>
      <c r="I474" t="s">
        <v>63</v>
      </c>
      <c r="J474" t="s">
        <v>445</v>
      </c>
      <c r="K474" s="78">
        <f t="shared" ca="1" si="8"/>
        <v>0</v>
      </c>
      <c r="M474" t="s">
        <v>1680</v>
      </c>
    </row>
    <row r="475" spans="1:13" x14ac:dyDescent="0.35">
      <c r="A475" t="s">
        <v>525</v>
      </c>
      <c r="B475" t="s">
        <v>34</v>
      </c>
      <c r="C475" t="s">
        <v>488</v>
      </c>
      <c r="D475" t="s">
        <v>489</v>
      </c>
      <c r="E475" t="s">
        <v>493</v>
      </c>
      <c r="F475" t="s">
        <v>337</v>
      </c>
      <c r="G475" t="s">
        <v>54</v>
      </c>
      <c r="H475" t="s">
        <v>338</v>
      </c>
      <c r="I475" t="s">
        <v>63</v>
      </c>
      <c r="J475" t="s">
        <v>445</v>
      </c>
      <c r="K475" s="78">
        <f t="shared" ca="1" si="8"/>
        <v>0</v>
      </c>
      <c r="M475" t="s">
        <v>1680</v>
      </c>
    </row>
    <row r="476" spans="1:13" x14ac:dyDescent="0.35">
      <c r="A476" t="s">
        <v>525</v>
      </c>
      <c r="B476" t="s">
        <v>38</v>
      </c>
      <c r="C476" t="s">
        <v>488</v>
      </c>
      <c r="D476" t="s">
        <v>489</v>
      </c>
      <c r="E476" t="s">
        <v>493</v>
      </c>
      <c r="F476" t="s">
        <v>339</v>
      </c>
      <c r="G476" t="s">
        <v>54</v>
      </c>
      <c r="H476" t="s">
        <v>494</v>
      </c>
      <c r="I476" t="s">
        <v>63</v>
      </c>
      <c r="J476" t="s">
        <v>445</v>
      </c>
      <c r="K476" s="78">
        <f t="shared" ca="1" si="8"/>
        <v>0</v>
      </c>
      <c r="M476" t="s">
        <v>1680</v>
      </c>
    </row>
    <row r="477" spans="1:13" x14ac:dyDescent="0.35">
      <c r="A477" t="s">
        <v>525</v>
      </c>
      <c r="B477" t="s">
        <v>41</v>
      </c>
      <c r="C477" t="s">
        <v>488</v>
      </c>
      <c r="D477" t="s">
        <v>489</v>
      </c>
      <c r="E477" t="s">
        <v>493</v>
      </c>
      <c r="F477" t="s">
        <v>54</v>
      </c>
      <c r="I477" t="s">
        <v>63</v>
      </c>
      <c r="J477" t="s">
        <v>445</v>
      </c>
      <c r="K477" s="78">
        <f t="shared" ca="1" si="8"/>
        <v>0</v>
      </c>
      <c r="M477" t="s">
        <v>1680</v>
      </c>
    </row>
    <row r="478" spans="1:13" x14ac:dyDescent="0.35">
      <c r="A478" t="s">
        <v>525</v>
      </c>
      <c r="B478" t="s">
        <v>45</v>
      </c>
      <c r="C478" t="s">
        <v>488</v>
      </c>
      <c r="D478" t="s">
        <v>489</v>
      </c>
      <c r="E478" t="s">
        <v>341</v>
      </c>
      <c r="F478" t="s">
        <v>495</v>
      </c>
      <c r="G478" t="s">
        <v>54</v>
      </c>
      <c r="H478" t="s">
        <v>496</v>
      </c>
      <c r="I478" t="s">
        <v>63</v>
      </c>
      <c r="J478" t="s">
        <v>445</v>
      </c>
      <c r="K478" s="78">
        <f t="shared" ca="1" si="8"/>
        <v>0</v>
      </c>
      <c r="M478" t="s">
        <v>1680</v>
      </c>
    </row>
    <row r="479" spans="1:13" x14ac:dyDescent="0.35">
      <c r="A479" t="s">
        <v>525</v>
      </c>
      <c r="B479" t="s">
        <v>49</v>
      </c>
      <c r="C479" t="s">
        <v>488</v>
      </c>
      <c r="D479" t="s">
        <v>489</v>
      </c>
      <c r="E479" t="s">
        <v>341</v>
      </c>
      <c r="F479" t="s">
        <v>497</v>
      </c>
      <c r="G479" t="s">
        <v>54</v>
      </c>
      <c r="H479" t="s">
        <v>345</v>
      </c>
      <c r="I479" t="s">
        <v>63</v>
      </c>
      <c r="J479" t="s">
        <v>445</v>
      </c>
      <c r="K479" s="78">
        <f t="shared" ca="1" si="8"/>
        <v>0</v>
      </c>
      <c r="M479" t="s">
        <v>1680</v>
      </c>
    </row>
    <row r="480" spans="1:13" x14ac:dyDescent="0.35">
      <c r="A480" t="s">
        <v>525</v>
      </c>
      <c r="B480" t="s">
        <v>51</v>
      </c>
      <c r="C480" t="s">
        <v>488</v>
      </c>
      <c r="D480" t="s">
        <v>489</v>
      </c>
      <c r="E480" t="s">
        <v>341</v>
      </c>
      <c r="F480" t="s">
        <v>498</v>
      </c>
      <c r="G480" t="s">
        <v>54</v>
      </c>
      <c r="H480" t="s">
        <v>347</v>
      </c>
      <c r="I480" t="s">
        <v>63</v>
      </c>
      <c r="J480" t="s">
        <v>445</v>
      </c>
      <c r="K480" s="78">
        <f t="shared" ca="1" si="8"/>
        <v>0</v>
      </c>
      <c r="M480" t="s">
        <v>1680</v>
      </c>
    </row>
    <row r="481" spans="1:13" x14ac:dyDescent="0.35">
      <c r="A481" t="s">
        <v>525</v>
      </c>
      <c r="B481" t="s">
        <v>53</v>
      </c>
      <c r="C481" t="s">
        <v>488</v>
      </c>
      <c r="D481" t="s">
        <v>489</v>
      </c>
      <c r="E481" t="s">
        <v>341</v>
      </c>
      <c r="F481" t="s">
        <v>499</v>
      </c>
      <c r="G481" t="s">
        <v>54</v>
      </c>
      <c r="H481" t="s">
        <v>349</v>
      </c>
      <c r="I481" t="s">
        <v>63</v>
      </c>
      <c r="J481" t="s">
        <v>445</v>
      </c>
      <c r="K481" s="78">
        <f t="shared" ca="1" si="8"/>
        <v>0</v>
      </c>
      <c r="M481" t="s">
        <v>1680</v>
      </c>
    </row>
    <row r="482" spans="1:13" x14ac:dyDescent="0.35">
      <c r="A482" t="s">
        <v>525</v>
      </c>
      <c r="B482" t="s">
        <v>60</v>
      </c>
      <c r="C482" t="s">
        <v>488</v>
      </c>
      <c r="D482" t="s">
        <v>489</v>
      </c>
      <c r="E482" t="s">
        <v>341</v>
      </c>
      <c r="F482" t="s">
        <v>500</v>
      </c>
      <c r="G482" t="s">
        <v>54</v>
      </c>
      <c r="H482" t="s">
        <v>351</v>
      </c>
      <c r="I482" t="s">
        <v>63</v>
      </c>
      <c r="J482" t="s">
        <v>445</v>
      </c>
      <c r="K482" s="78">
        <f t="shared" ca="1" si="8"/>
        <v>0</v>
      </c>
      <c r="M482" t="s">
        <v>1680</v>
      </c>
    </row>
    <row r="483" spans="1:13" x14ac:dyDescent="0.35">
      <c r="A483" t="s">
        <v>525</v>
      </c>
      <c r="B483" t="s">
        <v>66</v>
      </c>
      <c r="C483" t="s">
        <v>488</v>
      </c>
      <c r="D483" t="s">
        <v>489</v>
      </c>
      <c r="E483" t="s">
        <v>352</v>
      </c>
      <c r="F483" t="s">
        <v>54</v>
      </c>
      <c r="I483" t="s">
        <v>63</v>
      </c>
      <c r="J483" t="s">
        <v>445</v>
      </c>
      <c r="K483" s="78">
        <f t="shared" ca="1" si="8"/>
        <v>0</v>
      </c>
      <c r="M483" t="s">
        <v>1680</v>
      </c>
    </row>
    <row r="484" spans="1:13" x14ac:dyDescent="0.35">
      <c r="A484" t="s">
        <v>525</v>
      </c>
      <c r="B484" t="s">
        <v>69</v>
      </c>
      <c r="C484" t="s">
        <v>488</v>
      </c>
      <c r="D484" t="s">
        <v>489</v>
      </c>
      <c r="E484" t="s">
        <v>501</v>
      </c>
      <c r="F484" t="s">
        <v>353</v>
      </c>
      <c r="G484" t="s">
        <v>54</v>
      </c>
      <c r="H484" t="s">
        <v>354</v>
      </c>
      <c r="I484" t="s">
        <v>63</v>
      </c>
      <c r="J484" t="s">
        <v>445</v>
      </c>
      <c r="K484" s="78">
        <f t="shared" ca="1" si="8"/>
        <v>0</v>
      </c>
      <c r="M484" t="s">
        <v>1680</v>
      </c>
    </row>
    <row r="485" spans="1:13" x14ac:dyDescent="0.35">
      <c r="A485" t="s">
        <v>525</v>
      </c>
      <c r="B485" t="s">
        <v>73</v>
      </c>
      <c r="C485" t="s">
        <v>488</v>
      </c>
      <c r="D485" t="s">
        <v>489</v>
      </c>
      <c r="E485" t="s">
        <v>501</v>
      </c>
      <c r="F485" t="s">
        <v>355</v>
      </c>
      <c r="G485" t="s">
        <v>54</v>
      </c>
      <c r="H485" t="s">
        <v>502</v>
      </c>
      <c r="I485" t="s">
        <v>63</v>
      </c>
      <c r="J485" t="s">
        <v>445</v>
      </c>
      <c r="K485" s="78">
        <f t="shared" ca="1" si="8"/>
        <v>0</v>
      </c>
      <c r="M485" t="s">
        <v>1680</v>
      </c>
    </row>
    <row r="486" spans="1:13" x14ac:dyDescent="0.35">
      <c r="A486" t="s">
        <v>525</v>
      </c>
      <c r="B486" t="s">
        <v>76</v>
      </c>
      <c r="C486" t="s">
        <v>488</v>
      </c>
      <c r="D486" t="s">
        <v>489</v>
      </c>
      <c r="E486" t="s">
        <v>501</v>
      </c>
      <c r="F486" t="s">
        <v>54</v>
      </c>
      <c r="I486" t="s">
        <v>63</v>
      </c>
      <c r="J486" t="s">
        <v>445</v>
      </c>
      <c r="K486" s="78">
        <f t="shared" ca="1" si="8"/>
        <v>0</v>
      </c>
      <c r="M486" t="s">
        <v>1680</v>
      </c>
    </row>
    <row r="487" spans="1:13" x14ac:dyDescent="0.35">
      <c r="A487" t="s">
        <v>525</v>
      </c>
      <c r="B487" t="s">
        <v>80</v>
      </c>
      <c r="C487" t="s">
        <v>488</v>
      </c>
      <c r="D487" t="s">
        <v>489</v>
      </c>
      <c r="E487" t="s">
        <v>54</v>
      </c>
      <c r="I487" t="s">
        <v>63</v>
      </c>
      <c r="J487" t="s">
        <v>445</v>
      </c>
      <c r="K487" s="78">
        <f t="shared" ca="1" si="8"/>
        <v>0</v>
      </c>
      <c r="M487" t="s">
        <v>1680</v>
      </c>
    </row>
    <row r="488" spans="1:13" x14ac:dyDescent="0.35">
      <c r="A488" t="s">
        <v>525</v>
      </c>
      <c r="B488" t="s">
        <v>82</v>
      </c>
      <c r="C488" t="s">
        <v>488</v>
      </c>
      <c r="D488" t="s">
        <v>503</v>
      </c>
      <c r="E488" t="s">
        <v>504</v>
      </c>
      <c r="F488" t="s">
        <v>360</v>
      </c>
      <c r="G488" t="s">
        <v>54</v>
      </c>
      <c r="H488" t="s">
        <v>361</v>
      </c>
      <c r="I488" t="s">
        <v>63</v>
      </c>
      <c r="J488" t="s">
        <v>445</v>
      </c>
      <c r="K488" s="78">
        <f t="shared" ca="1" si="8"/>
        <v>0</v>
      </c>
      <c r="M488" t="s">
        <v>1680</v>
      </c>
    </row>
    <row r="489" spans="1:13" x14ac:dyDescent="0.35">
      <c r="A489" t="s">
        <v>525</v>
      </c>
      <c r="B489" t="s">
        <v>84</v>
      </c>
      <c r="C489" t="s">
        <v>488</v>
      </c>
      <c r="D489" t="s">
        <v>503</v>
      </c>
      <c r="E489" t="s">
        <v>504</v>
      </c>
      <c r="F489" t="s">
        <v>362</v>
      </c>
      <c r="G489" t="s">
        <v>54</v>
      </c>
      <c r="H489" t="s">
        <v>363</v>
      </c>
      <c r="I489" t="s">
        <v>63</v>
      </c>
      <c r="J489" t="s">
        <v>445</v>
      </c>
      <c r="K489" s="78">
        <f t="shared" ca="1" si="8"/>
        <v>0</v>
      </c>
      <c r="M489" t="s">
        <v>1680</v>
      </c>
    </row>
    <row r="490" spans="1:13" x14ac:dyDescent="0.35">
      <c r="A490" t="s">
        <v>525</v>
      </c>
      <c r="B490" t="s">
        <v>86</v>
      </c>
      <c r="C490" t="s">
        <v>488</v>
      </c>
      <c r="D490" t="s">
        <v>503</v>
      </c>
      <c r="E490" t="s">
        <v>504</v>
      </c>
      <c r="F490" t="s">
        <v>364</v>
      </c>
      <c r="G490" t="s">
        <v>54</v>
      </c>
      <c r="H490" t="s">
        <v>365</v>
      </c>
      <c r="I490" t="s">
        <v>63</v>
      </c>
      <c r="J490" t="s">
        <v>445</v>
      </c>
      <c r="K490" s="78">
        <f t="shared" ca="1" si="8"/>
        <v>0</v>
      </c>
      <c r="M490" t="s">
        <v>1680</v>
      </c>
    </row>
    <row r="491" spans="1:13" x14ac:dyDescent="0.35">
      <c r="A491" t="s">
        <v>525</v>
      </c>
      <c r="B491" t="s">
        <v>88</v>
      </c>
      <c r="C491" t="s">
        <v>488</v>
      </c>
      <c r="D491" t="s">
        <v>503</v>
      </c>
      <c r="E491" t="s">
        <v>504</v>
      </c>
      <c r="F491" t="s">
        <v>54</v>
      </c>
      <c r="I491" t="s">
        <v>63</v>
      </c>
      <c r="J491" t="s">
        <v>445</v>
      </c>
      <c r="K491" s="78">
        <f t="shared" ca="1" si="8"/>
        <v>0</v>
      </c>
      <c r="M491" t="s">
        <v>1680</v>
      </c>
    </row>
    <row r="492" spans="1:13" x14ac:dyDescent="0.35">
      <c r="A492" t="s">
        <v>525</v>
      </c>
      <c r="B492" t="s">
        <v>90</v>
      </c>
      <c r="C492" t="s">
        <v>488</v>
      </c>
      <c r="D492" t="s">
        <v>503</v>
      </c>
      <c r="E492" t="s">
        <v>505</v>
      </c>
      <c r="F492" t="s">
        <v>367</v>
      </c>
      <c r="G492" t="s">
        <v>54</v>
      </c>
      <c r="H492" t="s">
        <v>368</v>
      </c>
      <c r="I492" t="s">
        <v>63</v>
      </c>
      <c r="J492" t="s">
        <v>445</v>
      </c>
      <c r="K492" s="78">
        <f t="shared" ca="1" si="8"/>
        <v>0</v>
      </c>
      <c r="M492" t="s">
        <v>1680</v>
      </c>
    </row>
    <row r="493" spans="1:13" x14ac:dyDescent="0.35">
      <c r="A493" t="s">
        <v>525</v>
      </c>
      <c r="B493" t="s">
        <v>92</v>
      </c>
      <c r="C493" t="s">
        <v>488</v>
      </c>
      <c r="D493" t="s">
        <v>503</v>
      </c>
      <c r="E493" t="s">
        <v>505</v>
      </c>
      <c r="F493" t="s">
        <v>369</v>
      </c>
      <c r="G493" t="s">
        <v>54</v>
      </c>
      <c r="H493" t="s">
        <v>370</v>
      </c>
      <c r="I493" t="s">
        <v>63</v>
      </c>
      <c r="J493" t="s">
        <v>445</v>
      </c>
      <c r="K493" s="78">
        <f t="shared" ca="1" si="8"/>
        <v>0</v>
      </c>
      <c r="M493" t="s">
        <v>1680</v>
      </c>
    </row>
    <row r="494" spans="1:13" x14ac:dyDescent="0.35">
      <c r="A494" t="s">
        <v>525</v>
      </c>
      <c r="B494" t="s">
        <v>94</v>
      </c>
      <c r="C494" t="s">
        <v>488</v>
      </c>
      <c r="D494" t="s">
        <v>503</v>
      </c>
      <c r="E494" t="s">
        <v>505</v>
      </c>
      <c r="F494" t="s">
        <v>371</v>
      </c>
      <c r="G494" t="s">
        <v>54</v>
      </c>
      <c r="H494" t="s">
        <v>372</v>
      </c>
      <c r="I494" t="s">
        <v>63</v>
      </c>
      <c r="J494" t="s">
        <v>445</v>
      </c>
      <c r="K494" s="78">
        <f t="shared" ca="1" si="8"/>
        <v>0</v>
      </c>
      <c r="M494" t="s">
        <v>1680</v>
      </c>
    </row>
    <row r="495" spans="1:13" x14ac:dyDescent="0.35">
      <c r="A495" t="s">
        <v>525</v>
      </c>
      <c r="B495" t="s">
        <v>96</v>
      </c>
      <c r="C495" t="s">
        <v>488</v>
      </c>
      <c r="D495" t="s">
        <v>503</v>
      </c>
      <c r="E495" t="s">
        <v>505</v>
      </c>
      <c r="F495" t="s">
        <v>54</v>
      </c>
      <c r="I495" t="s">
        <v>63</v>
      </c>
      <c r="J495" t="s">
        <v>445</v>
      </c>
      <c r="K495" s="78">
        <f t="shared" ca="1" si="8"/>
        <v>0</v>
      </c>
      <c r="M495" t="s">
        <v>1680</v>
      </c>
    </row>
    <row r="496" spans="1:13" x14ac:dyDescent="0.35">
      <c r="A496" t="s">
        <v>525</v>
      </c>
      <c r="B496" t="s">
        <v>98</v>
      </c>
      <c r="C496" t="s">
        <v>488</v>
      </c>
      <c r="D496" t="s">
        <v>503</v>
      </c>
      <c r="E496" t="s">
        <v>506</v>
      </c>
      <c r="F496" t="s">
        <v>374</v>
      </c>
      <c r="G496" t="s">
        <v>54</v>
      </c>
      <c r="H496" t="s">
        <v>507</v>
      </c>
      <c r="I496" t="s">
        <v>63</v>
      </c>
      <c r="J496" t="s">
        <v>445</v>
      </c>
      <c r="K496" s="78">
        <f t="shared" ca="1" si="8"/>
        <v>0</v>
      </c>
      <c r="M496" t="s">
        <v>1680</v>
      </c>
    </row>
    <row r="497" spans="1:13" x14ac:dyDescent="0.35">
      <c r="A497" t="s">
        <v>525</v>
      </c>
      <c r="B497" t="s">
        <v>100</v>
      </c>
      <c r="C497" t="s">
        <v>488</v>
      </c>
      <c r="D497" t="s">
        <v>503</v>
      </c>
      <c r="E497" t="s">
        <v>506</v>
      </c>
      <c r="F497" t="s">
        <v>508</v>
      </c>
      <c r="G497" t="s">
        <v>54</v>
      </c>
      <c r="H497" t="s">
        <v>377</v>
      </c>
      <c r="I497" t="s">
        <v>63</v>
      </c>
      <c r="J497" t="s">
        <v>445</v>
      </c>
      <c r="K497" s="78">
        <f t="shared" ca="1" si="8"/>
        <v>0</v>
      </c>
      <c r="M497" t="s">
        <v>1680</v>
      </c>
    </row>
    <row r="498" spans="1:13" x14ac:dyDescent="0.35">
      <c r="A498" t="s">
        <v>525</v>
      </c>
      <c r="B498" t="s">
        <v>102</v>
      </c>
      <c r="C498" t="s">
        <v>488</v>
      </c>
      <c r="D498" t="s">
        <v>503</v>
      </c>
      <c r="E498" t="s">
        <v>506</v>
      </c>
      <c r="F498" t="s">
        <v>378</v>
      </c>
      <c r="G498" t="s">
        <v>54</v>
      </c>
      <c r="H498" t="s">
        <v>379</v>
      </c>
      <c r="I498" t="s">
        <v>63</v>
      </c>
      <c r="J498" t="s">
        <v>445</v>
      </c>
      <c r="K498" s="78">
        <f t="shared" ca="1" si="8"/>
        <v>0</v>
      </c>
      <c r="M498" t="s">
        <v>1680</v>
      </c>
    </row>
    <row r="499" spans="1:13" x14ac:dyDescent="0.35">
      <c r="A499" t="s">
        <v>525</v>
      </c>
      <c r="B499" t="s">
        <v>67</v>
      </c>
      <c r="C499" t="s">
        <v>488</v>
      </c>
      <c r="D499" t="s">
        <v>503</v>
      </c>
      <c r="E499" t="s">
        <v>506</v>
      </c>
      <c r="F499" t="s">
        <v>380</v>
      </c>
      <c r="G499" t="s">
        <v>54</v>
      </c>
      <c r="H499" t="s">
        <v>381</v>
      </c>
      <c r="I499" t="s">
        <v>63</v>
      </c>
      <c r="J499" t="s">
        <v>445</v>
      </c>
      <c r="K499" s="78">
        <f t="shared" ca="1" si="8"/>
        <v>0</v>
      </c>
      <c r="M499" t="s">
        <v>1680</v>
      </c>
    </row>
    <row r="500" spans="1:13" x14ac:dyDescent="0.35">
      <c r="A500" t="s">
        <v>525</v>
      </c>
      <c r="B500" t="s">
        <v>105</v>
      </c>
      <c r="C500" t="s">
        <v>488</v>
      </c>
      <c r="D500" t="s">
        <v>503</v>
      </c>
      <c r="E500" t="s">
        <v>506</v>
      </c>
      <c r="F500" t="s">
        <v>382</v>
      </c>
      <c r="G500" t="s">
        <v>54</v>
      </c>
      <c r="I500" t="s">
        <v>63</v>
      </c>
      <c r="J500" t="s">
        <v>445</v>
      </c>
      <c r="K500" s="78">
        <f t="shared" ca="1" si="8"/>
        <v>0</v>
      </c>
      <c r="M500" t="s">
        <v>1680</v>
      </c>
    </row>
    <row r="501" spans="1:13" x14ac:dyDescent="0.35">
      <c r="A501" t="s">
        <v>525</v>
      </c>
      <c r="B501" t="s">
        <v>107</v>
      </c>
      <c r="C501" t="s">
        <v>488</v>
      </c>
      <c r="D501" t="s">
        <v>503</v>
      </c>
      <c r="E501" t="s">
        <v>506</v>
      </c>
      <c r="F501" t="s">
        <v>54</v>
      </c>
      <c r="I501" t="s">
        <v>63</v>
      </c>
      <c r="J501" t="s">
        <v>445</v>
      </c>
      <c r="K501" s="78">
        <f t="shared" ca="1" si="8"/>
        <v>0</v>
      </c>
      <c r="M501" t="s">
        <v>1680</v>
      </c>
    </row>
    <row r="502" spans="1:13" x14ac:dyDescent="0.35">
      <c r="A502" t="s">
        <v>525</v>
      </c>
      <c r="B502" t="s">
        <v>109</v>
      </c>
      <c r="C502" t="s">
        <v>488</v>
      </c>
      <c r="D502" t="s">
        <v>503</v>
      </c>
      <c r="E502" t="s">
        <v>384</v>
      </c>
      <c r="F502" t="s">
        <v>231</v>
      </c>
      <c r="G502" t="s">
        <v>54</v>
      </c>
      <c r="H502" t="s">
        <v>385</v>
      </c>
      <c r="I502" t="s">
        <v>63</v>
      </c>
      <c r="J502" t="s">
        <v>445</v>
      </c>
      <c r="K502" s="78">
        <f t="shared" ca="1" si="8"/>
        <v>0</v>
      </c>
      <c r="M502" t="s">
        <v>1680</v>
      </c>
    </row>
    <row r="503" spans="1:13" x14ac:dyDescent="0.35">
      <c r="A503" t="s">
        <v>525</v>
      </c>
      <c r="B503" t="s">
        <v>111</v>
      </c>
      <c r="C503" t="s">
        <v>488</v>
      </c>
      <c r="D503" t="s">
        <v>503</v>
      </c>
      <c r="E503" t="s">
        <v>509</v>
      </c>
      <c r="F503" t="s">
        <v>510</v>
      </c>
      <c r="G503" t="s">
        <v>54</v>
      </c>
      <c r="H503" t="s">
        <v>388</v>
      </c>
      <c r="I503" t="s">
        <v>63</v>
      </c>
      <c r="J503" t="s">
        <v>445</v>
      </c>
      <c r="K503" s="78">
        <f t="shared" ca="1" si="8"/>
        <v>0</v>
      </c>
      <c r="M503" t="s">
        <v>1680</v>
      </c>
    </row>
    <row r="504" spans="1:13" x14ac:dyDescent="0.35">
      <c r="A504" t="s">
        <v>525</v>
      </c>
      <c r="B504" t="s">
        <v>114</v>
      </c>
      <c r="C504" t="s">
        <v>488</v>
      </c>
      <c r="D504" t="s">
        <v>503</v>
      </c>
      <c r="E504" t="s">
        <v>509</v>
      </c>
      <c r="F504" t="s">
        <v>511</v>
      </c>
      <c r="G504" t="s">
        <v>54</v>
      </c>
      <c r="H504" t="s">
        <v>390</v>
      </c>
      <c r="I504" t="s">
        <v>63</v>
      </c>
      <c r="J504" t="s">
        <v>445</v>
      </c>
      <c r="K504" s="78">
        <f t="shared" ca="1" si="8"/>
        <v>0</v>
      </c>
      <c r="M504" t="s">
        <v>1680</v>
      </c>
    </row>
    <row r="505" spans="1:13" x14ac:dyDescent="0.35">
      <c r="A505" t="s">
        <v>525</v>
      </c>
      <c r="B505" t="s">
        <v>116</v>
      </c>
      <c r="C505" t="s">
        <v>488</v>
      </c>
      <c r="D505" t="s">
        <v>503</v>
      </c>
      <c r="E505" t="s">
        <v>509</v>
      </c>
      <c r="F505" t="s">
        <v>512</v>
      </c>
      <c r="G505" t="s">
        <v>54</v>
      </c>
      <c r="H505" t="s">
        <v>390</v>
      </c>
      <c r="I505" t="s">
        <v>63</v>
      </c>
      <c r="J505" t="s">
        <v>445</v>
      </c>
      <c r="K505" s="78">
        <f t="shared" ca="1" si="8"/>
        <v>0</v>
      </c>
      <c r="M505" t="s">
        <v>1680</v>
      </c>
    </row>
    <row r="506" spans="1:13" x14ac:dyDescent="0.35">
      <c r="A506" t="s">
        <v>525</v>
      </c>
      <c r="B506" t="s">
        <v>118</v>
      </c>
      <c r="C506" t="s">
        <v>488</v>
      </c>
      <c r="D506" t="s">
        <v>503</v>
      </c>
      <c r="E506" t="s">
        <v>509</v>
      </c>
      <c r="F506" t="s">
        <v>54</v>
      </c>
      <c r="I506" t="s">
        <v>63</v>
      </c>
      <c r="J506" t="s">
        <v>445</v>
      </c>
      <c r="K506" s="78">
        <f t="shared" ca="1" si="8"/>
        <v>0</v>
      </c>
      <c r="M506" t="s">
        <v>1680</v>
      </c>
    </row>
    <row r="507" spans="1:13" x14ac:dyDescent="0.35">
      <c r="A507" t="s">
        <v>525</v>
      </c>
      <c r="B507" t="s">
        <v>120</v>
      </c>
      <c r="C507" t="s">
        <v>488</v>
      </c>
      <c r="D507" t="s">
        <v>503</v>
      </c>
      <c r="E507" t="s">
        <v>54</v>
      </c>
      <c r="I507" t="s">
        <v>63</v>
      </c>
      <c r="J507" t="s">
        <v>445</v>
      </c>
      <c r="K507" s="78">
        <f t="shared" ca="1" si="8"/>
        <v>0</v>
      </c>
      <c r="M507" t="s">
        <v>1680</v>
      </c>
    </row>
    <row r="508" spans="1:13" x14ac:dyDescent="0.35">
      <c r="A508" t="s">
        <v>525</v>
      </c>
      <c r="B508" t="s">
        <v>124</v>
      </c>
      <c r="C508" t="s">
        <v>488</v>
      </c>
      <c r="D508" t="s">
        <v>513</v>
      </c>
      <c r="E508" t="s">
        <v>514</v>
      </c>
      <c r="F508" t="s">
        <v>54</v>
      </c>
      <c r="H508" t="s">
        <v>398</v>
      </c>
      <c r="I508" t="s">
        <v>63</v>
      </c>
      <c r="J508" t="s">
        <v>445</v>
      </c>
      <c r="K508" s="78">
        <f t="shared" ca="1" si="8"/>
        <v>0</v>
      </c>
      <c r="M508" t="s">
        <v>1680</v>
      </c>
    </row>
    <row r="509" spans="1:13" x14ac:dyDescent="0.35">
      <c r="A509" t="s">
        <v>525</v>
      </c>
      <c r="B509" t="s">
        <v>71</v>
      </c>
      <c r="C509" t="s">
        <v>488</v>
      </c>
      <c r="D509" t="s">
        <v>513</v>
      </c>
      <c r="E509" t="s">
        <v>399</v>
      </c>
      <c r="F509" t="s">
        <v>54</v>
      </c>
      <c r="I509" t="s">
        <v>63</v>
      </c>
      <c r="J509" t="s">
        <v>445</v>
      </c>
      <c r="K509" s="78">
        <f t="shared" ca="1" si="8"/>
        <v>0</v>
      </c>
      <c r="M509" t="s">
        <v>1680</v>
      </c>
    </row>
    <row r="510" spans="1:13" x14ac:dyDescent="0.35">
      <c r="A510" t="s">
        <v>525</v>
      </c>
      <c r="B510" t="s">
        <v>127</v>
      </c>
      <c r="C510" t="s">
        <v>488</v>
      </c>
      <c r="D510" t="s">
        <v>513</v>
      </c>
      <c r="E510" t="s">
        <v>515</v>
      </c>
      <c r="F510" t="s">
        <v>54</v>
      </c>
      <c r="H510" t="s">
        <v>401</v>
      </c>
      <c r="I510" t="s">
        <v>63</v>
      </c>
      <c r="J510" t="s">
        <v>445</v>
      </c>
      <c r="K510" s="78">
        <f t="shared" ca="1" si="8"/>
        <v>0</v>
      </c>
      <c r="M510" t="s">
        <v>1680</v>
      </c>
    </row>
    <row r="511" spans="1:13" x14ac:dyDescent="0.35">
      <c r="A511" t="s">
        <v>525</v>
      </c>
      <c r="B511" t="s">
        <v>129</v>
      </c>
      <c r="C511" t="s">
        <v>488</v>
      </c>
      <c r="D511" t="s">
        <v>513</v>
      </c>
      <c r="E511" t="s">
        <v>515</v>
      </c>
      <c r="F511" t="s">
        <v>516</v>
      </c>
      <c r="G511" t="s">
        <v>54</v>
      </c>
      <c r="I511" t="s">
        <v>63</v>
      </c>
      <c r="J511" t="s">
        <v>445</v>
      </c>
      <c r="K511" s="78">
        <f t="shared" ca="1" si="8"/>
        <v>0</v>
      </c>
      <c r="M511" t="s">
        <v>1680</v>
      </c>
    </row>
    <row r="512" spans="1:13" x14ac:dyDescent="0.35">
      <c r="A512" t="s">
        <v>525</v>
      </c>
      <c r="B512" t="s">
        <v>404</v>
      </c>
      <c r="C512" t="s">
        <v>488</v>
      </c>
      <c r="D512" t="s">
        <v>513</v>
      </c>
      <c r="E512" t="s">
        <v>515</v>
      </c>
      <c r="F512" t="s">
        <v>517</v>
      </c>
      <c r="G512" t="s">
        <v>54</v>
      </c>
      <c r="I512" t="s">
        <v>63</v>
      </c>
      <c r="J512" t="s">
        <v>445</v>
      </c>
      <c r="K512" s="78">
        <f t="shared" ca="1" si="8"/>
        <v>0</v>
      </c>
      <c r="M512" t="s">
        <v>1680</v>
      </c>
    </row>
    <row r="513" spans="1:13" x14ac:dyDescent="0.35">
      <c r="A513" t="s">
        <v>525</v>
      </c>
      <c r="B513" t="s">
        <v>406</v>
      </c>
      <c r="C513" t="s">
        <v>488</v>
      </c>
      <c r="D513" t="s">
        <v>513</v>
      </c>
      <c r="E513" t="s">
        <v>515</v>
      </c>
      <c r="F513" t="s">
        <v>518</v>
      </c>
      <c r="G513" t="s">
        <v>54</v>
      </c>
      <c r="I513" t="s">
        <v>63</v>
      </c>
      <c r="J513" t="s">
        <v>445</v>
      </c>
      <c r="K513" s="78">
        <f t="shared" ca="1" si="8"/>
        <v>0</v>
      </c>
      <c r="M513" t="s">
        <v>1680</v>
      </c>
    </row>
    <row r="514" spans="1:13" x14ac:dyDescent="0.35">
      <c r="A514" t="s">
        <v>525</v>
      </c>
      <c r="B514" t="s">
        <v>408</v>
      </c>
      <c r="C514" t="s">
        <v>488</v>
      </c>
      <c r="D514" t="s">
        <v>513</v>
      </c>
      <c r="E514" t="s">
        <v>54</v>
      </c>
      <c r="I514" t="s">
        <v>63</v>
      </c>
      <c r="J514" t="s">
        <v>445</v>
      </c>
      <c r="K514" s="78">
        <f t="shared" ca="1" si="8"/>
        <v>0</v>
      </c>
      <c r="M514" t="s">
        <v>1680</v>
      </c>
    </row>
    <row r="515" spans="1:13" x14ac:dyDescent="0.35">
      <c r="A515" t="s">
        <v>525</v>
      </c>
      <c r="B515" t="s">
        <v>412</v>
      </c>
      <c r="C515" t="s">
        <v>488</v>
      </c>
      <c r="D515" t="s">
        <v>519</v>
      </c>
      <c r="E515" t="s">
        <v>411</v>
      </c>
      <c r="F515" t="s">
        <v>54</v>
      </c>
      <c r="H515" t="s">
        <v>413</v>
      </c>
      <c r="I515" t="s">
        <v>63</v>
      </c>
      <c r="J515" t="s">
        <v>445</v>
      </c>
      <c r="K515" s="78">
        <f t="shared" ca="1" si="8"/>
        <v>0</v>
      </c>
      <c r="M515" t="s">
        <v>1680</v>
      </c>
    </row>
    <row r="516" spans="1:13" x14ac:dyDescent="0.35">
      <c r="A516" t="s">
        <v>525</v>
      </c>
      <c r="B516" t="s">
        <v>415</v>
      </c>
      <c r="C516" t="s">
        <v>488</v>
      </c>
      <c r="D516" t="s">
        <v>519</v>
      </c>
      <c r="E516" t="s">
        <v>414</v>
      </c>
      <c r="F516" t="s">
        <v>54</v>
      </c>
      <c r="H516" t="s">
        <v>416</v>
      </c>
      <c r="I516" t="s">
        <v>63</v>
      </c>
      <c r="J516" t="s">
        <v>445</v>
      </c>
      <c r="K516" s="78">
        <f t="shared" ca="1" si="8"/>
        <v>0</v>
      </c>
      <c r="M516" t="s">
        <v>1680</v>
      </c>
    </row>
    <row r="517" spans="1:13" x14ac:dyDescent="0.35">
      <c r="A517" t="s">
        <v>525</v>
      </c>
      <c r="B517" t="s">
        <v>418</v>
      </c>
      <c r="C517" t="s">
        <v>488</v>
      </c>
      <c r="D517" t="s">
        <v>519</v>
      </c>
      <c r="E517" t="s">
        <v>417</v>
      </c>
      <c r="F517" t="s">
        <v>54</v>
      </c>
      <c r="H517" t="s">
        <v>419</v>
      </c>
      <c r="I517" t="s">
        <v>63</v>
      </c>
      <c r="J517" t="s">
        <v>445</v>
      </c>
      <c r="K517" s="78">
        <f t="shared" ca="1" si="8"/>
        <v>0</v>
      </c>
      <c r="M517" t="s">
        <v>1680</v>
      </c>
    </row>
    <row r="518" spans="1:13" x14ac:dyDescent="0.35">
      <c r="A518" t="s">
        <v>525</v>
      </c>
      <c r="B518" t="s">
        <v>131</v>
      </c>
      <c r="C518" t="s">
        <v>488</v>
      </c>
      <c r="D518" t="s">
        <v>519</v>
      </c>
      <c r="E518" t="s">
        <v>54</v>
      </c>
      <c r="H518" t="s">
        <v>420</v>
      </c>
      <c r="I518" t="s">
        <v>63</v>
      </c>
      <c r="J518" t="s">
        <v>445</v>
      </c>
      <c r="K518" s="78">
        <f t="shared" ca="1" si="8"/>
        <v>0</v>
      </c>
      <c r="M518" t="s">
        <v>1680</v>
      </c>
    </row>
    <row r="519" spans="1:13" x14ac:dyDescent="0.35">
      <c r="A519" t="s">
        <v>525</v>
      </c>
      <c r="B519" t="s">
        <v>134</v>
      </c>
      <c r="C519" t="s">
        <v>488</v>
      </c>
      <c r="D519" t="s">
        <v>520</v>
      </c>
      <c r="E519" t="s">
        <v>521</v>
      </c>
      <c r="F519" t="s">
        <v>54</v>
      </c>
      <c r="I519" t="s">
        <v>63</v>
      </c>
      <c r="J519" t="s">
        <v>445</v>
      </c>
      <c r="K519" s="78">
        <f t="shared" ca="1" si="8"/>
        <v>0</v>
      </c>
      <c r="M519" t="s">
        <v>1680</v>
      </c>
    </row>
    <row r="520" spans="1:13" x14ac:dyDescent="0.35">
      <c r="A520" t="s">
        <v>525</v>
      </c>
      <c r="B520" t="s">
        <v>136</v>
      </c>
      <c r="C520" t="s">
        <v>488</v>
      </c>
      <c r="D520" t="s">
        <v>520</v>
      </c>
      <c r="E520" t="s">
        <v>422</v>
      </c>
      <c r="F520" t="s">
        <v>54</v>
      </c>
      <c r="H520" t="s">
        <v>423</v>
      </c>
      <c r="I520" t="s">
        <v>63</v>
      </c>
      <c r="J520" t="s">
        <v>445</v>
      </c>
      <c r="K520" s="78">
        <f t="shared" ref="K520:K583" ca="1" si="9">OFFSET(INDIRECT(A520&amp;"_Corner"),MATCH($B520,INDIRECT(A520&amp;"_Row"),0),MATCH($I520,INDIRECT(A520&amp;"_Column",0)))</f>
        <v>0</v>
      </c>
      <c r="M520" t="s">
        <v>1680</v>
      </c>
    </row>
    <row r="521" spans="1:13" x14ac:dyDescent="0.35">
      <c r="A521" t="s">
        <v>525</v>
      </c>
      <c r="B521" t="s">
        <v>138</v>
      </c>
      <c r="C521" t="s">
        <v>488</v>
      </c>
      <c r="D521" t="s">
        <v>520</v>
      </c>
      <c r="E521" t="s">
        <v>424</v>
      </c>
      <c r="F521" t="s">
        <v>54</v>
      </c>
      <c r="H521" t="s">
        <v>425</v>
      </c>
      <c r="I521" t="s">
        <v>63</v>
      </c>
      <c r="J521" t="s">
        <v>445</v>
      </c>
      <c r="K521" s="78">
        <f t="shared" ca="1" si="9"/>
        <v>0</v>
      </c>
      <c r="M521" t="s">
        <v>1680</v>
      </c>
    </row>
    <row r="522" spans="1:13" x14ac:dyDescent="0.35">
      <c r="A522" t="s">
        <v>525</v>
      </c>
      <c r="B522" t="s">
        <v>74</v>
      </c>
      <c r="C522" t="s">
        <v>488</v>
      </c>
      <c r="D522" t="s">
        <v>520</v>
      </c>
      <c r="E522" t="s">
        <v>426</v>
      </c>
      <c r="F522" t="s">
        <v>54</v>
      </c>
      <c r="H522" t="s">
        <v>427</v>
      </c>
      <c r="I522" t="s">
        <v>63</v>
      </c>
      <c r="J522" t="s">
        <v>445</v>
      </c>
      <c r="K522" s="78">
        <f t="shared" ca="1" si="9"/>
        <v>0</v>
      </c>
      <c r="M522" t="s">
        <v>1680</v>
      </c>
    </row>
    <row r="523" spans="1:13" x14ac:dyDescent="0.35">
      <c r="A523" t="s">
        <v>525</v>
      </c>
      <c r="B523" t="s">
        <v>141</v>
      </c>
      <c r="C523" t="s">
        <v>488</v>
      </c>
      <c r="D523" t="s">
        <v>520</v>
      </c>
      <c r="E523" t="s">
        <v>428</v>
      </c>
      <c r="F523" t="s">
        <v>54</v>
      </c>
      <c r="H523" t="s">
        <v>429</v>
      </c>
      <c r="I523" t="s">
        <v>63</v>
      </c>
      <c r="J523" t="s">
        <v>445</v>
      </c>
      <c r="K523" s="78">
        <f t="shared" ca="1" si="9"/>
        <v>0</v>
      </c>
      <c r="M523" t="s">
        <v>1680</v>
      </c>
    </row>
    <row r="524" spans="1:13" x14ac:dyDescent="0.35">
      <c r="A524" t="s">
        <v>525</v>
      </c>
      <c r="B524" t="s">
        <v>143</v>
      </c>
      <c r="C524" t="s">
        <v>488</v>
      </c>
      <c r="D524" t="s">
        <v>54</v>
      </c>
      <c r="H524" t="s">
        <v>522</v>
      </c>
      <c r="I524" t="s">
        <v>63</v>
      </c>
      <c r="J524" t="s">
        <v>445</v>
      </c>
      <c r="K524" s="78">
        <f t="shared" ca="1" si="9"/>
        <v>0</v>
      </c>
      <c r="M524" t="s">
        <v>1680</v>
      </c>
    </row>
    <row r="525" spans="1:13" x14ac:dyDescent="0.35">
      <c r="A525" t="s">
        <v>525</v>
      </c>
      <c r="B525" t="s">
        <v>144</v>
      </c>
      <c r="C525" t="s">
        <v>523</v>
      </c>
      <c r="D525" t="s">
        <v>432</v>
      </c>
      <c r="E525" t="s">
        <v>54</v>
      </c>
      <c r="I525" t="s">
        <v>63</v>
      </c>
      <c r="J525" t="s">
        <v>445</v>
      </c>
      <c r="K525" s="78">
        <f t="shared" ca="1" si="9"/>
        <v>0</v>
      </c>
      <c r="M525" t="s">
        <v>1680</v>
      </c>
    </row>
    <row r="526" spans="1:13" x14ac:dyDescent="0.35">
      <c r="A526" t="s">
        <v>525</v>
      </c>
      <c r="B526" t="s">
        <v>145</v>
      </c>
      <c r="C526" t="s">
        <v>523</v>
      </c>
      <c r="D526" t="s">
        <v>433</v>
      </c>
      <c r="E526" t="s">
        <v>54</v>
      </c>
      <c r="H526" t="s">
        <v>434</v>
      </c>
      <c r="I526" t="s">
        <v>63</v>
      </c>
      <c r="J526" t="s">
        <v>445</v>
      </c>
      <c r="K526" s="78">
        <f t="shared" ca="1" si="9"/>
        <v>0</v>
      </c>
      <c r="M526" t="s">
        <v>1680</v>
      </c>
    </row>
    <row r="527" spans="1:13" x14ac:dyDescent="0.35">
      <c r="A527" t="s">
        <v>525</v>
      </c>
      <c r="B527" t="s">
        <v>146</v>
      </c>
      <c r="C527" t="s">
        <v>523</v>
      </c>
      <c r="D527" t="s">
        <v>435</v>
      </c>
      <c r="E527" t="s">
        <v>54</v>
      </c>
      <c r="I527" t="s">
        <v>63</v>
      </c>
      <c r="J527" t="s">
        <v>445</v>
      </c>
      <c r="K527" s="78">
        <f t="shared" ca="1" si="9"/>
        <v>0</v>
      </c>
      <c r="M527" t="s">
        <v>1680</v>
      </c>
    </row>
    <row r="528" spans="1:13" x14ac:dyDescent="0.35">
      <c r="A528" t="s">
        <v>525</v>
      </c>
      <c r="B528" t="s">
        <v>148</v>
      </c>
      <c r="C528" t="s">
        <v>523</v>
      </c>
      <c r="D528" t="s">
        <v>436</v>
      </c>
      <c r="E528" t="s">
        <v>54</v>
      </c>
      <c r="I528" t="s">
        <v>63</v>
      </c>
      <c r="J528" t="s">
        <v>445</v>
      </c>
      <c r="K528" s="78">
        <f t="shared" ca="1" si="9"/>
        <v>0</v>
      </c>
      <c r="M528" t="s">
        <v>1680</v>
      </c>
    </row>
    <row r="529" spans="1:13" x14ac:dyDescent="0.35">
      <c r="A529" t="s">
        <v>525</v>
      </c>
      <c r="B529" t="s">
        <v>19</v>
      </c>
      <c r="C529" t="s">
        <v>488</v>
      </c>
      <c r="D529" t="s">
        <v>489</v>
      </c>
      <c r="E529" t="s">
        <v>490</v>
      </c>
      <c r="F529" t="s">
        <v>330</v>
      </c>
      <c r="G529" t="s">
        <v>54</v>
      </c>
      <c r="H529" t="s">
        <v>491</v>
      </c>
      <c r="I529" t="s">
        <v>64</v>
      </c>
      <c r="J529" t="s">
        <v>524</v>
      </c>
      <c r="K529" s="78">
        <f t="shared" ca="1" si="9"/>
        <v>0</v>
      </c>
      <c r="M529" t="s">
        <v>1680</v>
      </c>
    </row>
    <row r="530" spans="1:13" x14ac:dyDescent="0.35">
      <c r="A530" t="s">
        <v>525</v>
      </c>
      <c r="B530" t="s">
        <v>23</v>
      </c>
      <c r="C530" t="s">
        <v>488</v>
      </c>
      <c r="D530" t="s">
        <v>489</v>
      </c>
      <c r="E530" t="s">
        <v>490</v>
      </c>
      <c r="F530" t="s">
        <v>332</v>
      </c>
      <c r="G530" t="s">
        <v>54</v>
      </c>
      <c r="H530" t="s">
        <v>333</v>
      </c>
      <c r="I530" t="s">
        <v>64</v>
      </c>
      <c r="J530" t="s">
        <v>524</v>
      </c>
      <c r="K530" s="78">
        <f t="shared" ca="1" si="9"/>
        <v>0</v>
      </c>
      <c r="M530" t="s">
        <v>1680</v>
      </c>
    </row>
    <row r="531" spans="1:13" x14ac:dyDescent="0.35">
      <c r="A531" t="s">
        <v>525</v>
      </c>
      <c r="B531" t="s">
        <v>26</v>
      </c>
      <c r="C531" t="s">
        <v>488</v>
      </c>
      <c r="D531" t="s">
        <v>489</v>
      </c>
      <c r="E531" t="s">
        <v>490</v>
      </c>
      <c r="F531" t="s">
        <v>334</v>
      </c>
      <c r="G531" t="s">
        <v>54</v>
      </c>
      <c r="H531" t="s">
        <v>335</v>
      </c>
      <c r="I531" t="s">
        <v>64</v>
      </c>
      <c r="J531" t="s">
        <v>524</v>
      </c>
      <c r="K531" s="78">
        <f t="shared" ca="1" si="9"/>
        <v>0</v>
      </c>
      <c r="M531" t="s">
        <v>1680</v>
      </c>
    </row>
    <row r="532" spans="1:13" x14ac:dyDescent="0.35">
      <c r="A532" t="s">
        <v>525</v>
      </c>
      <c r="B532" t="s">
        <v>30</v>
      </c>
      <c r="C532" t="s">
        <v>488</v>
      </c>
      <c r="D532" t="s">
        <v>489</v>
      </c>
      <c r="E532" t="s">
        <v>490</v>
      </c>
      <c r="F532" t="s">
        <v>54</v>
      </c>
      <c r="I532" t="s">
        <v>64</v>
      </c>
      <c r="J532" t="s">
        <v>524</v>
      </c>
      <c r="K532" s="78">
        <f t="shared" ca="1" si="9"/>
        <v>0</v>
      </c>
      <c r="M532" t="s">
        <v>1680</v>
      </c>
    </row>
    <row r="533" spans="1:13" x14ac:dyDescent="0.35">
      <c r="A533" t="s">
        <v>525</v>
      </c>
      <c r="B533" t="s">
        <v>34</v>
      </c>
      <c r="C533" t="s">
        <v>488</v>
      </c>
      <c r="D533" t="s">
        <v>489</v>
      </c>
      <c r="E533" t="s">
        <v>493</v>
      </c>
      <c r="F533" t="s">
        <v>337</v>
      </c>
      <c r="G533" t="s">
        <v>54</v>
      </c>
      <c r="H533" t="s">
        <v>338</v>
      </c>
      <c r="I533" t="s">
        <v>64</v>
      </c>
      <c r="J533" t="s">
        <v>524</v>
      </c>
      <c r="K533" s="78">
        <f t="shared" ca="1" si="9"/>
        <v>0</v>
      </c>
      <c r="M533" t="s">
        <v>1680</v>
      </c>
    </row>
    <row r="534" spans="1:13" x14ac:dyDescent="0.35">
      <c r="A534" t="s">
        <v>525</v>
      </c>
      <c r="B534" t="s">
        <v>38</v>
      </c>
      <c r="C534" t="s">
        <v>488</v>
      </c>
      <c r="D534" t="s">
        <v>489</v>
      </c>
      <c r="E534" t="s">
        <v>493</v>
      </c>
      <c r="F534" t="s">
        <v>339</v>
      </c>
      <c r="G534" t="s">
        <v>54</v>
      </c>
      <c r="H534" t="s">
        <v>494</v>
      </c>
      <c r="I534" t="s">
        <v>64</v>
      </c>
      <c r="J534" t="s">
        <v>524</v>
      </c>
      <c r="K534" s="78">
        <f t="shared" ca="1" si="9"/>
        <v>0</v>
      </c>
      <c r="M534" t="s">
        <v>1680</v>
      </c>
    </row>
    <row r="535" spans="1:13" x14ac:dyDescent="0.35">
      <c r="A535" t="s">
        <v>525</v>
      </c>
      <c r="B535" t="s">
        <v>41</v>
      </c>
      <c r="C535" t="s">
        <v>488</v>
      </c>
      <c r="D535" t="s">
        <v>489</v>
      </c>
      <c r="E535" t="s">
        <v>493</v>
      </c>
      <c r="F535" t="s">
        <v>54</v>
      </c>
      <c r="I535" t="s">
        <v>64</v>
      </c>
      <c r="J535" t="s">
        <v>524</v>
      </c>
      <c r="K535" s="78">
        <f t="shared" ca="1" si="9"/>
        <v>0</v>
      </c>
      <c r="M535" t="s">
        <v>1680</v>
      </c>
    </row>
    <row r="536" spans="1:13" x14ac:dyDescent="0.35">
      <c r="A536" t="s">
        <v>525</v>
      </c>
      <c r="B536" t="s">
        <v>45</v>
      </c>
      <c r="C536" t="s">
        <v>488</v>
      </c>
      <c r="D536" t="s">
        <v>489</v>
      </c>
      <c r="E536" t="s">
        <v>341</v>
      </c>
      <c r="F536" t="s">
        <v>495</v>
      </c>
      <c r="G536" t="s">
        <v>54</v>
      </c>
      <c r="H536" t="s">
        <v>496</v>
      </c>
      <c r="I536" t="s">
        <v>64</v>
      </c>
      <c r="J536" t="s">
        <v>524</v>
      </c>
      <c r="K536" s="78">
        <f t="shared" ca="1" si="9"/>
        <v>0</v>
      </c>
      <c r="M536" t="s">
        <v>1680</v>
      </c>
    </row>
    <row r="537" spans="1:13" x14ac:dyDescent="0.35">
      <c r="A537" t="s">
        <v>525</v>
      </c>
      <c r="B537" t="s">
        <v>49</v>
      </c>
      <c r="C537" t="s">
        <v>488</v>
      </c>
      <c r="D537" t="s">
        <v>489</v>
      </c>
      <c r="E537" t="s">
        <v>341</v>
      </c>
      <c r="F537" t="s">
        <v>497</v>
      </c>
      <c r="G537" t="s">
        <v>54</v>
      </c>
      <c r="H537" t="s">
        <v>345</v>
      </c>
      <c r="I537" t="s">
        <v>64</v>
      </c>
      <c r="J537" t="s">
        <v>524</v>
      </c>
      <c r="K537" s="78">
        <f t="shared" ca="1" si="9"/>
        <v>0</v>
      </c>
      <c r="M537" t="s">
        <v>1680</v>
      </c>
    </row>
    <row r="538" spans="1:13" x14ac:dyDescent="0.35">
      <c r="A538" t="s">
        <v>525</v>
      </c>
      <c r="B538" t="s">
        <v>51</v>
      </c>
      <c r="C538" t="s">
        <v>488</v>
      </c>
      <c r="D538" t="s">
        <v>489</v>
      </c>
      <c r="E538" t="s">
        <v>341</v>
      </c>
      <c r="F538" t="s">
        <v>498</v>
      </c>
      <c r="G538" t="s">
        <v>54</v>
      </c>
      <c r="H538" t="s">
        <v>347</v>
      </c>
      <c r="I538" t="s">
        <v>64</v>
      </c>
      <c r="J538" t="s">
        <v>524</v>
      </c>
      <c r="K538" s="78">
        <f t="shared" ca="1" si="9"/>
        <v>0</v>
      </c>
      <c r="M538" t="s">
        <v>1680</v>
      </c>
    </row>
    <row r="539" spans="1:13" x14ac:dyDescent="0.35">
      <c r="A539" t="s">
        <v>525</v>
      </c>
      <c r="B539" t="s">
        <v>53</v>
      </c>
      <c r="C539" t="s">
        <v>488</v>
      </c>
      <c r="D539" t="s">
        <v>489</v>
      </c>
      <c r="E539" t="s">
        <v>341</v>
      </c>
      <c r="F539" t="s">
        <v>499</v>
      </c>
      <c r="G539" t="s">
        <v>54</v>
      </c>
      <c r="H539" t="s">
        <v>349</v>
      </c>
      <c r="I539" t="s">
        <v>64</v>
      </c>
      <c r="J539" t="s">
        <v>524</v>
      </c>
      <c r="K539" s="78">
        <f t="shared" ca="1" si="9"/>
        <v>0</v>
      </c>
      <c r="M539" t="s">
        <v>1680</v>
      </c>
    </row>
    <row r="540" spans="1:13" x14ac:dyDescent="0.35">
      <c r="A540" t="s">
        <v>525</v>
      </c>
      <c r="B540" t="s">
        <v>60</v>
      </c>
      <c r="C540" t="s">
        <v>488</v>
      </c>
      <c r="D540" t="s">
        <v>489</v>
      </c>
      <c r="E540" t="s">
        <v>341</v>
      </c>
      <c r="F540" t="s">
        <v>500</v>
      </c>
      <c r="G540" t="s">
        <v>54</v>
      </c>
      <c r="H540" t="s">
        <v>351</v>
      </c>
      <c r="I540" t="s">
        <v>64</v>
      </c>
      <c r="J540" t="s">
        <v>524</v>
      </c>
      <c r="K540" s="78">
        <f t="shared" ca="1" si="9"/>
        <v>0</v>
      </c>
      <c r="M540" t="s">
        <v>1680</v>
      </c>
    </row>
    <row r="541" spans="1:13" x14ac:dyDescent="0.35">
      <c r="A541" t="s">
        <v>525</v>
      </c>
      <c r="B541" t="s">
        <v>66</v>
      </c>
      <c r="C541" t="s">
        <v>488</v>
      </c>
      <c r="D541" t="s">
        <v>489</v>
      </c>
      <c r="E541" t="s">
        <v>352</v>
      </c>
      <c r="F541" t="s">
        <v>54</v>
      </c>
      <c r="I541" t="s">
        <v>64</v>
      </c>
      <c r="J541" t="s">
        <v>524</v>
      </c>
      <c r="K541" s="78">
        <f t="shared" ca="1" si="9"/>
        <v>0</v>
      </c>
      <c r="M541" t="s">
        <v>1680</v>
      </c>
    </row>
    <row r="542" spans="1:13" x14ac:dyDescent="0.35">
      <c r="A542" t="s">
        <v>525</v>
      </c>
      <c r="B542" t="s">
        <v>69</v>
      </c>
      <c r="C542" t="s">
        <v>488</v>
      </c>
      <c r="D542" t="s">
        <v>489</v>
      </c>
      <c r="E542" t="s">
        <v>501</v>
      </c>
      <c r="F542" t="s">
        <v>353</v>
      </c>
      <c r="G542" t="s">
        <v>54</v>
      </c>
      <c r="H542" t="s">
        <v>354</v>
      </c>
      <c r="I542" t="s">
        <v>64</v>
      </c>
      <c r="J542" t="s">
        <v>524</v>
      </c>
      <c r="K542" s="78">
        <f t="shared" ca="1" si="9"/>
        <v>0</v>
      </c>
      <c r="M542" t="s">
        <v>1680</v>
      </c>
    </row>
    <row r="543" spans="1:13" x14ac:dyDescent="0.35">
      <c r="A543" t="s">
        <v>525</v>
      </c>
      <c r="B543" t="s">
        <v>73</v>
      </c>
      <c r="C543" t="s">
        <v>488</v>
      </c>
      <c r="D543" t="s">
        <v>489</v>
      </c>
      <c r="E543" t="s">
        <v>501</v>
      </c>
      <c r="F543" t="s">
        <v>355</v>
      </c>
      <c r="G543" t="s">
        <v>54</v>
      </c>
      <c r="H543" t="s">
        <v>502</v>
      </c>
      <c r="I543" t="s">
        <v>64</v>
      </c>
      <c r="J543" t="s">
        <v>524</v>
      </c>
      <c r="K543" s="78">
        <f t="shared" ca="1" si="9"/>
        <v>0</v>
      </c>
      <c r="M543" t="s">
        <v>1680</v>
      </c>
    </row>
    <row r="544" spans="1:13" x14ac:dyDescent="0.35">
      <c r="A544" t="s">
        <v>525</v>
      </c>
      <c r="B544" t="s">
        <v>76</v>
      </c>
      <c r="C544" t="s">
        <v>488</v>
      </c>
      <c r="D544" t="s">
        <v>489</v>
      </c>
      <c r="E544" t="s">
        <v>501</v>
      </c>
      <c r="F544" t="s">
        <v>54</v>
      </c>
      <c r="I544" t="s">
        <v>64</v>
      </c>
      <c r="J544" t="s">
        <v>524</v>
      </c>
      <c r="K544" s="78">
        <f t="shared" ca="1" si="9"/>
        <v>0</v>
      </c>
      <c r="M544" t="s">
        <v>1680</v>
      </c>
    </row>
    <row r="545" spans="1:13" x14ac:dyDescent="0.35">
      <c r="A545" t="s">
        <v>525</v>
      </c>
      <c r="B545" t="s">
        <v>80</v>
      </c>
      <c r="C545" t="s">
        <v>488</v>
      </c>
      <c r="D545" t="s">
        <v>489</v>
      </c>
      <c r="E545" t="s">
        <v>54</v>
      </c>
      <c r="I545" t="s">
        <v>64</v>
      </c>
      <c r="J545" t="s">
        <v>524</v>
      </c>
      <c r="K545" s="78">
        <f t="shared" ca="1" si="9"/>
        <v>0</v>
      </c>
      <c r="M545" t="s">
        <v>1680</v>
      </c>
    </row>
    <row r="546" spans="1:13" x14ac:dyDescent="0.35">
      <c r="A546" t="s">
        <v>525</v>
      </c>
      <c r="B546" t="s">
        <v>82</v>
      </c>
      <c r="C546" t="s">
        <v>488</v>
      </c>
      <c r="D546" t="s">
        <v>503</v>
      </c>
      <c r="E546" t="s">
        <v>504</v>
      </c>
      <c r="F546" t="s">
        <v>360</v>
      </c>
      <c r="G546" t="s">
        <v>54</v>
      </c>
      <c r="H546" t="s">
        <v>361</v>
      </c>
      <c r="I546" t="s">
        <v>64</v>
      </c>
      <c r="J546" t="s">
        <v>524</v>
      </c>
      <c r="K546" s="78">
        <f t="shared" ca="1" si="9"/>
        <v>0</v>
      </c>
      <c r="M546" t="s">
        <v>1680</v>
      </c>
    </row>
    <row r="547" spans="1:13" x14ac:dyDescent="0.35">
      <c r="A547" t="s">
        <v>525</v>
      </c>
      <c r="B547" t="s">
        <v>84</v>
      </c>
      <c r="C547" t="s">
        <v>488</v>
      </c>
      <c r="D547" t="s">
        <v>503</v>
      </c>
      <c r="E547" t="s">
        <v>504</v>
      </c>
      <c r="F547" t="s">
        <v>362</v>
      </c>
      <c r="G547" t="s">
        <v>54</v>
      </c>
      <c r="H547" t="s">
        <v>363</v>
      </c>
      <c r="I547" t="s">
        <v>64</v>
      </c>
      <c r="J547" t="s">
        <v>524</v>
      </c>
      <c r="K547" s="78">
        <f t="shared" ca="1" si="9"/>
        <v>0</v>
      </c>
      <c r="M547" t="s">
        <v>1680</v>
      </c>
    </row>
    <row r="548" spans="1:13" x14ac:dyDescent="0.35">
      <c r="A548" t="s">
        <v>525</v>
      </c>
      <c r="B548" t="s">
        <v>86</v>
      </c>
      <c r="C548" t="s">
        <v>488</v>
      </c>
      <c r="D548" t="s">
        <v>503</v>
      </c>
      <c r="E548" t="s">
        <v>504</v>
      </c>
      <c r="F548" t="s">
        <v>364</v>
      </c>
      <c r="G548" t="s">
        <v>54</v>
      </c>
      <c r="H548" t="s">
        <v>365</v>
      </c>
      <c r="I548" t="s">
        <v>64</v>
      </c>
      <c r="J548" t="s">
        <v>524</v>
      </c>
      <c r="K548" s="78">
        <f t="shared" ca="1" si="9"/>
        <v>0</v>
      </c>
      <c r="M548" t="s">
        <v>1680</v>
      </c>
    </row>
    <row r="549" spans="1:13" x14ac:dyDescent="0.35">
      <c r="A549" t="s">
        <v>525</v>
      </c>
      <c r="B549" t="s">
        <v>88</v>
      </c>
      <c r="C549" t="s">
        <v>488</v>
      </c>
      <c r="D549" t="s">
        <v>503</v>
      </c>
      <c r="E549" t="s">
        <v>504</v>
      </c>
      <c r="F549" t="s">
        <v>54</v>
      </c>
      <c r="I549" t="s">
        <v>64</v>
      </c>
      <c r="J549" t="s">
        <v>524</v>
      </c>
      <c r="K549" s="78">
        <f t="shared" ca="1" si="9"/>
        <v>0</v>
      </c>
      <c r="M549" t="s">
        <v>1680</v>
      </c>
    </row>
    <row r="550" spans="1:13" x14ac:dyDescent="0.35">
      <c r="A550" t="s">
        <v>525</v>
      </c>
      <c r="B550" t="s">
        <v>90</v>
      </c>
      <c r="C550" t="s">
        <v>488</v>
      </c>
      <c r="D550" t="s">
        <v>503</v>
      </c>
      <c r="E550" t="s">
        <v>505</v>
      </c>
      <c r="F550" t="s">
        <v>367</v>
      </c>
      <c r="G550" t="s">
        <v>54</v>
      </c>
      <c r="H550" t="s">
        <v>368</v>
      </c>
      <c r="I550" t="s">
        <v>64</v>
      </c>
      <c r="J550" t="s">
        <v>524</v>
      </c>
      <c r="K550" s="78">
        <f t="shared" ca="1" si="9"/>
        <v>0</v>
      </c>
      <c r="M550" t="s">
        <v>1680</v>
      </c>
    </row>
    <row r="551" spans="1:13" x14ac:dyDescent="0.35">
      <c r="A551" t="s">
        <v>525</v>
      </c>
      <c r="B551" t="s">
        <v>92</v>
      </c>
      <c r="C551" t="s">
        <v>488</v>
      </c>
      <c r="D551" t="s">
        <v>503</v>
      </c>
      <c r="E551" t="s">
        <v>505</v>
      </c>
      <c r="F551" t="s">
        <v>369</v>
      </c>
      <c r="G551" t="s">
        <v>54</v>
      </c>
      <c r="H551" t="s">
        <v>370</v>
      </c>
      <c r="I551" t="s">
        <v>64</v>
      </c>
      <c r="J551" t="s">
        <v>524</v>
      </c>
      <c r="K551" s="78">
        <f t="shared" ca="1" si="9"/>
        <v>0</v>
      </c>
      <c r="M551" t="s">
        <v>1680</v>
      </c>
    </row>
    <row r="552" spans="1:13" x14ac:dyDescent="0.35">
      <c r="A552" t="s">
        <v>525</v>
      </c>
      <c r="B552" t="s">
        <v>94</v>
      </c>
      <c r="C552" t="s">
        <v>488</v>
      </c>
      <c r="D552" t="s">
        <v>503</v>
      </c>
      <c r="E552" t="s">
        <v>505</v>
      </c>
      <c r="F552" t="s">
        <v>371</v>
      </c>
      <c r="G552" t="s">
        <v>54</v>
      </c>
      <c r="H552" t="s">
        <v>372</v>
      </c>
      <c r="I552" t="s">
        <v>64</v>
      </c>
      <c r="J552" t="s">
        <v>524</v>
      </c>
      <c r="K552" s="78">
        <f t="shared" ca="1" si="9"/>
        <v>0</v>
      </c>
      <c r="M552" t="s">
        <v>1680</v>
      </c>
    </row>
    <row r="553" spans="1:13" x14ac:dyDescent="0.35">
      <c r="A553" t="s">
        <v>525</v>
      </c>
      <c r="B553" t="s">
        <v>96</v>
      </c>
      <c r="C553" t="s">
        <v>488</v>
      </c>
      <c r="D553" t="s">
        <v>503</v>
      </c>
      <c r="E553" t="s">
        <v>505</v>
      </c>
      <c r="F553" t="s">
        <v>54</v>
      </c>
      <c r="I553" t="s">
        <v>64</v>
      </c>
      <c r="J553" t="s">
        <v>524</v>
      </c>
      <c r="K553" s="78">
        <f t="shared" ca="1" si="9"/>
        <v>0</v>
      </c>
      <c r="M553" t="s">
        <v>1680</v>
      </c>
    </row>
    <row r="554" spans="1:13" x14ac:dyDescent="0.35">
      <c r="A554" t="s">
        <v>525</v>
      </c>
      <c r="B554" t="s">
        <v>98</v>
      </c>
      <c r="C554" t="s">
        <v>488</v>
      </c>
      <c r="D554" t="s">
        <v>503</v>
      </c>
      <c r="E554" t="s">
        <v>506</v>
      </c>
      <c r="F554" t="s">
        <v>374</v>
      </c>
      <c r="G554" t="s">
        <v>54</v>
      </c>
      <c r="H554" t="s">
        <v>507</v>
      </c>
      <c r="I554" t="s">
        <v>64</v>
      </c>
      <c r="J554" t="s">
        <v>524</v>
      </c>
      <c r="K554" s="78">
        <f t="shared" ca="1" si="9"/>
        <v>0</v>
      </c>
      <c r="M554" t="s">
        <v>1680</v>
      </c>
    </row>
    <row r="555" spans="1:13" x14ac:dyDescent="0.35">
      <c r="A555" t="s">
        <v>525</v>
      </c>
      <c r="B555" t="s">
        <v>100</v>
      </c>
      <c r="C555" t="s">
        <v>488</v>
      </c>
      <c r="D555" t="s">
        <v>503</v>
      </c>
      <c r="E555" t="s">
        <v>506</v>
      </c>
      <c r="F555" t="s">
        <v>508</v>
      </c>
      <c r="G555" t="s">
        <v>54</v>
      </c>
      <c r="H555" t="s">
        <v>377</v>
      </c>
      <c r="I555" t="s">
        <v>64</v>
      </c>
      <c r="J555" t="s">
        <v>524</v>
      </c>
      <c r="K555" s="78">
        <f t="shared" ca="1" si="9"/>
        <v>0</v>
      </c>
      <c r="M555" t="s">
        <v>1680</v>
      </c>
    </row>
    <row r="556" spans="1:13" x14ac:dyDescent="0.35">
      <c r="A556" t="s">
        <v>525</v>
      </c>
      <c r="B556" t="s">
        <v>102</v>
      </c>
      <c r="C556" t="s">
        <v>488</v>
      </c>
      <c r="D556" t="s">
        <v>503</v>
      </c>
      <c r="E556" t="s">
        <v>506</v>
      </c>
      <c r="F556" t="s">
        <v>378</v>
      </c>
      <c r="G556" t="s">
        <v>54</v>
      </c>
      <c r="H556" t="s">
        <v>379</v>
      </c>
      <c r="I556" t="s">
        <v>64</v>
      </c>
      <c r="J556" t="s">
        <v>524</v>
      </c>
      <c r="K556" s="78">
        <f t="shared" ca="1" si="9"/>
        <v>0</v>
      </c>
      <c r="M556" t="s">
        <v>1680</v>
      </c>
    </row>
    <row r="557" spans="1:13" x14ac:dyDescent="0.35">
      <c r="A557" t="s">
        <v>525</v>
      </c>
      <c r="B557" t="s">
        <v>67</v>
      </c>
      <c r="C557" t="s">
        <v>488</v>
      </c>
      <c r="D557" t="s">
        <v>503</v>
      </c>
      <c r="E557" t="s">
        <v>506</v>
      </c>
      <c r="F557" t="s">
        <v>380</v>
      </c>
      <c r="G557" t="s">
        <v>54</v>
      </c>
      <c r="H557" t="s">
        <v>381</v>
      </c>
      <c r="I557" t="s">
        <v>64</v>
      </c>
      <c r="J557" t="s">
        <v>524</v>
      </c>
      <c r="K557" s="78">
        <f t="shared" ca="1" si="9"/>
        <v>0</v>
      </c>
      <c r="M557" t="s">
        <v>1680</v>
      </c>
    </row>
    <row r="558" spans="1:13" x14ac:dyDescent="0.35">
      <c r="A558" t="s">
        <v>525</v>
      </c>
      <c r="B558" t="s">
        <v>105</v>
      </c>
      <c r="C558" t="s">
        <v>488</v>
      </c>
      <c r="D558" t="s">
        <v>503</v>
      </c>
      <c r="E558" t="s">
        <v>506</v>
      </c>
      <c r="F558" t="s">
        <v>382</v>
      </c>
      <c r="G558" t="s">
        <v>54</v>
      </c>
      <c r="I558" t="s">
        <v>64</v>
      </c>
      <c r="J558" t="s">
        <v>524</v>
      </c>
      <c r="K558" s="78">
        <f t="shared" ca="1" si="9"/>
        <v>0</v>
      </c>
      <c r="M558" t="s">
        <v>1680</v>
      </c>
    </row>
    <row r="559" spans="1:13" x14ac:dyDescent="0.35">
      <c r="A559" t="s">
        <v>525</v>
      </c>
      <c r="B559" t="s">
        <v>107</v>
      </c>
      <c r="C559" t="s">
        <v>488</v>
      </c>
      <c r="D559" t="s">
        <v>503</v>
      </c>
      <c r="E559" t="s">
        <v>506</v>
      </c>
      <c r="F559" t="s">
        <v>54</v>
      </c>
      <c r="I559" t="s">
        <v>64</v>
      </c>
      <c r="J559" t="s">
        <v>524</v>
      </c>
      <c r="K559" s="78">
        <f t="shared" ca="1" si="9"/>
        <v>0</v>
      </c>
      <c r="M559" t="s">
        <v>1680</v>
      </c>
    </row>
    <row r="560" spans="1:13" x14ac:dyDescent="0.35">
      <c r="A560" t="s">
        <v>525</v>
      </c>
      <c r="B560" t="s">
        <v>109</v>
      </c>
      <c r="C560" t="s">
        <v>488</v>
      </c>
      <c r="D560" t="s">
        <v>503</v>
      </c>
      <c r="E560" t="s">
        <v>384</v>
      </c>
      <c r="F560" t="s">
        <v>231</v>
      </c>
      <c r="G560" t="s">
        <v>54</v>
      </c>
      <c r="H560" t="s">
        <v>385</v>
      </c>
      <c r="I560" t="s">
        <v>64</v>
      </c>
      <c r="J560" t="s">
        <v>524</v>
      </c>
      <c r="K560" s="78">
        <f t="shared" ca="1" si="9"/>
        <v>0</v>
      </c>
      <c r="M560" t="s">
        <v>1680</v>
      </c>
    </row>
    <row r="561" spans="1:13" x14ac:dyDescent="0.35">
      <c r="A561" t="s">
        <v>525</v>
      </c>
      <c r="B561" t="s">
        <v>111</v>
      </c>
      <c r="C561" t="s">
        <v>488</v>
      </c>
      <c r="D561" t="s">
        <v>503</v>
      </c>
      <c r="E561" t="s">
        <v>509</v>
      </c>
      <c r="F561" t="s">
        <v>510</v>
      </c>
      <c r="G561" t="s">
        <v>54</v>
      </c>
      <c r="H561" t="s">
        <v>388</v>
      </c>
      <c r="I561" t="s">
        <v>64</v>
      </c>
      <c r="J561" t="s">
        <v>524</v>
      </c>
      <c r="K561" s="78">
        <f t="shared" ca="1" si="9"/>
        <v>0</v>
      </c>
      <c r="M561" t="s">
        <v>1680</v>
      </c>
    </row>
    <row r="562" spans="1:13" x14ac:dyDescent="0.35">
      <c r="A562" t="s">
        <v>525</v>
      </c>
      <c r="B562" t="s">
        <v>114</v>
      </c>
      <c r="C562" t="s">
        <v>488</v>
      </c>
      <c r="D562" t="s">
        <v>503</v>
      </c>
      <c r="E562" t="s">
        <v>509</v>
      </c>
      <c r="F562" t="s">
        <v>511</v>
      </c>
      <c r="G562" t="s">
        <v>54</v>
      </c>
      <c r="H562" t="s">
        <v>390</v>
      </c>
      <c r="I562" t="s">
        <v>64</v>
      </c>
      <c r="J562" t="s">
        <v>524</v>
      </c>
      <c r="K562" s="78">
        <f t="shared" ca="1" si="9"/>
        <v>0</v>
      </c>
      <c r="M562" t="s">
        <v>1680</v>
      </c>
    </row>
    <row r="563" spans="1:13" x14ac:dyDescent="0.35">
      <c r="A563" t="s">
        <v>525</v>
      </c>
      <c r="B563" t="s">
        <v>116</v>
      </c>
      <c r="C563" t="s">
        <v>488</v>
      </c>
      <c r="D563" t="s">
        <v>503</v>
      </c>
      <c r="E563" t="s">
        <v>509</v>
      </c>
      <c r="F563" t="s">
        <v>512</v>
      </c>
      <c r="G563" t="s">
        <v>54</v>
      </c>
      <c r="H563" t="s">
        <v>390</v>
      </c>
      <c r="I563" t="s">
        <v>64</v>
      </c>
      <c r="J563" t="s">
        <v>524</v>
      </c>
      <c r="K563" s="78">
        <f t="shared" ca="1" si="9"/>
        <v>0</v>
      </c>
      <c r="M563" t="s">
        <v>1680</v>
      </c>
    </row>
    <row r="564" spans="1:13" x14ac:dyDescent="0.35">
      <c r="A564" t="s">
        <v>525</v>
      </c>
      <c r="B564" t="s">
        <v>118</v>
      </c>
      <c r="C564" t="s">
        <v>488</v>
      </c>
      <c r="D564" t="s">
        <v>503</v>
      </c>
      <c r="E564" t="s">
        <v>509</v>
      </c>
      <c r="F564" t="s">
        <v>54</v>
      </c>
      <c r="I564" t="s">
        <v>64</v>
      </c>
      <c r="J564" t="s">
        <v>524</v>
      </c>
      <c r="K564" s="78">
        <f t="shared" ca="1" si="9"/>
        <v>0</v>
      </c>
      <c r="M564" t="s">
        <v>1680</v>
      </c>
    </row>
    <row r="565" spans="1:13" x14ac:dyDescent="0.35">
      <c r="A565" t="s">
        <v>525</v>
      </c>
      <c r="B565" t="s">
        <v>120</v>
      </c>
      <c r="C565" t="s">
        <v>488</v>
      </c>
      <c r="D565" t="s">
        <v>503</v>
      </c>
      <c r="E565" t="s">
        <v>54</v>
      </c>
      <c r="I565" t="s">
        <v>64</v>
      </c>
      <c r="J565" t="s">
        <v>524</v>
      </c>
      <c r="K565" s="78">
        <f t="shared" ca="1" si="9"/>
        <v>0</v>
      </c>
      <c r="M565" t="s">
        <v>1680</v>
      </c>
    </row>
    <row r="566" spans="1:13" x14ac:dyDescent="0.35">
      <c r="A566" t="s">
        <v>525</v>
      </c>
      <c r="B566" t="s">
        <v>124</v>
      </c>
      <c r="C566" t="s">
        <v>488</v>
      </c>
      <c r="D566" t="s">
        <v>513</v>
      </c>
      <c r="E566" t="s">
        <v>514</v>
      </c>
      <c r="F566" t="s">
        <v>54</v>
      </c>
      <c r="H566" t="s">
        <v>398</v>
      </c>
      <c r="I566" t="s">
        <v>64</v>
      </c>
      <c r="J566" t="s">
        <v>524</v>
      </c>
      <c r="K566" s="78">
        <f t="shared" ca="1" si="9"/>
        <v>0</v>
      </c>
      <c r="M566" t="s">
        <v>1680</v>
      </c>
    </row>
    <row r="567" spans="1:13" x14ac:dyDescent="0.35">
      <c r="A567" t="s">
        <v>525</v>
      </c>
      <c r="B567" t="s">
        <v>71</v>
      </c>
      <c r="C567" t="s">
        <v>488</v>
      </c>
      <c r="D567" t="s">
        <v>513</v>
      </c>
      <c r="E567" t="s">
        <v>399</v>
      </c>
      <c r="F567" t="s">
        <v>54</v>
      </c>
      <c r="I567" t="s">
        <v>64</v>
      </c>
      <c r="J567" t="s">
        <v>524</v>
      </c>
      <c r="K567" s="78">
        <f t="shared" ca="1" si="9"/>
        <v>0</v>
      </c>
      <c r="M567" t="s">
        <v>1680</v>
      </c>
    </row>
    <row r="568" spans="1:13" x14ac:dyDescent="0.35">
      <c r="A568" t="s">
        <v>525</v>
      </c>
      <c r="B568" t="s">
        <v>127</v>
      </c>
      <c r="C568" t="s">
        <v>488</v>
      </c>
      <c r="D568" t="s">
        <v>513</v>
      </c>
      <c r="E568" t="s">
        <v>515</v>
      </c>
      <c r="F568" t="s">
        <v>54</v>
      </c>
      <c r="H568" t="s">
        <v>401</v>
      </c>
      <c r="I568" t="s">
        <v>64</v>
      </c>
      <c r="J568" t="s">
        <v>524</v>
      </c>
      <c r="K568" s="78">
        <f t="shared" ca="1" si="9"/>
        <v>0</v>
      </c>
      <c r="M568" t="s">
        <v>1680</v>
      </c>
    </row>
    <row r="569" spans="1:13" x14ac:dyDescent="0.35">
      <c r="A569" t="s">
        <v>525</v>
      </c>
      <c r="B569" t="s">
        <v>129</v>
      </c>
      <c r="C569" t="s">
        <v>488</v>
      </c>
      <c r="D569" t="s">
        <v>513</v>
      </c>
      <c r="E569" t="s">
        <v>515</v>
      </c>
      <c r="F569" t="s">
        <v>516</v>
      </c>
      <c r="G569" t="s">
        <v>54</v>
      </c>
      <c r="I569" t="s">
        <v>64</v>
      </c>
      <c r="J569" t="s">
        <v>524</v>
      </c>
      <c r="K569" s="78">
        <f t="shared" ca="1" si="9"/>
        <v>0</v>
      </c>
      <c r="M569" t="s">
        <v>1680</v>
      </c>
    </row>
    <row r="570" spans="1:13" x14ac:dyDescent="0.35">
      <c r="A570" t="s">
        <v>525</v>
      </c>
      <c r="B570" t="s">
        <v>404</v>
      </c>
      <c r="C570" t="s">
        <v>488</v>
      </c>
      <c r="D570" t="s">
        <v>513</v>
      </c>
      <c r="E570" t="s">
        <v>515</v>
      </c>
      <c r="F570" t="s">
        <v>517</v>
      </c>
      <c r="G570" t="s">
        <v>54</v>
      </c>
      <c r="I570" t="s">
        <v>64</v>
      </c>
      <c r="J570" t="s">
        <v>524</v>
      </c>
      <c r="K570" s="78">
        <f t="shared" ca="1" si="9"/>
        <v>0</v>
      </c>
      <c r="M570" t="s">
        <v>1680</v>
      </c>
    </row>
    <row r="571" spans="1:13" x14ac:dyDescent="0.35">
      <c r="A571" t="s">
        <v>525</v>
      </c>
      <c r="B571" t="s">
        <v>406</v>
      </c>
      <c r="C571" t="s">
        <v>488</v>
      </c>
      <c r="D571" t="s">
        <v>513</v>
      </c>
      <c r="E571" t="s">
        <v>515</v>
      </c>
      <c r="F571" t="s">
        <v>518</v>
      </c>
      <c r="G571" t="s">
        <v>54</v>
      </c>
      <c r="I571" t="s">
        <v>64</v>
      </c>
      <c r="J571" t="s">
        <v>524</v>
      </c>
      <c r="K571" s="78">
        <f t="shared" ca="1" si="9"/>
        <v>0</v>
      </c>
      <c r="M571" t="s">
        <v>1680</v>
      </c>
    </row>
    <row r="572" spans="1:13" x14ac:dyDescent="0.35">
      <c r="A572" t="s">
        <v>525</v>
      </c>
      <c r="B572" t="s">
        <v>408</v>
      </c>
      <c r="C572" t="s">
        <v>488</v>
      </c>
      <c r="D572" t="s">
        <v>513</v>
      </c>
      <c r="E572" t="s">
        <v>54</v>
      </c>
      <c r="I572" t="s">
        <v>64</v>
      </c>
      <c r="J572" t="s">
        <v>524</v>
      </c>
      <c r="K572" s="78">
        <f t="shared" ca="1" si="9"/>
        <v>0</v>
      </c>
      <c r="M572" t="s">
        <v>1680</v>
      </c>
    </row>
    <row r="573" spans="1:13" x14ac:dyDescent="0.35">
      <c r="A573" t="s">
        <v>525</v>
      </c>
      <c r="B573" t="s">
        <v>412</v>
      </c>
      <c r="C573" t="s">
        <v>488</v>
      </c>
      <c r="D573" t="s">
        <v>519</v>
      </c>
      <c r="E573" t="s">
        <v>411</v>
      </c>
      <c r="F573" t="s">
        <v>54</v>
      </c>
      <c r="H573" t="s">
        <v>413</v>
      </c>
      <c r="I573" t="s">
        <v>64</v>
      </c>
      <c r="J573" t="s">
        <v>524</v>
      </c>
      <c r="K573" s="78">
        <f t="shared" ca="1" si="9"/>
        <v>0</v>
      </c>
      <c r="M573" t="s">
        <v>1680</v>
      </c>
    </row>
    <row r="574" spans="1:13" x14ac:dyDescent="0.35">
      <c r="A574" t="s">
        <v>525</v>
      </c>
      <c r="B574" t="s">
        <v>415</v>
      </c>
      <c r="C574" t="s">
        <v>488</v>
      </c>
      <c r="D574" t="s">
        <v>519</v>
      </c>
      <c r="E574" t="s">
        <v>414</v>
      </c>
      <c r="F574" t="s">
        <v>54</v>
      </c>
      <c r="H574" t="s">
        <v>416</v>
      </c>
      <c r="I574" t="s">
        <v>64</v>
      </c>
      <c r="J574" t="s">
        <v>524</v>
      </c>
      <c r="K574" s="78">
        <f t="shared" ca="1" si="9"/>
        <v>0</v>
      </c>
      <c r="M574" t="s">
        <v>1680</v>
      </c>
    </row>
    <row r="575" spans="1:13" x14ac:dyDescent="0.35">
      <c r="A575" t="s">
        <v>525</v>
      </c>
      <c r="B575" t="s">
        <v>418</v>
      </c>
      <c r="C575" t="s">
        <v>488</v>
      </c>
      <c r="D575" t="s">
        <v>519</v>
      </c>
      <c r="E575" t="s">
        <v>417</v>
      </c>
      <c r="F575" t="s">
        <v>54</v>
      </c>
      <c r="H575" t="s">
        <v>419</v>
      </c>
      <c r="I575" t="s">
        <v>64</v>
      </c>
      <c r="J575" t="s">
        <v>524</v>
      </c>
      <c r="K575" s="78">
        <f t="shared" ca="1" si="9"/>
        <v>0</v>
      </c>
      <c r="M575" t="s">
        <v>1680</v>
      </c>
    </row>
    <row r="576" spans="1:13" x14ac:dyDescent="0.35">
      <c r="A576" t="s">
        <v>525</v>
      </c>
      <c r="B576" t="s">
        <v>131</v>
      </c>
      <c r="C576" t="s">
        <v>488</v>
      </c>
      <c r="D576" t="s">
        <v>519</v>
      </c>
      <c r="E576" t="s">
        <v>54</v>
      </c>
      <c r="H576" t="s">
        <v>420</v>
      </c>
      <c r="I576" t="s">
        <v>64</v>
      </c>
      <c r="J576" t="s">
        <v>524</v>
      </c>
      <c r="K576" s="78">
        <f t="shared" ca="1" si="9"/>
        <v>0</v>
      </c>
      <c r="M576" t="s">
        <v>1680</v>
      </c>
    </row>
    <row r="577" spans="1:17" x14ac:dyDescent="0.35">
      <c r="A577" t="s">
        <v>525</v>
      </c>
      <c r="B577" t="s">
        <v>134</v>
      </c>
      <c r="C577" t="s">
        <v>488</v>
      </c>
      <c r="D577" t="s">
        <v>520</v>
      </c>
      <c r="E577" t="s">
        <v>521</v>
      </c>
      <c r="F577" t="s">
        <v>54</v>
      </c>
      <c r="I577" t="s">
        <v>64</v>
      </c>
      <c r="J577" t="s">
        <v>524</v>
      </c>
      <c r="K577" s="78">
        <f t="shared" ca="1" si="9"/>
        <v>0</v>
      </c>
      <c r="M577" t="s">
        <v>1680</v>
      </c>
    </row>
    <row r="578" spans="1:17" x14ac:dyDescent="0.35">
      <c r="A578" t="s">
        <v>525</v>
      </c>
      <c r="B578" t="s">
        <v>136</v>
      </c>
      <c r="C578" t="s">
        <v>488</v>
      </c>
      <c r="D578" t="s">
        <v>520</v>
      </c>
      <c r="E578" t="s">
        <v>422</v>
      </c>
      <c r="F578" t="s">
        <v>54</v>
      </c>
      <c r="H578" t="s">
        <v>423</v>
      </c>
      <c r="I578" t="s">
        <v>64</v>
      </c>
      <c r="J578" t="s">
        <v>524</v>
      </c>
      <c r="K578" s="78">
        <f t="shared" ca="1" si="9"/>
        <v>0</v>
      </c>
      <c r="M578" t="s">
        <v>1680</v>
      </c>
    </row>
    <row r="579" spans="1:17" x14ac:dyDescent="0.35">
      <c r="A579" t="s">
        <v>525</v>
      </c>
      <c r="B579" t="s">
        <v>138</v>
      </c>
      <c r="C579" t="s">
        <v>488</v>
      </c>
      <c r="D579" t="s">
        <v>520</v>
      </c>
      <c r="E579" t="s">
        <v>424</v>
      </c>
      <c r="F579" t="s">
        <v>54</v>
      </c>
      <c r="H579" t="s">
        <v>425</v>
      </c>
      <c r="I579" t="s">
        <v>64</v>
      </c>
      <c r="J579" t="s">
        <v>524</v>
      </c>
      <c r="K579" s="78">
        <f t="shared" ca="1" si="9"/>
        <v>0</v>
      </c>
      <c r="M579" t="s">
        <v>1680</v>
      </c>
    </row>
    <row r="580" spans="1:17" x14ac:dyDescent="0.35">
      <c r="A580" t="s">
        <v>525</v>
      </c>
      <c r="B580" t="s">
        <v>74</v>
      </c>
      <c r="C580" t="s">
        <v>488</v>
      </c>
      <c r="D580" t="s">
        <v>520</v>
      </c>
      <c r="E580" t="s">
        <v>426</v>
      </c>
      <c r="F580" t="s">
        <v>54</v>
      </c>
      <c r="H580" t="s">
        <v>427</v>
      </c>
      <c r="I580" t="s">
        <v>64</v>
      </c>
      <c r="J580" t="s">
        <v>524</v>
      </c>
      <c r="K580" s="78">
        <f t="shared" ca="1" si="9"/>
        <v>0</v>
      </c>
      <c r="M580" t="s">
        <v>1680</v>
      </c>
    </row>
    <row r="581" spans="1:17" x14ac:dyDescent="0.35">
      <c r="A581" t="s">
        <v>525</v>
      </c>
      <c r="B581" t="s">
        <v>141</v>
      </c>
      <c r="C581" t="s">
        <v>488</v>
      </c>
      <c r="D581" t="s">
        <v>520</v>
      </c>
      <c r="E581" t="s">
        <v>428</v>
      </c>
      <c r="F581" t="s">
        <v>54</v>
      </c>
      <c r="H581" t="s">
        <v>429</v>
      </c>
      <c r="I581" t="s">
        <v>64</v>
      </c>
      <c r="J581" t="s">
        <v>524</v>
      </c>
      <c r="K581" s="78">
        <f t="shared" ca="1" si="9"/>
        <v>0</v>
      </c>
      <c r="M581" t="s">
        <v>1680</v>
      </c>
    </row>
    <row r="582" spans="1:17" x14ac:dyDescent="0.35">
      <c r="A582" t="s">
        <v>525</v>
      </c>
      <c r="B582" t="s">
        <v>143</v>
      </c>
      <c r="C582" t="s">
        <v>488</v>
      </c>
      <c r="D582" t="s">
        <v>54</v>
      </c>
      <c r="H582" t="s">
        <v>522</v>
      </c>
      <c r="I582" t="s">
        <v>64</v>
      </c>
      <c r="J582" t="s">
        <v>524</v>
      </c>
      <c r="K582" s="78">
        <f t="shared" ca="1" si="9"/>
        <v>0</v>
      </c>
      <c r="M582" t="s">
        <v>1680</v>
      </c>
    </row>
    <row r="583" spans="1:17" x14ac:dyDescent="0.35">
      <c r="A583" t="s">
        <v>525</v>
      </c>
      <c r="B583" t="s">
        <v>144</v>
      </c>
      <c r="C583" t="s">
        <v>523</v>
      </c>
      <c r="D583" t="s">
        <v>432</v>
      </c>
      <c r="E583" t="s">
        <v>54</v>
      </c>
      <c r="I583" t="s">
        <v>64</v>
      </c>
      <c r="J583" t="s">
        <v>524</v>
      </c>
      <c r="K583" s="78">
        <f t="shared" ca="1" si="9"/>
        <v>0</v>
      </c>
      <c r="M583" t="s">
        <v>1680</v>
      </c>
    </row>
    <row r="584" spans="1:17" x14ac:dyDescent="0.35">
      <c r="A584" t="s">
        <v>525</v>
      </c>
      <c r="B584" t="s">
        <v>145</v>
      </c>
      <c r="C584" t="s">
        <v>523</v>
      </c>
      <c r="D584" t="s">
        <v>433</v>
      </c>
      <c r="E584" t="s">
        <v>54</v>
      </c>
      <c r="H584" t="s">
        <v>434</v>
      </c>
      <c r="I584" t="s">
        <v>64</v>
      </c>
      <c r="J584" t="s">
        <v>524</v>
      </c>
      <c r="K584" s="78">
        <f t="shared" ref="K584:K650" ca="1" si="10">OFFSET(INDIRECT(A584&amp;"_Corner"),MATCH($B584,INDIRECT(A584&amp;"_Row"),0),MATCH($I584,INDIRECT(A584&amp;"_Column",0)))</f>
        <v>0</v>
      </c>
      <c r="M584" t="s">
        <v>1680</v>
      </c>
    </row>
    <row r="585" spans="1:17" x14ac:dyDescent="0.35">
      <c r="A585" t="s">
        <v>525</v>
      </c>
      <c r="B585" t="s">
        <v>146</v>
      </c>
      <c r="C585" t="s">
        <v>523</v>
      </c>
      <c r="D585" t="s">
        <v>435</v>
      </c>
      <c r="E585" t="s">
        <v>54</v>
      </c>
      <c r="I585" t="s">
        <v>64</v>
      </c>
      <c r="J585" t="s">
        <v>524</v>
      </c>
      <c r="K585" s="78">
        <f t="shared" ca="1" si="10"/>
        <v>0</v>
      </c>
      <c r="M585" t="s">
        <v>1680</v>
      </c>
    </row>
    <row r="586" spans="1:17" x14ac:dyDescent="0.35">
      <c r="A586" t="s">
        <v>525</v>
      </c>
      <c r="B586" t="s">
        <v>148</v>
      </c>
      <c r="C586" t="s">
        <v>523</v>
      </c>
      <c r="D586" t="s">
        <v>436</v>
      </c>
      <c r="E586" t="s">
        <v>54</v>
      </c>
      <c r="I586" t="s">
        <v>64</v>
      </c>
      <c r="J586" t="s">
        <v>524</v>
      </c>
      <c r="K586" s="78">
        <f t="shared" ca="1" si="10"/>
        <v>0</v>
      </c>
      <c r="M586" t="s">
        <v>1680</v>
      </c>
    </row>
    <row r="587" spans="1:17" x14ac:dyDescent="0.35">
      <c r="A587" t="s">
        <v>525</v>
      </c>
      <c r="B587" t="s">
        <v>150</v>
      </c>
      <c r="C587" t="s">
        <v>523</v>
      </c>
      <c r="D587" t="s">
        <v>7581</v>
      </c>
      <c r="E587" t="s">
        <v>54</v>
      </c>
      <c r="I587" t="s">
        <v>64</v>
      </c>
      <c r="J587" t="s">
        <v>524</v>
      </c>
      <c r="K587" s="78">
        <f t="shared" ca="1" si="10"/>
        <v>0</v>
      </c>
      <c r="M587" t="s">
        <v>1680</v>
      </c>
    </row>
    <row r="588" spans="1:17" x14ac:dyDescent="0.35">
      <c r="A588" t="s">
        <v>525</v>
      </c>
      <c r="B588" t="s">
        <v>151</v>
      </c>
      <c r="C588" t="s">
        <v>523</v>
      </c>
      <c r="D588" t="s">
        <v>7582</v>
      </c>
      <c r="E588" t="s">
        <v>54</v>
      </c>
      <c r="I588" t="s">
        <v>64</v>
      </c>
      <c r="J588" t="s">
        <v>524</v>
      </c>
      <c r="K588" s="78">
        <f t="shared" ca="1" si="10"/>
        <v>0</v>
      </c>
      <c r="M588" t="s">
        <v>1680</v>
      </c>
    </row>
    <row r="589" spans="1:17" x14ac:dyDescent="0.35">
      <c r="A589" t="s">
        <v>525</v>
      </c>
      <c r="B589" t="s">
        <v>152</v>
      </c>
      <c r="C589" t="s">
        <v>523</v>
      </c>
      <c r="D589" t="s">
        <v>7583</v>
      </c>
      <c r="E589" t="s">
        <v>54</v>
      </c>
      <c r="I589" t="s">
        <v>64</v>
      </c>
      <c r="J589" t="s">
        <v>524</v>
      </c>
      <c r="K589" s="78">
        <f t="shared" ca="1" si="10"/>
        <v>0</v>
      </c>
      <c r="M589" t="s">
        <v>1680</v>
      </c>
    </row>
    <row r="590" spans="1:17" x14ac:dyDescent="0.35">
      <c r="A590" t="s">
        <v>526</v>
      </c>
      <c r="B590" t="s">
        <v>19</v>
      </c>
      <c r="C590" t="s">
        <v>488</v>
      </c>
      <c r="D590" t="s">
        <v>489</v>
      </c>
      <c r="E590" t="s">
        <v>490</v>
      </c>
      <c r="F590" t="s">
        <v>330</v>
      </c>
      <c r="G590" t="s">
        <v>54</v>
      </c>
      <c r="H590" t="s">
        <v>491</v>
      </c>
      <c r="I590" t="s">
        <v>14</v>
      </c>
      <c r="J590" t="s">
        <v>54</v>
      </c>
      <c r="K590" s="78">
        <f t="shared" ca="1" si="10"/>
        <v>0</v>
      </c>
      <c r="M590" t="s">
        <v>1680</v>
      </c>
      <c r="Q590">
        <v>1</v>
      </c>
    </row>
    <row r="591" spans="1:17" x14ac:dyDescent="0.35">
      <c r="A591" t="s">
        <v>526</v>
      </c>
      <c r="B591" t="s">
        <v>23</v>
      </c>
      <c r="C591" t="s">
        <v>488</v>
      </c>
      <c r="D591" t="s">
        <v>489</v>
      </c>
      <c r="E591" t="s">
        <v>490</v>
      </c>
      <c r="F591" t="s">
        <v>332</v>
      </c>
      <c r="G591" t="s">
        <v>54</v>
      </c>
      <c r="H591" t="s">
        <v>333</v>
      </c>
      <c r="I591" t="s">
        <v>14</v>
      </c>
      <c r="J591" t="s">
        <v>54</v>
      </c>
      <c r="K591" s="78">
        <f t="shared" ca="1" si="10"/>
        <v>0</v>
      </c>
      <c r="M591" t="s">
        <v>1680</v>
      </c>
    </row>
    <row r="592" spans="1:17" x14ac:dyDescent="0.35">
      <c r="A592" t="s">
        <v>526</v>
      </c>
      <c r="B592" t="s">
        <v>26</v>
      </c>
      <c r="C592" t="s">
        <v>488</v>
      </c>
      <c r="D592" t="s">
        <v>489</v>
      </c>
      <c r="E592" t="s">
        <v>490</v>
      </c>
      <c r="F592" t="s">
        <v>334</v>
      </c>
      <c r="G592" t="s">
        <v>54</v>
      </c>
      <c r="H592" t="s">
        <v>335</v>
      </c>
      <c r="I592" t="s">
        <v>14</v>
      </c>
      <c r="J592" t="s">
        <v>54</v>
      </c>
      <c r="K592" s="78">
        <f t="shared" ca="1" si="10"/>
        <v>0</v>
      </c>
      <c r="M592" t="s">
        <v>1680</v>
      </c>
    </row>
    <row r="593" spans="1:13" x14ac:dyDescent="0.35">
      <c r="A593" t="s">
        <v>526</v>
      </c>
      <c r="B593" t="s">
        <v>30</v>
      </c>
      <c r="C593" t="s">
        <v>488</v>
      </c>
      <c r="D593" t="s">
        <v>489</v>
      </c>
      <c r="E593" t="s">
        <v>490</v>
      </c>
      <c r="F593" t="s">
        <v>54</v>
      </c>
      <c r="I593" t="s">
        <v>14</v>
      </c>
      <c r="J593" t="s">
        <v>54</v>
      </c>
      <c r="K593" s="78">
        <f t="shared" ca="1" si="10"/>
        <v>0</v>
      </c>
      <c r="M593" t="s">
        <v>1680</v>
      </c>
    </row>
    <row r="594" spans="1:13" x14ac:dyDescent="0.35">
      <c r="A594" t="s">
        <v>526</v>
      </c>
      <c r="B594" t="s">
        <v>34</v>
      </c>
      <c r="C594" t="s">
        <v>488</v>
      </c>
      <c r="D594" t="s">
        <v>489</v>
      </c>
      <c r="E594" t="s">
        <v>493</v>
      </c>
      <c r="F594" t="s">
        <v>337</v>
      </c>
      <c r="G594" t="s">
        <v>54</v>
      </c>
      <c r="H594" t="s">
        <v>338</v>
      </c>
      <c r="I594" t="s">
        <v>14</v>
      </c>
      <c r="J594" t="s">
        <v>54</v>
      </c>
      <c r="K594" s="78">
        <f t="shared" ca="1" si="10"/>
        <v>0</v>
      </c>
      <c r="M594" t="s">
        <v>1680</v>
      </c>
    </row>
    <row r="595" spans="1:13" x14ac:dyDescent="0.35">
      <c r="A595" t="s">
        <v>526</v>
      </c>
      <c r="B595" t="s">
        <v>38</v>
      </c>
      <c r="C595" t="s">
        <v>488</v>
      </c>
      <c r="D595" t="s">
        <v>489</v>
      </c>
      <c r="E595" t="s">
        <v>493</v>
      </c>
      <c r="F595" t="s">
        <v>339</v>
      </c>
      <c r="G595" t="s">
        <v>54</v>
      </c>
      <c r="H595" t="s">
        <v>494</v>
      </c>
      <c r="I595" t="s">
        <v>14</v>
      </c>
      <c r="J595" t="s">
        <v>54</v>
      </c>
      <c r="K595" s="78">
        <f t="shared" ca="1" si="10"/>
        <v>0</v>
      </c>
      <c r="M595" t="s">
        <v>1680</v>
      </c>
    </row>
    <row r="596" spans="1:13" x14ac:dyDescent="0.35">
      <c r="A596" t="s">
        <v>526</v>
      </c>
      <c r="B596" t="s">
        <v>41</v>
      </c>
      <c r="C596" t="s">
        <v>488</v>
      </c>
      <c r="D596" t="s">
        <v>489</v>
      </c>
      <c r="E596" t="s">
        <v>493</v>
      </c>
      <c r="F596" t="s">
        <v>54</v>
      </c>
      <c r="I596" t="s">
        <v>14</v>
      </c>
      <c r="J596" t="s">
        <v>54</v>
      </c>
      <c r="K596" s="78">
        <f t="shared" ca="1" si="10"/>
        <v>0</v>
      </c>
      <c r="M596" t="s">
        <v>1680</v>
      </c>
    </row>
    <row r="597" spans="1:13" x14ac:dyDescent="0.35">
      <c r="A597" t="s">
        <v>526</v>
      </c>
      <c r="B597" t="s">
        <v>45</v>
      </c>
      <c r="C597" t="s">
        <v>488</v>
      </c>
      <c r="D597" t="s">
        <v>489</v>
      </c>
      <c r="E597" t="s">
        <v>341</v>
      </c>
      <c r="F597" t="s">
        <v>495</v>
      </c>
      <c r="G597" t="s">
        <v>54</v>
      </c>
      <c r="H597" t="s">
        <v>496</v>
      </c>
      <c r="I597" t="s">
        <v>14</v>
      </c>
      <c r="J597" t="s">
        <v>54</v>
      </c>
      <c r="K597" s="78">
        <f t="shared" ca="1" si="10"/>
        <v>0</v>
      </c>
      <c r="M597" t="s">
        <v>1680</v>
      </c>
    </row>
    <row r="598" spans="1:13" x14ac:dyDescent="0.35">
      <c r="A598" t="s">
        <v>526</v>
      </c>
      <c r="B598" t="s">
        <v>49</v>
      </c>
      <c r="C598" t="s">
        <v>488</v>
      </c>
      <c r="D598" t="s">
        <v>489</v>
      </c>
      <c r="E598" t="s">
        <v>341</v>
      </c>
      <c r="F598" t="s">
        <v>497</v>
      </c>
      <c r="G598" t="s">
        <v>54</v>
      </c>
      <c r="H598" t="s">
        <v>345</v>
      </c>
      <c r="I598" t="s">
        <v>14</v>
      </c>
      <c r="J598" t="s">
        <v>54</v>
      </c>
      <c r="K598" s="78">
        <f t="shared" ca="1" si="10"/>
        <v>0</v>
      </c>
      <c r="M598" t="s">
        <v>1680</v>
      </c>
    </row>
    <row r="599" spans="1:13" x14ac:dyDescent="0.35">
      <c r="A599" t="s">
        <v>526</v>
      </c>
      <c r="B599" t="s">
        <v>51</v>
      </c>
      <c r="C599" t="s">
        <v>488</v>
      </c>
      <c r="D599" t="s">
        <v>489</v>
      </c>
      <c r="E599" t="s">
        <v>341</v>
      </c>
      <c r="F599" t="s">
        <v>498</v>
      </c>
      <c r="G599" t="s">
        <v>54</v>
      </c>
      <c r="H599" t="s">
        <v>347</v>
      </c>
      <c r="I599" t="s">
        <v>14</v>
      </c>
      <c r="J599" t="s">
        <v>54</v>
      </c>
      <c r="K599" s="78">
        <f t="shared" ca="1" si="10"/>
        <v>0</v>
      </c>
      <c r="M599" t="s">
        <v>1680</v>
      </c>
    </row>
    <row r="600" spans="1:13" x14ac:dyDescent="0.35">
      <c r="A600" t="s">
        <v>526</v>
      </c>
      <c r="B600" t="s">
        <v>53</v>
      </c>
      <c r="C600" t="s">
        <v>488</v>
      </c>
      <c r="D600" t="s">
        <v>489</v>
      </c>
      <c r="E600" t="s">
        <v>341</v>
      </c>
      <c r="F600" t="s">
        <v>499</v>
      </c>
      <c r="G600" t="s">
        <v>54</v>
      </c>
      <c r="H600" t="s">
        <v>349</v>
      </c>
      <c r="I600" t="s">
        <v>14</v>
      </c>
      <c r="J600" t="s">
        <v>54</v>
      </c>
      <c r="K600" s="78">
        <f t="shared" ca="1" si="10"/>
        <v>0</v>
      </c>
      <c r="M600" t="s">
        <v>1680</v>
      </c>
    </row>
    <row r="601" spans="1:13" x14ac:dyDescent="0.35">
      <c r="A601" t="s">
        <v>526</v>
      </c>
      <c r="B601" t="s">
        <v>60</v>
      </c>
      <c r="C601" t="s">
        <v>488</v>
      </c>
      <c r="D601" t="s">
        <v>489</v>
      </c>
      <c r="E601" t="s">
        <v>341</v>
      </c>
      <c r="F601" t="s">
        <v>500</v>
      </c>
      <c r="G601" t="s">
        <v>54</v>
      </c>
      <c r="H601" t="s">
        <v>351</v>
      </c>
      <c r="I601" t="s">
        <v>14</v>
      </c>
      <c r="J601" t="s">
        <v>54</v>
      </c>
      <c r="K601" s="78">
        <f t="shared" ca="1" si="10"/>
        <v>0</v>
      </c>
      <c r="M601" t="s">
        <v>1680</v>
      </c>
    </row>
    <row r="602" spans="1:13" x14ac:dyDescent="0.35">
      <c r="A602" t="s">
        <v>526</v>
      </c>
      <c r="B602" t="s">
        <v>66</v>
      </c>
      <c r="C602" t="s">
        <v>488</v>
      </c>
      <c r="D602" t="s">
        <v>489</v>
      </c>
      <c r="E602" t="s">
        <v>352</v>
      </c>
      <c r="F602" t="s">
        <v>54</v>
      </c>
      <c r="I602" t="s">
        <v>14</v>
      </c>
      <c r="J602" t="s">
        <v>54</v>
      </c>
      <c r="K602" s="78">
        <f t="shared" ca="1" si="10"/>
        <v>0</v>
      </c>
      <c r="M602" t="s">
        <v>1680</v>
      </c>
    </row>
    <row r="603" spans="1:13" x14ac:dyDescent="0.35">
      <c r="A603" t="s">
        <v>526</v>
      </c>
      <c r="B603" t="s">
        <v>69</v>
      </c>
      <c r="C603" t="s">
        <v>488</v>
      </c>
      <c r="D603" t="s">
        <v>489</v>
      </c>
      <c r="E603" t="s">
        <v>501</v>
      </c>
      <c r="F603" t="s">
        <v>353</v>
      </c>
      <c r="G603" t="s">
        <v>54</v>
      </c>
      <c r="H603" t="s">
        <v>354</v>
      </c>
      <c r="I603" t="s">
        <v>14</v>
      </c>
      <c r="J603" t="s">
        <v>54</v>
      </c>
      <c r="K603" s="78">
        <f t="shared" ca="1" si="10"/>
        <v>0</v>
      </c>
      <c r="M603" t="s">
        <v>1680</v>
      </c>
    </row>
    <row r="604" spans="1:13" x14ac:dyDescent="0.35">
      <c r="A604" t="s">
        <v>526</v>
      </c>
      <c r="B604" t="s">
        <v>73</v>
      </c>
      <c r="C604" t="s">
        <v>488</v>
      </c>
      <c r="D604" t="s">
        <v>489</v>
      </c>
      <c r="E604" t="s">
        <v>501</v>
      </c>
      <c r="F604" t="s">
        <v>355</v>
      </c>
      <c r="G604" t="s">
        <v>54</v>
      </c>
      <c r="H604" t="s">
        <v>502</v>
      </c>
      <c r="I604" t="s">
        <v>14</v>
      </c>
      <c r="J604" t="s">
        <v>54</v>
      </c>
      <c r="K604" s="78">
        <f t="shared" ca="1" si="10"/>
        <v>0</v>
      </c>
      <c r="M604" t="s">
        <v>1680</v>
      </c>
    </row>
    <row r="605" spans="1:13" x14ac:dyDescent="0.35">
      <c r="A605" t="s">
        <v>526</v>
      </c>
      <c r="B605" t="s">
        <v>76</v>
      </c>
      <c r="C605" t="s">
        <v>488</v>
      </c>
      <c r="D605" t="s">
        <v>489</v>
      </c>
      <c r="E605" t="s">
        <v>501</v>
      </c>
      <c r="F605" t="s">
        <v>54</v>
      </c>
      <c r="I605" t="s">
        <v>14</v>
      </c>
      <c r="J605" t="s">
        <v>54</v>
      </c>
      <c r="K605" s="78">
        <f t="shared" ca="1" si="10"/>
        <v>0</v>
      </c>
      <c r="M605" t="s">
        <v>1680</v>
      </c>
    </row>
    <row r="606" spans="1:13" x14ac:dyDescent="0.35">
      <c r="A606" t="s">
        <v>526</v>
      </c>
      <c r="B606" t="s">
        <v>80</v>
      </c>
      <c r="C606" t="s">
        <v>488</v>
      </c>
      <c r="D606" t="s">
        <v>489</v>
      </c>
      <c r="E606" t="s">
        <v>54</v>
      </c>
      <c r="I606" t="s">
        <v>14</v>
      </c>
      <c r="J606" t="s">
        <v>54</v>
      </c>
      <c r="K606" s="78">
        <f t="shared" ca="1" si="10"/>
        <v>0</v>
      </c>
      <c r="M606" t="s">
        <v>1680</v>
      </c>
    </row>
    <row r="607" spans="1:13" x14ac:dyDescent="0.35">
      <c r="A607" t="s">
        <v>526</v>
      </c>
      <c r="B607" t="s">
        <v>82</v>
      </c>
      <c r="C607" t="s">
        <v>488</v>
      </c>
      <c r="D607" t="s">
        <v>503</v>
      </c>
      <c r="E607" t="s">
        <v>504</v>
      </c>
      <c r="F607" t="s">
        <v>360</v>
      </c>
      <c r="G607" t="s">
        <v>54</v>
      </c>
      <c r="H607" t="s">
        <v>361</v>
      </c>
      <c r="I607" t="s">
        <v>14</v>
      </c>
      <c r="J607" t="s">
        <v>54</v>
      </c>
      <c r="K607" s="78">
        <f t="shared" ca="1" si="10"/>
        <v>0</v>
      </c>
      <c r="M607" t="s">
        <v>1680</v>
      </c>
    </row>
    <row r="608" spans="1:13" x14ac:dyDescent="0.35">
      <c r="A608" t="s">
        <v>526</v>
      </c>
      <c r="B608" t="s">
        <v>84</v>
      </c>
      <c r="C608" t="s">
        <v>488</v>
      </c>
      <c r="D608" t="s">
        <v>503</v>
      </c>
      <c r="E608" t="s">
        <v>504</v>
      </c>
      <c r="F608" t="s">
        <v>362</v>
      </c>
      <c r="G608" t="s">
        <v>54</v>
      </c>
      <c r="H608" t="s">
        <v>363</v>
      </c>
      <c r="I608" t="s">
        <v>14</v>
      </c>
      <c r="J608" t="s">
        <v>54</v>
      </c>
      <c r="K608" s="78">
        <f t="shared" ca="1" si="10"/>
        <v>0</v>
      </c>
      <c r="M608" t="s">
        <v>1680</v>
      </c>
    </row>
    <row r="609" spans="1:13" x14ac:dyDescent="0.35">
      <c r="A609" t="s">
        <v>526</v>
      </c>
      <c r="B609" t="s">
        <v>86</v>
      </c>
      <c r="C609" t="s">
        <v>488</v>
      </c>
      <c r="D609" t="s">
        <v>503</v>
      </c>
      <c r="E609" t="s">
        <v>504</v>
      </c>
      <c r="F609" t="s">
        <v>364</v>
      </c>
      <c r="G609" t="s">
        <v>54</v>
      </c>
      <c r="H609" t="s">
        <v>365</v>
      </c>
      <c r="I609" t="s">
        <v>14</v>
      </c>
      <c r="J609" t="s">
        <v>54</v>
      </c>
      <c r="K609" s="78">
        <f t="shared" ca="1" si="10"/>
        <v>0</v>
      </c>
      <c r="M609" t="s">
        <v>1680</v>
      </c>
    </row>
    <row r="610" spans="1:13" x14ac:dyDescent="0.35">
      <c r="A610" t="s">
        <v>526</v>
      </c>
      <c r="B610" t="s">
        <v>88</v>
      </c>
      <c r="C610" t="s">
        <v>488</v>
      </c>
      <c r="D610" t="s">
        <v>503</v>
      </c>
      <c r="E610" t="s">
        <v>504</v>
      </c>
      <c r="F610" t="s">
        <v>54</v>
      </c>
      <c r="I610" t="s">
        <v>14</v>
      </c>
      <c r="J610" t="s">
        <v>54</v>
      </c>
      <c r="K610" s="78">
        <f t="shared" ca="1" si="10"/>
        <v>0</v>
      </c>
      <c r="M610" t="s">
        <v>1680</v>
      </c>
    </row>
    <row r="611" spans="1:13" x14ac:dyDescent="0.35">
      <c r="A611" t="s">
        <v>526</v>
      </c>
      <c r="B611" t="s">
        <v>90</v>
      </c>
      <c r="C611" t="s">
        <v>488</v>
      </c>
      <c r="D611" t="s">
        <v>503</v>
      </c>
      <c r="E611" t="s">
        <v>505</v>
      </c>
      <c r="F611" t="s">
        <v>367</v>
      </c>
      <c r="G611" t="s">
        <v>54</v>
      </c>
      <c r="H611" t="s">
        <v>368</v>
      </c>
      <c r="I611" t="s">
        <v>14</v>
      </c>
      <c r="J611" t="s">
        <v>54</v>
      </c>
      <c r="K611" s="78">
        <f t="shared" ca="1" si="10"/>
        <v>0</v>
      </c>
      <c r="M611" t="s">
        <v>1680</v>
      </c>
    </row>
    <row r="612" spans="1:13" x14ac:dyDescent="0.35">
      <c r="A612" t="s">
        <v>526</v>
      </c>
      <c r="B612" t="s">
        <v>92</v>
      </c>
      <c r="C612" t="s">
        <v>488</v>
      </c>
      <c r="D612" t="s">
        <v>503</v>
      </c>
      <c r="E612" t="s">
        <v>505</v>
      </c>
      <c r="F612" t="s">
        <v>369</v>
      </c>
      <c r="G612" t="s">
        <v>54</v>
      </c>
      <c r="H612" t="s">
        <v>370</v>
      </c>
      <c r="I612" t="s">
        <v>14</v>
      </c>
      <c r="J612" t="s">
        <v>54</v>
      </c>
      <c r="K612" s="78">
        <f t="shared" ca="1" si="10"/>
        <v>0</v>
      </c>
      <c r="M612" t="s">
        <v>1680</v>
      </c>
    </row>
    <row r="613" spans="1:13" x14ac:dyDescent="0.35">
      <c r="A613" t="s">
        <v>526</v>
      </c>
      <c r="B613" t="s">
        <v>94</v>
      </c>
      <c r="C613" t="s">
        <v>488</v>
      </c>
      <c r="D613" t="s">
        <v>503</v>
      </c>
      <c r="E613" t="s">
        <v>505</v>
      </c>
      <c r="F613" t="s">
        <v>371</v>
      </c>
      <c r="G613" t="s">
        <v>54</v>
      </c>
      <c r="H613" t="s">
        <v>372</v>
      </c>
      <c r="I613" t="s">
        <v>14</v>
      </c>
      <c r="J613" t="s">
        <v>54</v>
      </c>
      <c r="K613" s="78">
        <f t="shared" ca="1" si="10"/>
        <v>0</v>
      </c>
      <c r="M613" t="s">
        <v>1680</v>
      </c>
    </row>
    <row r="614" spans="1:13" x14ac:dyDescent="0.35">
      <c r="A614" t="s">
        <v>526</v>
      </c>
      <c r="B614" t="s">
        <v>96</v>
      </c>
      <c r="C614" t="s">
        <v>488</v>
      </c>
      <c r="D614" t="s">
        <v>503</v>
      </c>
      <c r="E614" t="s">
        <v>505</v>
      </c>
      <c r="F614" t="s">
        <v>54</v>
      </c>
      <c r="I614" t="s">
        <v>14</v>
      </c>
      <c r="J614" t="s">
        <v>54</v>
      </c>
      <c r="K614" s="78">
        <f t="shared" ca="1" si="10"/>
        <v>0</v>
      </c>
      <c r="M614" t="s">
        <v>1680</v>
      </c>
    </row>
    <row r="615" spans="1:13" x14ac:dyDescent="0.35">
      <c r="A615" t="s">
        <v>526</v>
      </c>
      <c r="B615" t="s">
        <v>98</v>
      </c>
      <c r="C615" t="s">
        <v>488</v>
      </c>
      <c r="D615" t="s">
        <v>503</v>
      </c>
      <c r="E615" t="s">
        <v>506</v>
      </c>
      <c r="F615" t="s">
        <v>374</v>
      </c>
      <c r="G615" t="s">
        <v>54</v>
      </c>
      <c r="H615" t="s">
        <v>507</v>
      </c>
      <c r="I615" t="s">
        <v>14</v>
      </c>
      <c r="J615" t="s">
        <v>54</v>
      </c>
      <c r="K615" s="78">
        <f t="shared" ca="1" si="10"/>
        <v>0</v>
      </c>
      <c r="M615" t="s">
        <v>1680</v>
      </c>
    </row>
    <row r="616" spans="1:13" x14ac:dyDescent="0.35">
      <c r="A616" t="s">
        <v>526</v>
      </c>
      <c r="B616" t="s">
        <v>100</v>
      </c>
      <c r="C616" t="s">
        <v>488</v>
      </c>
      <c r="D616" t="s">
        <v>503</v>
      </c>
      <c r="E616" t="s">
        <v>506</v>
      </c>
      <c r="F616" t="s">
        <v>508</v>
      </c>
      <c r="G616" t="s">
        <v>54</v>
      </c>
      <c r="H616" t="s">
        <v>377</v>
      </c>
      <c r="I616" t="s">
        <v>14</v>
      </c>
      <c r="J616" t="s">
        <v>54</v>
      </c>
      <c r="K616" s="78">
        <f t="shared" ca="1" si="10"/>
        <v>0</v>
      </c>
      <c r="M616" t="s">
        <v>1680</v>
      </c>
    </row>
    <row r="617" spans="1:13" x14ac:dyDescent="0.35">
      <c r="A617" t="s">
        <v>526</v>
      </c>
      <c r="B617" t="s">
        <v>102</v>
      </c>
      <c r="C617" t="s">
        <v>488</v>
      </c>
      <c r="D617" t="s">
        <v>503</v>
      </c>
      <c r="E617" t="s">
        <v>506</v>
      </c>
      <c r="F617" t="s">
        <v>378</v>
      </c>
      <c r="G617" t="s">
        <v>54</v>
      </c>
      <c r="H617" t="s">
        <v>379</v>
      </c>
      <c r="I617" t="s">
        <v>14</v>
      </c>
      <c r="J617" t="s">
        <v>54</v>
      </c>
      <c r="K617" s="78">
        <f t="shared" ca="1" si="10"/>
        <v>0</v>
      </c>
      <c r="M617" t="s">
        <v>1680</v>
      </c>
    </row>
    <row r="618" spans="1:13" x14ac:dyDescent="0.35">
      <c r="A618" t="s">
        <v>526</v>
      </c>
      <c r="B618" t="s">
        <v>67</v>
      </c>
      <c r="C618" t="s">
        <v>488</v>
      </c>
      <c r="D618" t="s">
        <v>503</v>
      </c>
      <c r="E618" t="s">
        <v>506</v>
      </c>
      <c r="F618" t="s">
        <v>380</v>
      </c>
      <c r="G618" t="s">
        <v>54</v>
      </c>
      <c r="H618" t="s">
        <v>381</v>
      </c>
      <c r="I618" t="s">
        <v>14</v>
      </c>
      <c r="J618" t="s">
        <v>54</v>
      </c>
      <c r="K618" s="78">
        <f t="shared" ca="1" si="10"/>
        <v>0</v>
      </c>
      <c r="M618" t="s">
        <v>1680</v>
      </c>
    </row>
    <row r="619" spans="1:13" x14ac:dyDescent="0.35">
      <c r="A619" t="s">
        <v>526</v>
      </c>
      <c r="B619" t="s">
        <v>105</v>
      </c>
      <c r="C619" t="s">
        <v>488</v>
      </c>
      <c r="D619" t="s">
        <v>503</v>
      </c>
      <c r="E619" t="s">
        <v>506</v>
      </c>
      <c r="F619" t="s">
        <v>382</v>
      </c>
      <c r="G619" t="s">
        <v>54</v>
      </c>
      <c r="I619" t="s">
        <v>14</v>
      </c>
      <c r="J619" t="s">
        <v>54</v>
      </c>
      <c r="K619" s="78">
        <f t="shared" ca="1" si="10"/>
        <v>0</v>
      </c>
      <c r="M619" t="s">
        <v>1680</v>
      </c>
    </row>
    <row r="620" spans="1:13" x14ac:dyDescent="0.35">
      <c r="A620" t="s">
        <v>526</v>
      </c>
      <c r="B620" t="s">
        <v>107</v>
      </c>
      <c r="C620" t="s">
        <v>488</v>
      </c>
      <c r="D620" t="s">
        <v>503</v>
      </c>
      <c r="E620" t="s">
        <v>506</v>
      </c>
      <c r="F620" t="s">
        <v>54</v>
      </c>
      <c r="I620" t="s">
        <v>14</v>
      </c>
      <c r="J620" t="s">
        <v>54</v>
      </c>
      <c r="K620" s="78">
        <f t="shared" ca="1" si="10"/>
        <v>0</v>
      </c>
      <c r="M620" t="s">
        <v>1680</v>
      </c>
    </row>
    <row r="621" spans="1:13" x14ac:dyDescent="0.35">
      <c r="A621" t="s">
        <v>526</v>
      </c>
      <c r="B621" t="s">
        <v>109</v>
      </c>
      <c r="C621" t="s">
        <v>488</v>
      </c>
      <c r="D621" t="s">
        <v>503</v>
      </c>
      <c r="E621" t="s">
        <v>384</v>
      </c>
      <c r="F621" t="s">
        <v>231</v>
      </c>
      <c r="G621" t="s">
        <v>54</v>
      </c>
      <c r="H621" t="s">
        <v>385</v>
      </c>
      <c r="I621" t="s">
        <v>14</v>
      </c>
      <c r="J621" t="s">
        <v>54</v>
      </c>
      <c r="K621" s="78">
        <f t="shared" ca="1" si="10"/>
        <v>0</v>
      </c>
      <c r="M621" t="s">
        <v>1680</v>
      </c>
    </row>
    <row r="622" spans="1:13" x14ac:dyDescent="0.35">
      <c r="A622" t="s">
        <v>526</v>
      </c>
      <c r="B622" t="s">
        <v>111</v>
      </c>
      <c r="C622" t="s">
        <v>488</v>
      </c>
      <c r="D622" t="s">
        <v>503</v>
      </c>
      <c r="E622" t="s">
        <v>509</v>
      </c>
      <c r="F622" t="s">
        <v>510</v>
      </c>
      <c r="G622" t="s">
        <v>54</v>
      </c>
      <c r="H622" t="s">
        <v>388</v>
      </c>
      <c r="I622" t="s">
        <v>14</v>
      </c>
      <c r="J622" t="s">
        <v>54</v>
      </c>
      <c r="K622" s="78">
        <f t="shared" ca="1" si="10"/>
        <v>0</v>
      </c>
      <c r="M622" t="s">
        <v>1680</v>
      </c>
    </row>
    <row r="623" spans="1:13" x14ac:dyDescent="0.35">
      <c r="A623" t="s">
        <v>526</v>
      </c>
      <c r="B623" t="s">
        <v>114</v>
      </c>
      <c r="C623" t="s">
        <v>488</v>
      </c>
      <c r="D623" t="s">
        <v>503</v>
      </c>
      <c r="E623" t="s">
        <v>509</v>
      </c>
      <c r="F623" t="s">
        <v>511</v>
      </c>
      <c r="G623" t="s">
        <v>54</v>
      </c>
      <c r="H623" t="s">
        <v>390</v>
      </c>
      <c r="I623" t="s">
        <v>14</v>
      </c>
      <c r="J623" t="s">
        <v>54</v>
      </c>
      <c r="K623" s="78">
        <f t="shared" ca="1" si="10"/>
        <v>0</v>
      </c>
      <c r="M623" t="s">
        <v>1680</v>
      </c>
    </row>
    <row r="624" spans="1:13" x14ac:dyDescent="0.35">
      <c r="A624" t="s">
        <v>526</v>
      </c>
      <c r="B624" t="s">
        <v>116</v>
      </c>
      <c r="C624" t="s">
        <v>488</v>
      </c>
      <c r="D624" t="s">
        <v>503</v>
      </c>
      <c r="E624" t="s">
        <v>509</v>
      </c>
      <c r="F624" t="s">
        <v>512</v>
      </c>
      <c r="G624" t="s">
        <v>54</v>
      </c>
      <c r="H624" t="s">
        <v>390</v>
      </c>
      <c r="I624" t="s">
        <v>14</v>
      </c>
      <c r="J624" t="s">
        <v>54</v>
      </c>
      <c r="K624" s="78">
        <f t="shared" ca="1" si="10"/>
        <v>0</v>
      </c>
      <c r="M624" t="s">
        <v>1680</v>
      </c>
    </row>
    <row r="625" spans="1:13" x14ac:dyDescent="0.35">
      <c r="A625" t="s">
        <v>526</v>
      </c>
      <c r="B625" t="s">
        <v>118</v>
      </c>
      <c r="C625" t="s">
        <v>488</v>
      </c>
      <c r="D625" t="s">
        <v>503</v>
      </c>
      <c r="E625" t="s">
        <v>509</v>
      </c>
      <c r="F625" t="s">
        <v>54</v>
      </c>
      <c r="I625" t="s">
        <v>14</v>
      </c>
      <c r="J625" t="s">
        <v>54</v>
      </c>
      <c r="K625" s="78">
        <f t="shared" ca="1" si="10"/>
        <v>0</v>
      </c>
      <c r="M625" t="s">
        <v>1680</v>
      </c>
    </row>
    <row r="626" spans="1:13" x14ac:dyDescent="0.35">
      <c r="A626" t="s">
        <v>526</v>
      </c>
      <c r="B626" t="s">
        <v>120</v>
      </c>
      <c r="C626" t="s">
        <v>488</v>
      </c>
      <c r="D626" t="s">
        <v>503</v>
      </c>
      <c r="E626" t="s">
        <v>54</v>
      </c>
      <c r="I626" t="s">
        <v>14</v>
      </c>
      <c r="J626" t="s">
        <v>54</v>
      </c>
      <c r="K626" s="78">
        <f t="shared" ca="1" si="10"/>
        <v>0</v>
      </c>
      <c r="M626" t="s">
        <v>1680</v>
      </c>
    </row>
    <row r="627" spans="1:13" x14ac:dyDescent="0.35">
      <c r="A627" t="s">
        <v>526</v>
      </c>
      <c r="B627" t="s">
        <v>124</v>
      </c>
      <c r="C627" t="s">
        <v>488</v>
      </c>
      <c r="D627" t="s">
        <v>513</v>
      </c>
      <c r="E627" t="s">
        <v>514</v>
      </c>
      <c r="F627" t="s">
        <v>54</v>
      </c>
      <c r="H627" t="s">
        <v>398</v>
      </c>
      <c r="I627" t="s">
        <v>14</v>
      </c>
      <c r="J627" t="s">
        <v>54</v>
      </c>
      <c r="K627" s="78">
        <f t="shared" ca="1" si="10"/>
        <v>0</v>
      </c>
      <c r="M627" t="s">
        <v>1680</v>
      </c>
    </row>
    <row r="628" spans="1:13" x14ac:dyDescent="0.35">
      <c r="A628" t="s">
        <v>526</v>
      </c>
      <c r="B628" t="s">
        <v>71</v>
      </c>
      <c r="C628" t="s">
        <v>488</v>
      </c>
      <c r="D628" t="s">
        <v>513</v>
      </c>
      <c r="E628" t="s">
        <v>399</v>
      </c>
      <c r="F628" t="s">
        <v>54</v>
      </c>
      <c r="I628" t="s">
        <v>14</v>
      </c>
      <c r="J628" t="s">
        <v>54</v>
      </c>
      <c r="K628" s="78">
        <f t="shared" ca="1" si="10"/>
        <v>0</v>
      </c>
      <c r="M628" t="s">
        <v>1680</v>
      </c>
    </row>
    <row r="629" spans="1:13" x14ac:dyDescent="0.35">
      <c r="A629" t="s">
        <v>526</v>
      </c>
      <c r="B629" t="s">
        <v>127</v>
      </c>
      <c r="C629" t="s">
        <v>488</v>
      </c>
      <c r="D629" t="s">
        <v>513</v>
      </c>
      <c r="E629" t="s">
        <v>515</v>
      </c>
      <c r="F629" t="s">
        <v>54</v>
      </c>
      <c r="H629" t="s">
        <v>401</v>
      </c>
      <c r="I629" t="s">
        <v>14</v>
      </c>
      <c r="J629" t="s">
        <v>54</v>
      </c>
      <c r="K629" s="78">
        <f t="shared" ca="1" si="10"/>
        <v>0</v>
      </c>
      <c r="M629" t="s">
        <v>1680</v>
      </c>
    </row>
    <row r="630" spans="1:13" x14ac:dyDescent="0.35">
      <c r="A630" t="s">
        <v>526</v>
      </c>
      <c r="B630" t="s">
        <v>129</v>
      </c>
      <c r="C630" t="s">
        <v>488</v>
      </c>
      <c r="D630" t="s">
        <v>513</v>
      </c>
      <c r="E630" t="s">
        <v>515</v>
      </c>
      <c r="F630" t="s">
        <v>516</v>
      </c>
      <c r="G630" t="s">
        <v>54</v>
      </c>
      <c r="I630" t="s">
        <v>14</v>
      </c>
      <c r="J630" t="s">
        <v>54</v>
      </c>
      <c r="K630" s="78">
        <f t="shared" ca="1" si="10"/>
        <v>0</v>
      </c>
      <c r="M630" t="s">
        <v>1680</v>
      </c>
    </row>
    <row r="631" spans="1:13" x14ac:dyDescent="0.35">
      <c r="A631" t="s">
        <v>526</v>
      </c>
      <c r="B631" t="s">
        <v>404</v>
      </c>
      <c r="C631" t="s">
        <v>488</v>
      </c>
      <c r="D631" t="s">
        <v>513</v>
      </c>
      <c r="E631" t="s">
        <v>515</v>
      </c>
      <c r="F631" t="s">
        <v>517</v>
      </c>
      <c r="G631" t="s">
        <v>54</v>
      </c>
      <c r="I631" t="s">
        <v>14</v>
      </c>
      <c r="J631" t="s">
        <v>54</v>
      </c>
      <c r="K631" s="78">
        <f t="shared" ca="1" si="10"/>
        <v>0</v>
      </c>
      <c r="M631" t="s">
        <v>1680</v>
      </c>
    </row>
    <row r="632" spans="1:13" x14ac:dyDescent="0.35">
      <c r="A632" t="s">
        <v>526</v>
      </c>
      <c r="B632" t="s">
        <v>406</v>
      </c>
      <c r="C632" t="s">
        <v>488</v>
      </c>
      <c r="D632" t="s">
        <v>513</v>
      </c>
      <c r="E632" t="s">
        <v>515</v>
      </c>
      <c r="F632" t="s">
        <v>518</v>
      </c>
      <c r="G632" t="s">
        <v>54</v>
      </c>
      <c r="I632" t="s">
        <v>14</v>
      </c>
      <c r="J632" t="s">
        <v>54</v>
      </c>
      <c r="K632" s="78">
        <f t="shared" ca="1" si="10"/>
        <v>0</v>
      </c>
      <c r="M632" t="s">
        <v>1680</v>
      </c>
    </row>
    <row r="633" spans="1:13" x14ac:dyDescent="0.35">
      <c r="A633" t="s">
        <v>526</v>
      </c>
      <c r="B633" t="s">
        <v>408</v>
      </c>
      <c r="C633" t="s">
        <v>488</v>
      </c>
      <c r="D633" t="s">
        <v>513</v>
      </c>
      <c r="E633" t="s">
        <v>54</v>
      </c>
      <c r="I633" t="s">
        <v>14</v>
      </c>
      <c r="J633" t="s">
        <v>54</v>
      </c>
      <c r="K633" s="78">
        <f t="shared" ca="1" si="10"/>
        <v>0</v>
      </c>
      <c r="M633" t="s">
        <v>1680</v>
      </c>
    </row>
    <row r="634" spans="1:13" x14ac:dyDescent="0.35">
      <c r="A634" t="s">
        <v>526</v>
      </c>
      <c r="B634" t="s">
        <v>412</v>
      </c>
      <c r="C634" t="s">
        <v>488</v>
      </c>
      <c r="D634" t="s">
        <v>519</v>
      </c>
      <c r="E634" t="s">
        <v>411</v>
      </c>
      <c r="F634" t="s">
        <v>54</v>
      </c>
      <c r="H634" t="s">
        <v>413</v>
      </c>
      <c r="I634" t="s">
        <v>14</v>
      </c>
      <c r="J634" t="s">
        <v>54</v>
      </c>
      <c r="K634" s="78">
        <f t="shared" ca="1" si="10"/>
        <v>0</v>
      </c>
      <c r="M634" t="s">
        <v>1680</v>
      </c>
    </row>
    <row r="635" spans="1:13" x14ac:dyDescent="0.35">
      <c r="A635" t="s">
        <v>526</v>
      </c>
      <c r="B635" t="s">
        <v>415</v>
      </c>
      <c r="C635" t="s">
        <v>488</v>
      </c>
      <c r="D635" t="s">
        <v>519</v>
      </c>
      <c r="E635" t="s">
        <v>414</v>
      </c>
      <c r="F635" t="s">
        <v>54</v>
      </c>
      <c r="H635" t="s">
        <v>416</v>
      </c>
      <c r="I635" t="s">
        <v>14</v>
      </c>
      <c r="J635" t="s">
        <v>54</v>
      </c>
      <c r="K635" s="78">
        <f t="shared" ca="1" si="10"/>
        <v>0</v>
      </c>
      <c r="M635" t="s">
        <v>1680</v>
      </c>
    </row>
    <row r="636" spans="1:13" x14ac:dyDescent="0.35">
      <c r="A636" t="s">
        <v>526</v>
      </c>
      <c r="B636" t="s">
        <v>418</v>
      </c>
      <c r="C636" t="s">
        <v>488</v>
      </c>
      <c r="D636" t="s">
        <v>519</v>
      </c>
      <c r="E636" t="s">
        <v>417</v>
      </c>
      <c r="F636" t="s">
        <v>54</v>
      </c>
      <c r="H636" t="s">
        <v>419</v>
      </c>
      <c r="I636" t="s">
        <v>14</v>
      </c>
      <c r="J636" t="s">
        <v>54</v>
      </c>
      <c r="K636" s="78">
        <f t="shared" ca="1" si="10"/>
        <v>0</v>
      </c>
      <c r="M636" t="s">
        <v>1680</v>
      </c>
    </row>
    <row r="637" spans="1:13" x14ac:dyDescent="0.35">
      <c r="A637" t="s">
        <v>526</v>
      </c>
      <c r="B637" t="s">
        <v>131</v>
      </c>
      <c r="C637" t="s">
        <v>488</v>
      </c>
      <c r="D637" t="s">
        <v>519</v>
      </c>
      <c r="E637" t="s">
        <v>54</v>
      </c>
      <c r="H637" t="s">
        <v>420</v>
      </c>
      <c r="I637" t="s">
        <v>14</v>
      </c>
      <c r="J637" t="s">
        <v>54</v>
      </c>
      <c r="K637" s="78">
        <f t="shared" ca="1" si="10"/>
        <v>0</v>
      </c>
      <c r="M637" t="s">
        <v>1680</v>
      </c>
    </row>
    <row r="638" spans="1:13" x14ac:dyDescent="0.35">
      <c r="A638" t="s">
        <v>526</v>
      </c>
      <c r="B638" t="s">
        <v>134</v>
      </c>
      <c r="C638" t="s">
        <v>488</v>
      </c>
      <c r="D638" t="s">
        <v>520</v>
      </c>
      <c r="E638" t="s">
        <v>521</v>
      </c>
      <c r="F638" t="s">
        <v>54</v>
      </c>
      <c r="I638" t="s">
        <v>14</v>
      </c>
      <c r="J638" t="s">
        <v>54</v>
      </c>
      <c r="K638" s="78">
        <f t="shared" ca="1" si="10"/>
        <v>0</v>
      </c>
      <c r="M638" t="s">
        <v>1680</v>
      </c>
    </row>
    <row r="639" spans="1:13" x14ac:dyDescent="0.35">
      <c r="A639" t="s">
        <v>526</v>
      </c>
      <c r="B639" t="s">
        <v>136</v>
      </c>
      <c r="C639" t="s">
        <v>488</v>
      </c>
      <c r="D639" t="s">
        <v>520</v>
      </c>
      <c r="E639" t="s">
        <v>422</v>
      </c>
      <c r="F639" t="s">
        <v>54</v>
      </c>
      <c r="H639" t="s">
        <v>423</v>
      </c>
      <c r="I639" t="s">
        <v>14</v>
      </c>
      <c r="J639" t="s">
        <v>54</v>
      </c>
      <c r="K639" s="78">
        <f t="shared" ca="1" si="10"/>
        <v>0</v>
      </c>
      <c r="M639" t="s">
        <v>1680</v>
      </c>
    </row>
    <row r="640" spans="1:13" x14ac:dyDescent="0.35">
      <c r="A640" t="s">
        <v>526</v>
      </c>
      <c r="B640" t="s">
        <v>138</v>
      </c>
      <c r="C640" t="s">
        <v>488</v>
      </c>
      <c r="D640" t="s">
        <v>520</v>
      </c>
      <c r="E640" t="s">
        <v>424</v>
      </c>
      <c r="F640" t="s">
        <v>54</v>
      </c>
      <c r="H640" t="s">
        <v>425</v>
      </c>
      <c r="I640" t="s">
        <v>14</v>
      </c>
      <c r="J640" t="s">
        <v>54</v>
      </c>
      <c r="K640" s="78">
        <f t="shared" ca="1" si="10"/>
        <v>0</v>
      </c>
      <c r="M640" t="s">
        <v>1680</v>
      </c>
    </row>
    <row r="641" spans="1:13" x14ac:dyDescent="0.35">
      <c r="A641" t="s">
        <v>526</v>
      </c>
      <c r="B641" t="s">
        <v>74</v>
      </c>
      <c r="C641" t="s">
        <v>488</v>
      </c>
      <c r="D641" t="s">
        <v>520</v>
      </c>
      <c r="E641" t="s">
        <v>426</v>
      </c>
      <c r="F641" t="s">
        <v>54</v>
      </c>
      <c r="H641" t="s">
        <v>427</v>
      </c>
      <c r="I641" t="s">
        <v>14</v>
      </c>
      <c r="J641" t="s">
        <v>54</v>
      </c>
      <c r="K641" s="78">
        <f t="shared" ca="1" si="10"/>
        <v>0</v>
      </c>
      <c r="M641" t="s">
        <v>1680</v>
      </c>
    </row>
    <row r="642" spans="1:13" x14ac:dyDescent="0.35">
      <c r="A642" t="s">
        <v>526</v>
      </c>
      <c r="B642" t="s">
        <v>141</v>
      </c>
      <c r="C642" t="s">
        <v>488</v>
      </c>
      <c r="D642" t="s">
        <v>520</v>
      </c>
      <c r="E642" t="s">
        <v>428</v>
      </c>
      <c r="F642" t="s">
        <v>54</v>
      </c>
      <c r="H642" t="s">
        <v>429</v>
      </c>
      <c r="I642" t="s">
        <v>14</v>
      </c>
      <c r="J642" t="s">
        <v>54</v>
      </c>
      <c r="K642" s="78">
        <f t="shared" ca="1" si="10"/>
        <v>0</v>
      </c>
      <c r="M642" t="s">
        <v>1680</v>
      </c>
    </row>
    <row r="643" spans="1:13" x14ac:dyDescent="0.35">
      <c r="A643" t="s">
        <v>526</v>
      </c>
      <c r="B643" t="s">
        <v>143</v>
      </c>
      <c r="C643" t="s">
        <v>488</v>
      </c>
      <c r="D643" t="s">
        <v>54</v>
      </c>
      <c r="H643" t="s">
        <v>522</v>
      </c>
      <c r="I643" t="s">
        <v>14</v>
      </c>
      <c r="J643" t="s">
        <v>54</v>
      </c>
      <c r="K643" s="78">
        <f t="shared" ca="1" si="10"/>
        <v>0</v>
      </c>
      <c r="M643" t="s">
        <v>1680</v>
      </c>
    </row>
    <row r="644" spans="1:13" x14ac:dyDescent="0.35">
      <c r="A644" t="s">
        <v>526</v>
      </c>
      <c r="B644" t="s">
        <v>144</v>
      </c>
      <c r="C644" t="s">
        <v>523</v>
      </c>
      <c r="D644" t="s">
        <v>432</v>
      </c>
      <c r="E644" t="s">
        <v>54</v>
      </c>
      <c r="I644" t="s">
        <v>14</v>
      </c>
      <c r="J644" t="s">
        <v>54</v>
      </c>
      <c r="K644" s="78">
        <f t="shared" ca="1" si="10"/>
        <v>0</v>
      </c>
      <c r="M644" t="s">
        <v>1680</v>
      </c>
    </row>
    <row r="645" spans="1:13" x14ac:dyDescent="0.35">
      <c r="A645" t="s">
        <v>526</v>
      </c>
      <c r="B645" t="s">
        <v>145</v>
      </c>
      <c r="C645" t="s">
        <v>523</v>
      </c>
      <c r="D645" t="s">
        <v>433</v>
      </c>
      <c r="E645" t="s">
        <v>54</v>
      </c>
      <c r="H645" t="s">
        <v>434</v>
      </c>
      <c r="I645" t="s">
        <v>14</v>
      </c>
      <c r="J645" t="s">
        <v>54</v>
      </c>
      <c r="K645" s="78">
        <f t="shared" ca="1" si="10"/>
        <v>0</v>
      </c>
      <c r="M645" t="s">
        <v>1680</v>
      </c>
    </row>
    <row r="646" spans="1:13" x14ac:dyDescent="0.35">
      <c r="A646" t="s">
        <v>526</v>
      </c>
      <c r="B646" t="s">
        <v>146</v>
      </c>
      <c r="C646" t="s">
        <v>523</v>
      </c>
      <c r="D646" t="s">
        <v>435</v>
      </c>
      <c r="E646" t="s">
        <v>54</v>
      </c>
      <c r="I646" t="s">
        <v>14</v>
      </c>
      <c r="J646" t="s">
        <v>54</v>
      </c>
      <c r="K646" s="78">
        <f t="shared" ca="1" si="10"/>
        <v>0</v>
      </c>
      <c r="M646" t="s">
        <v>1680</v>
      </c>
    </row>
    <row r="647" spans="1:13" x14ac:dyDescent="0.35">
      <c r="A647" t="s">
        <v>526</v>
      </c>
      <c r="B647" t="s">
        <v>148</v>
      </c>
      <c r="C647" t="s">
        <v>523</v>
      </c>
      <c r="D647" t="s">
        <v>436</v>
      </c>
      <c r="E647" t="s">
        <v>54</v>
      </c>
      <c r="I647" t="s">
        <v>14</v>
      </c>
      <c r="J647" t="s">
        <v>54</v>
      </c>
      <c r="K647" s="78">
        <f t="shared" ca="1" si="10"/>
        <v>0</v>
      </c>
      <c r="M647" t="s">
        <v>1680</v>
      </c>
    </row>
    <row r="648" spans="1:13" x14ac:dyDescent="0.35">
      <c r="A648" t="s">
        <v>526</v>
      </c>
      <c r="B648" t="s">
        <v>19</v>
      </c>
      <c r="C648" t="s">
        <v>488</v>
      </c>
      <c r="D648" t="s">
        <v>489</v>
      </c>
      <c r="E648" t="s">
        <v>490</v>
      </c>
      <c r="F648" t="s">
        <v>330</v>
      </c>
      <c r="G648" t="s">
        <v>54</v>
      </c>
      <c r="H648" t="s">
        <v>491</v>
      </c>
      <c r="I648" t="s">
        <v>61</v>
      </c>
      <c r="J648" t="s">
        <v>443</v>
      </c>
      <c r="K648" s="78">
        <f t="shared" ca="1" si="10"/>
        <v>0</v>
      </c>
      <c r="M648" t="s">
        <v>1680</v>
      </c>
    </row>
    <row r="649" spans="1:13" x14ac:dyDescent="0.35">
      <c r="A649" t="s">
        <v>526</v>
      </c>
      <c r="B649" t="s">
        <v>23</v>
      </c>
      <c r="C649" t="s">
        <v>488</v>
      </c>
      <c r="D649" t="s">
        <v>489</v>
      </c>
      <c r="E649" t="s">
        <v>490</v>
      </c>
      <c r="F649" t="s">
        <v>332</v>
      </c>
      <c r="G649" t="s">
        <v>54</v>
      </c>
      <c r="H649" t="s">
        <v>333</v>
      </c>
      <c r="I649" t="s">
        <v>61</v>
      </c>
      <c r="J649" t="s">
        <v>443</v>
      </c>
      <c r="K649" s="78">
        <f t="shared" ca="1" si="10"/>
        <v>0</v>
      </c>
      <c r="M649" t="s">
        <v>1680</v>
      </c>
    </row>
    <row r="650" spans="1:13" x14ac:dyDescent="0.35">
      <c r="A650" t="s">
        <v>526</v>
      </c>
      <c r="B650" t="s">
        <v>26</v>
      </c>
      <c r="C650" t="s">
        <v>488</v>
      </c>
      <c r="D650" t="s">
        <v>489</v>
      </c>
      <c r="E650" t="s">
        <v>490</v>
      </c>
      <c r="F650" t="s">
        <v>334</v>
      </c>
      <c r="G650" t="s">
        <v>54</v>
      </c>
      <c r="H650" t="s">
        <v>335</v>
      </c>
      <c r="I650" t="s">
        <v>61</v>
      </c>
      <c r="J650" t="s">
        <v>443</v>
      </c>
      <c r="K650" s="78">
        <f t="shared" ca="1" si="10"/>
        <v>0</v>
      </c>
      <c r="M650" t="s">
        <v>1680</v>
      </c>
    </row>
    <row r="651" spans="1:13" x14ac:dyDescent="0.35">
      <c r="A651" t="s">
        <v>526</v>
      </c>
      <c r="B651" t="s">
        <v>30</v>
      </c>
      <c r="C651" t="s">
        <v>488</v>
      </c>
      <c r="D651" t="s">
        <v>489</v>
      </c>
      <c r="E651" t="s">
        <v>490</v>
      </c>
      <c r="F651" t="s">
        <v>54</v>
      </c>
      <c r="I651" t="s">
        <v>61</v>
      </c>
      <c r="J651" t="s">
        <v>443</v>
      </c>
      <c r="K651" s="78">
        <f t="shared" ref="K651:K714" ca="1" si="11">OFFSET(INDIRECT(A651&amp;"_Corner"),MATCH($B651,INDIRECT(A651&amp;"_Row"),0),MATCH($I651,INDIRECT(A651&amp;"_Column",0)))</f>
        <v>0</v>
      </c>
      <c r="M651" t="s">
        <v>1680</v>
      </c>
    </row>
    <row r="652" spans="1:13" x14ac:dyDescent="0.35">
      <c r="A652" t="s">
        <v>526</v>
      </c>
      <c r="B652" t="s">
        <v>34</v>
      </c>
      <c r="C652" t="s">
        <v>488</v>
      </c>
      <c r="D652" t="s">
        <v>489</v>
      </c>
      <c r="E652" t="s">
        <v>493</v>
      </c>
      <c r="F652" t="s">
        <v>337</v>
      </c>
      <c r="G652" t="s">
        <v>54</v>
      </c>
      <c r="H652" t="s">
        <v>338</v>
      </c>
      <c r="I652" t="s">
        <v>61</v>
      </c>
      <c r="J652" t="s">
        <v>443</v>
      </c>
      <c r="K652" s="78">
        <f t="shared" ca="1" si="11"/>
        <v>0</v>
      </c>
      <c r="M652" t="s">
        <v>1680</v>
      </c>
    </row>
    <row r="653" spans="1:13" x14ac:dyDescent="0.35">
      <c r="A653" t="s">
        <v>526</v>
      </c>
      <c r="B653" t="s">
        <v>38</v>
      </c>
      <c r="C653" t="s">
        <v>488</v>
      </c>
      <c r="D653" t="s">
        <v>489</v>
      </c>
      <c r="E653" t="s">
        <v>493</v>
      </c>
      <c r="F653" t="s">
        <v>339</v>
      </c>
      <c r="G653" t="s">
        <v>54</v>
      </c>
      <c r="H653" t="s">
        <v>494</v>
      </c>
      <c r="I653" t="s">
        <v>61</v>
      </c>
      <c r="J653" t="s">
        <v>443</v>
      </c>
      <c r="K653" s="78">
        <f t="shared" ca="1" si="11"/>
        <v>0</v>
      </c>
      <c r="M653" t="s">
        <v>1680</v>
      </c>
    </row>
    <row r="654" spans="1:13" x14ac:dyDescent="0.35">
      <c r="A654" t="s">
        <v>526</v>
      </c>
      <c r="B654" t="s">
        <v>41</v>
      </c>
      <c r="C654" t="s">
        <v>488</v>
      </c>
      <c r="D654" t="s">
        <v>489</v>
      </c>
      <c r="E654" t="s">
        <v>493</v>
      </c>
      <c r="F654" t="s">
        <v>54</v>
      </c>
      <c r="I654" t="s">
        <v>61</v>
      </c>
      <c r="J654" t="s">
        <v>443</v>
      </c>
      <c r="K654" s="78">
        <f t="shared" ca="1" si="11"/>
        <v>0</v>
      </c>
      <c r="M654" t="s">
        <v>1680</v>
      </c>
    </row>
    <row r="655" spans="1:13" x14ac:dyDescent="0.35">
      <c r="A655" t="s">
        <v>526</v>
      </c>
      <c r="B655" t="s">
        <v>45</v>
      </c>
      <c r="C655" t="s">
        <v>488</v>
      </c>
      <c r="D655" t="s">
        <v>489</v>
      </c>
      <c r="E655" t="s">
        <v>341</v>
      </c>
      <c r="F655" t="s">
        <v>495</v>
      </c>
      <c r="G655" t="s">
        <v>54</v>
      </c>
      <c r="H655" t="s">
        <v>496</v>
      </c>
      <c r="I655" t="s">
        <v>61</v>
      </c>
      <c r="J655" t="s">
        <v>443</v>
      </c>
      <c r="K655" s="78">
        <f t="shared" ca="1" si="11"/>
        <v>0</v>
      </c>
      <c r="M655" t="s">
        <v>1680</v>
      </c>
    </row>
    <row r="656" spans="1:13" x14ac:dyDescent="0.35">
      <c r="A656" t="s">
        <v>526</v>
      </c>
      <c r="B656" t="s">
        <v>49</v>
      </c>
      <c r="C656" t="s">
        <v>488</v>
      </c>
      <c r="D656" t="s">
        <v>489</v>
      </c>
      <c r="E656" t="s">
        <v>341</v>
      </c>
      <c r="F656" t="s">
        <v>497</v>
      </c>
      <c r="G656" t="s">
        <v>54</v>
      </c>
      <c r="H656" t="s">
        <v>345</v>
      </c>
      <c r="I656" t="s">
        <v>61</v>
      </c>
      <c r="J656" t="s">
        <v>443</v>
      </c>
      <c r="K656" s="78">
        <f t="shared" ca="1" si="11"/>
        <v>0</v>
      </c>
      <c r="M656" t="s">
        <v>1680</v>
      </c>
    </row>
    <row r="657" spans="1:13" x14ac:dyDescent="0.35">
      <c r="A657" t="s">
        <v>526</v>
      </c>
      <c r="B657" t="s">
        <v>51</v>
      </c>
      <c r="C657" t="s">
        <v>488</v>
      </c>
      <c r="D657" t="s">
        <v>489</v>
      </c>
      <c r="E657" t="s">
        <v>341</v>
      </c>
      <c r="F657" t="s">
        <v>498</v>
      </c>
      <c r="G657" t="s">
        <v>54</v>
      </c>
      <c r="H657" t="s">
        <v>347</v>
      </c>
      <c r="I657" t="s">
        <v>61</v>
      </c>
      <c r="J657" t="s">
        <v>443</v>
      </c>
      <c r="K657" s="78">
        <f t="shared" ca="1" si="11"/>
        <v>0</v>
      </c>
      <c r="M657" t="s">
        <v>1680</v>
      </c>
    </row>
    <row r="658" spans="1:13" x14ac:dyDescent="0.35">
      <c r="A658" t="s">
        <v>526</v>
      </c>
      <c r="B658" t="s">
        <v>53</v>
      </c>
      <c r="C658" t="s">
        <v>488</v>
      </c>
      <c r="D658" t="s">
        <v>489</v>
      </c>
      <c r="E658" t="s">
        <v>341</v>
      </c>
      <c r="F658" t="s">
        <v>499</v>
      </c>
      <c r="G658" t="s">
        <v>54</v>
      </c>
      <c r="H658" t="s">
        <v>349</v>
      </c>
      <c r="I658" t="s">
        <v>61</v>
      </c>
      <c r="J658" t="s">
        <v>443</v>
      </c>
      <c r="K658" s="78">
        <f t="shared" ca="1" si="11"/>
        <v>0</v>
      </c>
      <c r="M658" t="s">
        <v>1680</v>
      </c>
    </row>
    <row r="659" spans="1:13" x14ac:dyDescent="0.35">
      <c r="A659" t="s">
        <v>526</v>
      </c>
      <c r="B659" t="s">
        <v>60</v>
      </c>
      <c r="C659" t="s">
        <v>488</v>
      </c>
      <c r="D659" t="s">
        <v>489</v>
      </c>
      <c r="E659" t="s">
        <v>341</v>
      </c>
      <c r="F659" t="s">
        <v>500</v>
      </c>
      <c r="G659" t="s">
        <v>54</v>
      </c>
      <c r="H659" t="s">
        <v>351</v>
      </c>
      <c r="I659" t="s">
        <v>61</v>
      </c>
      <c r="J659" t="s">
        <v>443</v>
      </c>
      <c r="K659" s="78">
        <f t="shared" ca="1" si="11"/>
        <v>0</v>
      </c>
      <c r="M659" t="s">
        <v>1680</v>
      </c>
    </row>
    <row r="660" spans="1:13" x14ac:dyDescent="0.35">
      <c r="A660" t="s">
        <v>526</v>
      </c>
      <c r="B660" t="s">
        <v>66</v>
      </c>
      <c r="C660" t="s">
        <v>488</v>
      </c>
      <c r="D660" t="s">
        <v>489</v>
      </c>
      <c r="E660" t="s">
        <v>352</v>
      </c>
      <c r="F660" t="s">
        <v>54</v>
      </c>
      <c r="I660" t="s">
        <v>61</v>
      </c>
      <c r="J660" t="s">
        <v>443</v>
      </c>
      <c r="K660" s="78">
        <f t="shared" ca="1" si="11"/>
        <v>0</v>
      </c>
      <c r="M660" t="s">
        <v>1680</v>
      </c>
    </row>
    <row r="661" spans="1:13" x14ac:dyDescent="0.35">
      <c r="A661" t="s">
        <v>526</v>
      </c>
      <c r="B661" t="s">
        <v>69</v>
      </c>
      <c r="C661" t="s">
        <v>488</v>
      </c>
      <c r="D661" t="s">
        <v>489</v>
      </c>
      <c r="E661" t="s">
        <v>501</v>
      </c>
      <c r="F661" t="s">
        <v>353</v>
      </c>
      <c r="G661" t="s">
        <v>54</v>
      </c>
      <c r="H661" t="s">
        <v>354</v>
      </c>
      <c r="I661" t="s">
        <v>61</v>
      </c>
      <c r="J661" t="s">
        <v>443</v>
      </c>
      <c r="K661" s="78">
        <f t="shared" ca="1" si="11"/>
        <v>0</v>
      </c>
      <c r="M661" t="s">
        <v>1680</v>
      </c>
    </row>
    <row r="662" spans="1:13" x14ac:dyDescent="0.35">
      <c r="A662" t="s">
        <v>526</v>
      </c>
      <c r="B662" t="s">
        <v>73</v>
      </c>
      <c r="C662" t="s">
        <v>488</v>
      </c>
      <c r="D662" t="s">
        <v>489</v>
      </c>
      <c r="E662" t="s">
        <v>501</v>
      </c>
      <c r="F662" t="s">
        <v>355</v>
      </c>
      <c r="G662" t="s">
        <v>54</v>
      </c>
      <c r="H662" t="s">
        <v>502</v>
      </c>
      <c r="I662" t="s">
        <v>61</v>
      </c>
      <c r="J662" t="s">
        <v>443</v>
      </c>
      <c r="K662" s="78">
        <f t="shared" ca="1" si="11"/>
        <v>0</v>
      </c>
      <c r="M662" t="s">
        <v>1680</v>
      </c>
    </row>
    <row r="663" spans="1:13" x14ac:dyDescent="0.35">
      <c r="A663" t="s">
        <v>526</v>
      </c>
      <c r="B663" t="s">
        <v>76</v>
      </c>
      <c r="C663" t="s">
        <v>488</v>
      </c>
      <c r="D663" t="s">
        <v>489</v>
      </c>
      <c r="E663" t="s">
        <v>501</v>
      </c>
      <c r="F663" t="s">
        <v>54</v>
      </c>
      <c r="I663" t="s">
        <v>61</v>
      </c>
      <c r="J663" t="s">
        <v>443</v>
      </c>
      <c r="K663" s="78">
        <f t="shared" ca="1" si="11"/>
        <v>0</v>
      </c>
      <c r="M663" t="s">
        <v>1680</v>
      </c>
    </row>
    <row r="664" spans="1:13" x14ac:dyDescent="0.35">
      <c r="A664" t="s">
        <v>526</v>
      </c>
      <c r="B664" t="s">
        <v>80</v>
      </c>
      <c r="C664" t="s">
        <v>488</v>
      </c>
      <c r="D664" t="s">
        <v>489</v>
      </c>
      <c r="E664" t="s">
        <v>54</v>
      </c>
      <c r="I664" t="s">
        <v>61</v>
      </c>
      <c r="J664" t="s">
        <v>443</v>
      </c>
      <c r="K664" s="78">
        <f t="shared" ca="1" si="11"/>
        <v>0</v>
      </c>
      <c r="M664" t="s">
        <v>1680</v>
      </c>
    </row>
    <row r="665" spans="1:13" x14ac:dyDescent="0.35">
      <c r="A665" t="s">
        <v>526</v>
      </c>
      <c r="B665" t="s">
        <v>82</v>
      </c>
      <c r="C665" t="s">
        <v>488</v>
      </c>
      <c r="D665" t="s">
        <v>503</v>
      </c>
      <c r="E665" t="s">
        <v>504</v>
      </c>
      <c r="F665" t="s">
        <v>360</v>
      </c>
      <c r="G665" t="s">
        <v>54</v>
      </c>
      <c r="H665" t="s">
        <v>361</v>
      </c>
      <c r="I665" t="s">
        <v>61</v>
      </c>
      <c r="J665" t="s">
        <v>443</v>
      </c>
      <c r="K665" s="78">
        <f t="shared" ca="1" si="11"/>
        <v>0</v>
      </c>
      <c r="M665" t="s">
        <v>1680</v>
      </c>
    </row>
    <row r="666" spans="1:13" x14ac:dyDescent="0.35">
      <c r="A666" t="s">
        <v>526</v>
      </c>
      <c r="B666" t="s">
        <v>84</v>
      </c>
      <c r="C666" t="s">
        <v>488</v>
      </c>
      <c r="D666" t="s">
        <v>503</v>
      </c>
      <c r="E666" t="s">
        <v>504</v>
      </c>
      <c r="F666" t="s">
        <v>362</v>
      </c>
      <c r="G666" t="s">
        <v>54</v>
      </c>
      <c r="H666" t="s">
        <v>363</v>
      </c>
      <c r="I666" t="s">
        <v>61</v>
      </c>
      <c r="J666" t="s">
        <v>443</v>
      </c>
      <c r="K666" s="78">
        <f t="shared" ca="1" si="11"/>
        <v>0</v>
      </c>
      <c r="M666" t="s">
        <v>1680</v>
      </c>
    </row>
    <row r="667" spans="1:13" x14ac:dyDescent="0.35">
      <c r="A667" t="s">
        <v>526</v>
      </c>
      <c r="B667" t="s">
        <v>86</v>
      </c>
      <c r="C667" t="s">
        <v>488</v>
      </c>
      <c r="D667" t="s">
        <v>503</v>
      </c>
      <c r="E667" t="s">
        <v>504</v>
      </c>
      <c r="F667" t="s">
        <v>364</v>
      </c>
      <c r="G667" t="s">
        <v>54</v>
      </c>
      <c r="H667" t="s">
        <v>365</v>
      </c>
      <c r="I667" t="s">
        <v>61</v>
      </c>
      <c r="J667" t="s">
        <v>443</v>
      </c>
      <c r="K667" s="78">
        <f t="shared" ca="1" si="11"/>
        <v>0</v>
      </c>
      <c r="M667" t="s">
        <v>1680</v>
      </c>
    </row>
    <row r="668" spans="1:13" x14ac:dyDescent="0.35">
      <c r="A668" t="s">
        <v>526</v>
      </c>
      <c r="B668" t="s">
        <v>88</v>
      </c>
      <c r="C668" t="s">
        <v>488</v>
      </c>
      <c r="D668" t="s">
        <v>503</v>
      </c>
      <c r="E668" t="s">
        <v>504</v>
      </c>
      <c r="F668" t="s">
        <v>54</v>
      </c>
      <c r="I668" t="s">
        <v>61</v>
      </c>
      <c r="J668" t="s">
        <v>443</v>
      </c>
      <c r="K668" s="78">
        <f t="shared" ca="1" si="11"/>
        <v>0</v>
      </c>
      <c r="M668" t="s">
        <v>1680</v>
      </c>
    </row>
    <row r="669" spans="1:13" x14ac:dyDescent="0.35">
      <c r="A669" t="s">
        <v>526</v>
      </c>
      <c r="B669" t="s">
        <v>90</v>
      </c>
      <c r="C669" t="s">
        <v>488</v>
      </c>
      <c r="D669" t="s">
        <v>503</v>
      </c>
      <c r="E669" t="s">
        <v>505</v>
      </c>
      <c r="F669" t="s">
        <v>367</v>
      </c>
      <c r="G669" t="s">
        <v>54</v>
      </c>
      <c r="H669" t="s">
        <v>368</v>
      </c>
      <c r="I669" t="s">
        <v>61</v>
      </c>
      <c r="J669" t="s">
        <v>443</v>
      </c>
      <c r="K669" s="78">
        <f t="shared" ca="1" si="11"/>
        <v>0</v>
      </c>
      <c r="M669" t="s">
        <v>1680</v>
      </c>
    </row>
    <row r="670" spans="1:13" x14ac:dyDescent="0.35">
      <c r="A670" t="s">
        <v>526</v>
      </c>
      <c r="B670" t="s">
        <v>92</v>
      </c>
      <c r="C670" t="s">
        <v>488</v>
      </c>
      <c r="D670" t="s">
        <v>503</v>
      </c>
      <c r="E670" t="s">
        <v>505</v>
      </c>
      <c r="F670" t="s">
        <v>369</v>
      </c>
      <c r="G670" t="s">
        <v>54</v>
      </c>
      <c r="H670" t="s">
        <v>370</v>
      </c>
      <c r="I670" t="s">
        <v>61</v>
      </c>
      <c r="J670" t="s">
        <v>443</v>
      </c>
      <c r="K670" s="78">
        <f t="shared" ca="1" si="11"/>
        <v>0</v>
      </c>
      <c r="M670" t="s">
        <v>1680</v>
      </c>
    </row>
    <row r="671" spans="1:13" x14ac:dyDescent="0.35">
      <c r="A671" t="s">
        <v>526</v>
      </c>
      <c r="B671" t="s">
        <v>94</v>
      </c>
      <c r="C671" t="s">
        <v>488</v>
      </c>
      <c r="D671" t="s">
        <v>503</v>
      </c>
      <c r="E671" t="s">
        <v>505</v>
      </c>
      <c r="F671" t="s">
        <v>371</v>
      </c>
      <c r="G671" t="s">
        <v>54</v>
      </c>
      <c r="H671" t="s">
        <v>372</v>
      </c>
      <c r="I671" t="s">
        <v>61</v>
      </c>
      <c r="J671" t="s">
        <v>443</v>
      </c>
      <c r="K671" s="78">
        <f t="shared" ca="1" si="11"/>
        <v>0</v>
      </c>
      <c r="M671" t="s">
        <v>1680</v>
      </c>
    </row>
    <row r="672" spans="1:13" x14ac:dyDescent="0.35">
      <c r="A672" t="s">
        <v>526</v>
      </c>
      <c r="B672" t="s">
        <v>96</v>
      </c>
      <c r="C672" t="s">
        <v>488</v>
      </c>
      <c r="D672" t="s">
        <v>503</v>
      </c>
      <c r="E672" t="s">
        <v>505</v>
      </c>
      <c r="F672" t="s">
        <v>54</v>
      </c>
      <c r="I672" t="s">
        <v>61</v>
      </c>
      <c r="J672" t="s">
        <v>443</v>
      </c>
      <c r="K672" s="78">
        <f t="shared" ca="1" si="11"/>
        <v>0</v>
      </c>
      <c r="M672" t="s">
        <v>1680</v>
      </c>
    </row>
    <row r="673" spans="1:13" x14ac:dyDescent="0.35">
      <c r="A673" t="s">
        <v>526</v>
      </c>
      <c r="B673" t="s">
        <v>98</v>
      </c>
      <c r="C673" t="s">
        <v>488</v>
      </c>
      <c r="D673" t="s">
        <v>503</v>
      </c>
      <c r="E673" t="s">
        <v>506</v>
      </c>
      <c r="F673" t="s">
        <v>374</v>
      </c>
      <c r="G673" t="s">
        <v>54</v>
      </c>
      <c r="H673" t="s">
        <v>507</v>
      </c>
      <c r="I673" t="s">
        <v>61</v>
      </c>
      <c r="J673" t="s">
        <v>443</v>
      </c>
      <c r="K673" s="78">
        <f t="shared" ca="1" si="11"/>
        <v>0</v>
      </c>
      <c r="M673" t="s">
        <v>1680</v>
      </c>
    </row>
    <row r="674" spans="1:13" x14ac:dyDescent="0.35">
      <c r="A674" t="s">
        <v>526</v>
      </c>
      <c r="B674" t="s">
        <v>100</v>
      </c>
      <c r="C674" t="s">
        <v>488</v>
      </c>
      <c r="D674" t="s">
        <v>503</v>
      </c>
      <c r="E674" t="s">
        <v>506</v>
      </c>
      <c r="F674" t="s">
        <v>508</v>
      </c>
      <c r="G674" t="s">
        <v>54</v>
      </c>
      <c r="H674" t="s">
        <v>377</v>
      </c>
      <c r="I674" t="s">
        <v>61</v>
      </c>
      <c r="J674" t="s">
        <v>443</v>
      </c>
      <c r="K674" s="78">
        <f t="shared" ca="1" si="11"/>
        <v>0</v>
      </c>
      <c r="M674" t="s">
        <v>1680</v>
      </c>
    </row>
    <row r="675" spans="1:13" x14ac:dyDescent="0.35">
      <c r="A675" t="s">
        <v>526</v>
      </c>
      <c r="B675" t="s">
        <v>102</v>
      </c>
      <c r="C675" t="s">
        <v>488</v>
      </c>
      <c r="D675" t="s">
        <v>503</v>
      </c>
      <c r="E675" t="s">
        <v>506</v>
      </c>
      <c r="F675" t="s">
        <v>378</v>
      </c>
      <c r="G675" t="s">
        <v>54</v>
      </c>
      <c r="H675" t="s">
        <v>379</v>
      </c>
      <c r="I675" t="s">
        <v>61</v>
      </c>
      <c r="J675" t="s">
        <v>443</v>
      </c>
      <c r="K675" s="78">
        <f t="shared" ca="1" si="11"/>
        <v>0</v>
      </c>
      <c r="M675" t="s">
        <v>1680</v>
      </c>
    </row>
    <row r="676" spans="1:13" x14ac:dyDescent="0.35">
      <c r="A676" t="s">
        <v>526</v>
      </c>
      <c r="B676" t="s">
        <v>67</v>
      </c>
      <c r="C676" t="s">
        <v>488</v>
      </c>
      <c r="D676" t="s">
        <v>503</v>
      </c>
      <c r="E676" t="s">
        <v>506</v>
      </c>
      <c r="F676" t="s">
        <v>380</v>
      </c>
      <c r="G676" t="s">
        <v>54</v>
      </c>
      <c r="H676" t="s">
        <v>381</v>
      </c>
      <c r="I676" t="s">
        <v>61</v>
      </c>
      <c r="J676" t="s">
        <v>443</v>
      </c>
      <c r="K676" s="78">
        <f t="shared" ca="1" si="11"/>
        <v>0</v>
      </c>
      <c r="M676" t="s">
        <v>1680</v>
      </c>
    </row>
    <row r="677" spans="1:13" x14ac:dyDescent="0.35">
      <c r="A677" t="s">
        <v>526</v>
      </c>
      <c r="B677" t="s">
        <v>105</v>
      </c>
      <c r="C677" t="s">
        <v>488</v>
      </c>
      <c r="D677" t="s">
        <v>503</v>
      </c>
      <c r="E677" t="s">
        <v>506</v>
      </c>
      <c r="F677" t="s">
        <v>382</v>
      </c>
      <c r="G677" t="s">
        <v>54</v>
      </c>
      <c r="I677" t="s">
        <v>61</v>
      </c>
      <c r="J677" t="s">
        <v>443</v>
      </c>
      <c r="K677" s="78">
        <f t="shared" ca="1" si="11"/>
        <v>0</v>
      </c>
      <c r="M677" t="s">
        <v>1680</v>
      </c>
    </row>
    <row r="678" spans="1:13" x14ac:dyDescent="0.35">
      <c r="A678" t="s">
        <v>526</v>
      </c>
      <c r="B678" t="s">
        <v>107</v>
      </c>
      <c r="C678" t="s">
        <v>488</v>
      </c>
      <c r="D678" t="s">
        <v>503</v>
      </c>
      <c r="E678" t="s">
        <v>506</v>
      </c>
      <c r="F678" t="s">
        <v>54</v>
      </c>
      <c r="I678" t="s">
        <v>61</v>
      </c>
      <c r="J678" t="s">
        <v>443</v>
      </c>
      <c r="K678" s="78">
        <f t="shared" ca="1" si="11"/>
        <v>0</v>
      </c>
      <c r="M678" t="s">
        <v>1680</v>
      </c>
    </row>
    <row r="679" spans="1:13" x14ac:dyDescent="0.35">
      <c r="A679" t="s">
        <v>526</v>
      </c>
      <c r="B679" t="s">
        <v>109</v>
      </c>
      <c r="C679" t="s">
        <v>488</v>
      </c>
      <c r="D679" t="s">
        <v>503</v>
      </c>
      <c r="E679" t="s">
        <v>384</v>
      </c>
      <c r="F679" t="s">
        <v>231</v>
      </c>
      <c r="G679" t="s">
        <v>54</v>
      </c>
      <c r="H679" t="s">
        <v>385</v>
      </c>
      <c r="I679" t="s">
        <v>61</v>
      </c>
      <c r="J679" t="s">
        <v>443</v>
      </c>
      <c r="K679" s="78">
        <f t="shared" ca="1" si="11"/>
        <v>0</v>
      </c>
      <c r="M679" t="s">
        <v>1680</v>
      </c>
    </row>
    <row r="680" spans="1:13" x14ac:dyDescent="0.35">
      <c r="A680" t="s">
        <v>526</v>
      </c>
      <c r="B680" t="s">
        <v>111</v>
      </c>
      <c r="C680" t="s">
        <v>488</v>
      </c>
      <c r="D680" t="s">
        <v>503</v>
      </c>
      <c r="E680" t="s">
        <v>509</v>
      </c>
      <c r="F680" t="s">
        <v>510</v>
      </c>
      <c r="G680" t="s">
        <v>54</v>
      </c>
      <c r="H680" t="s">
        <v>388</v>
      </c>
      <c r="I680" t="s">
        <v>61</v>
      </c>
      <c r="J680" t="s">
        <v>443</v>
      </c>
      <c r="K680" s="78">
        <f t="shared" ca="1" si="11"/>
        <v>0</v>
      </c>
      <c r="M680" t="s">
        <v>1680</v>
      </c>
    </row>
    <row r="681" spans="1:13" x14ac:dyDescent="0.35">
      <c r="A681" t="s">
        <v>526</v>
      </c>
      <c r="B681" t="s">
        <v>114</v>
      </c>
      <c r="C681" t="s">
        <v>488</v>
      </c>
      <c r="D681" t="s">
        <v>503</v>
      </c>
      <c r="E681" t="s">
        <v>509</v>
      </c>
      <c r="F681" t="s">
        <v>511</v>
      </c>
      <c r="G681" t="s">
        <v>54</v>
      </c>
      <c r="H681" t="s">
        <v>390</v>
      </c>
      <c r="I681" t="s">
        <v>61</v>
      </c>
      <c r="J681" t="s">
        <v>443</v>
      </c>
      <c r="K681" s="78">
        <f t="shared" ca="1" si="11"/>
        <v>0</v>
      </c>
      <c r="M681" t="s">
        <v>1680</v>
      </c>
    </row>
    <row r="682" spans="1:13" x14ac:dyDescent="0.35">
      <c r="A682" t="s">
        <v>526</v>
      </c>
      <c r="B682" t="s">
        <v>116</v>
      </c>
      <c r="C682" t="s">
        <v>488</v>
      </c>
      <c r="D682" t="s">
        <v>503</v>
      </c>
      <c r="E682" t="s">
        <v>509</v>
      </c>
      <c r="F682" t="s">
        <v>512</v>
      </c>
      <c r="G682" t="s">
        <v>54</v>
      </c>
      <c r="H682" t="s">
        <v>390</v>
      </c>
      <c r="I682" t="s">
        <v>61</v>
      </c>
      <c r="J682" t="s">
        <v>443</v>
      </c>
      <c r="K682" s="78">
        <f t="shared" ca="1" si="11"/>
        <v>0</v>
      </c>
      <c r="M682" t="s">
        <v>1680</v>
      </c>
    </row>
    <row r="683" spans="1:13" x14ac:dyDescent="0.35">
      <c r="A683" t="s">
        <v>526</v>
      </c>
      <c r="B683" t="s">
        <v>118</v>
      </c>
      <c r="C683" t="s">
        <v>488</v>
      </c>
      <c r="D683" t="s">
        <v>503</v>
      </c>
      <c r="E683" t="s">
        <v>509</v>
      </c>
      <c r="F683" t="s">
        <v>54</v>
      </c>
      <c r="I683" t="s">
        <v>61</v>
      </c>
      <c r="J683" t="s">
        <v>443</v>
      </c>
      <c r="K683" s="78">
        <f t="shared" ca="1" si="11"/>
        <v>0</v>
      </c>
      <c r="M683" t="s">
        <v>1680</v>
      </c>
    </row>
    <row r="684" spans="1:13" x14ac:dyDescent="0.35">
      <c r="A684" t="s">
        <v>526</v>
      </c>
      <c r="B684" t="s">
        <v>120</v>
      </c>
      <c r="C684" t="s">
        <v>488</v>
      </c>
      <c r="D684" t="s">
        <v>503</v>
      </c>
      <c r="E684" t="s">
        <v>54</v>
      </c>
      <c r="I684" t="s">
        <v>61</v>
      </c>
      <c r="J684" t="s">
        <v>443</v>
      </c>
      <c r="K684" s="78">
        <f t="shared" ca="1" si="11"/>
        <v>0</v>
      </c>
      <c r="M684" t="s">
        <v>1680</v>
      </c>
    </row>
    <row r="685" spans="1:13" x14ac:dyDescent="0.35">
      <c r="A685" t="s">
        <v>526</v>
      </c>
      <c r="B685" t="s">
        <v>124</v>
      </c>
      <c r="C685" t="s">
        <v>488</v>
      </c>
      <c r="D685" t="s">
        <v>513</v>
      </c>
      <c r="E685" t="s">
        <v>514</v>
      </c>
      <c r="F685" t="s">
        <v>54</v>
      </c>
      <c r="H685" t="s">
        <v>398</v>
      </c>
      <c r="I685" t="s">
        <v>61</v>
      </c>
      <c r="J685" t="s">
        <v>443</v>
      </c>
      <c r="K685" s="78">
        <f t="shared" ca="1" si="11"/>
        <v>0</v>
      </c>
      <c r="M685" t="s">
        <v>1680</v>
      </c>
    </row>
    <row r="686" spans="1:13" x14ac:dyDescent="0.35">
      <c r="A686" t="s">
        <v>526</v>
      </c>
      <c r="B686" t="s">
        <v>71</v>
      </c>
      <c r="C686" t="s">
        <v>488</v>
      </c>
      <c r="D686" t="s">
        <v>513</v>
      </c>
      <c r="E686" t="s">
        <v>399</v>
      </c>
      <c r="F686" t="s">
        <v>54</v>
      </c>
      <c r="I686" t="s">
        <v>61</v>
      </c>
      <c r="J686" t="s">
        <v>443</v>
      </c>
      <c r="K686" s="78">
        <f t="shared" ca="1" si="11"/>
        <v>0</v>
      </c>
      <c r="M686" t="s">
        <v>1680</v>
      </c>
    </row>
    <row r="687" spans="1:13" x14ac:dyDescent="0.35">
      <c r="A687" t="s">
        <v>526</v>
      </c>
      <c r="B687" t="s">
        <v>127</v>
      </c>
      <c r="C687" t="s">
        <v>488</v>
      </c>
      <c r="D687" t="s">
        <v>513</v>
      </c>
      <c r="E687" t="s">
        <v>515</v>
      </c>
      <c r="F687" t="s">
        <v>54</v>
      </c>
      <c r="H687" t="s">
        <v>401</v>
      </c>
      <c r="I687" t="s">
        <v>61</v>
      </c>
      <c r="J687" t="s">
        <v>443</v>
      </c>
      <c r="K687" s="78">
        <f t="shared" ca="1" si="11"/>
        <v>0</v>
      </c>
      <c r="M687" t="s">
        <v>1680</v>
      </c>
    </row>
    <row r="688" spans="1:13" x14ac:dyDescent="0.35">
      <c r="A688" t="s">
        <v>526</v>
      </c>
      <c r="B688" t="s">
        <v>129</v>
      </c>
      <c r="C688" t="s">
        <v>488</v>
      </c>
      <c r="D688" t="s">
        <v>513</v>
      </c>
      <c r="E688" t="s">
        <v>515</v>
      </c>
      <c r="F688" t="s">
        <v>516</v>
      </c>
      <c r="G688" t="s">
        <v>54</v>
      </c>
      <c r="I688" t="s">
        <v>61</v>
      </c>
      <c r="J688" t="s">
        <v>443</v>
      </c>
      <c r="K688" s="78">
        <f t="shared" ca="1" si="11"/>
        <v>0</v>
      </c>
      <c r="M688" t="s">
        <v>1680</v>
      </c>
    </row>
    <row r="689" spans="1:13" x14ac:dyDescent="0.35">
      <c r="A689" t="s">
        <v>526</v>
      </c>
      <c r="B689" t="s">
        <v>404</v>
      </c>
      <c r="C689" t="s">
        <v>488</v>
      </c>
      <c r="D689" t="s">
        <v>513</v>
      </c>
      <c r="E689" t="s">
        <v>515</v>
      </c>
      <c r="F689" t="s">
        <v>517</v>
      </c>
      <c r="G689" t="s">
        <v>54</v>
      </c>
      <c r="I689" t="s">
        <v>61</v>
      </c>
      <c r="J689" t="s">
        <v>443</v>
      </c>
      <c r="K689" s="78">
        <f t="shared" ca="1" si="11"/>
        <v>0</v>
      </c>
      <c r="M689" t="s">
        <v>1680</v>
      </c>
    </row>
    <row r="690" spans="1:13" x14ac:dyDescent="0.35">
      <c r="A690" t="s">
        <v>526</v>
      </c>
      <c r="B690" t="s">
        <v>406</v>
      </c>
      <c r="C690" t="s">
        <v>488</v>
      </c>
      <c r="D690" t="s">
        <v>513</v>
      </c>
      <c r="E690" t="s">
        <v>515</v>
      </c>
      <c r="F690" t="s">
        <v>518</v>
      </c>
      <c r="G690" t="s">
        <v>54</v>
      </c>
      <c r="I690" t="s">
        <v>61</v>
      </c>
      <c r="J690" t="s">
        <v>443</v>
      </c>
      <c r="K690" s="78">
        <f t="shared" ca="1" si="11"/>
        <v>0</v>
      </c>
      <c r="M690" t="s">
        <v>1680</v>
      </c>
    </row>
    <row r="691" spans="1:13" x14ac:dyDescent="0.35">
      <c r="A691" t="s">
        <v>526</v>
      </c>
      <c r="B691" t="s">
        <v>408</v>
      </c>
      <c r="C691" t="s">
        <v>488</v>
      </c>
      <c r="D691" t="s">
        <v>513</v>
      </c>
      <c r="E691" t="s">
        <v>54</v>
      </c>
      <c r="I691" t="s">
        <v>61</v>
      </c>
      <c r="J691" t="s">
        <v>443</v>
      </c>
      <c r="K691" s="78">
        <f t="shared" ca="1" si="11"/>
        <v>0</v>
      </c>
      <c r="M691" t="s">
        <v>1680</v>
      </c>
    </row>
    <row r="692" spans="1:13" x14ac:dyDescent="0.35">
      <c r="A692" t="s">
        <v>526</v>
      </c>
      <c r="B692" t="s">
        <v>412</v>
      </c>
      <c r="C692" t="s">
        <v>488</v>
      </c>
      <c r="D692" t="s">
        <v>519</v>
      </c>
      <c r="E692" t="s">
        <v>411</v>
      </c>
      <c r="F692" t="s">
        <v>54</v>
      </c>
      <c r="H692" t="s">
        <v>413</v>
      </c>
      <c r="I692" t="s">
        <v>61</v>
      </c>
      <c r="J692" t="s">
        <v>443</v>
      </c>
      <c r="K692" s="78">
        <f t="shared" ca="1" si="11"/>
        <v>0</v>
      </c>
      <c r="M692" t="s">
        <v>1680</v>
      </c>
    </row>
    <row r="693" spans="1:13" x14ac:dyDescent="0.35">
      <c r="A693" t="s">
        <v>526</v>
      </c>
      <c r="B693" t="s">
        <v>415</v>
      </c>
      <c r="C693" t="s">
        <v>488</v>
      </c>
      <c r="D693" t="s">
        <v>519</v>
      </c>
      <c r="E693" t="s">
        <v>414</v>
      </c>
      <c r="F693" t="s">
        <v>54</v>
      </c>
      <c r="H693" t="s">
        <v>416</v>
      </c>
      <c r="I693" t="s">
        <v>61</v>
      </c>
      <c r="J693" t="s">
        <v>443</v>
      </c>
      <c r="K693" s="78">
        <f t="shared" ca="1" si="11"/>
        <v>0</v>
      </c>
      <c r="M693" t="s">
        <v>1680</v>
      </c>
    </row>
    <row r="694" spans="1:13" x14ac:dyDescent="0.35">
      <c r="A694" t="s">
        <v>526</v>
      </c>
      <c r="B694" t="s">
        <v>418</v>
      </c>
      <c r="C694" t="s">
        <v>488</v>
      </c>
      <c r="D694" t="s">
        <v>519</v>
      </c>
      <c r="E694" t="s">
        <v>417</v>
      </c>
      <c r="F694" t="s">
        <v>54</v>
      </c>
      <c r="H694" t="s">
        <v>419</v>
      </c>
      <c r="I694" t="s">
        <v>61</v>
      </c>
      <c r="J694" t="s">
        <v>443</v>
      </c>
      <c r="K694" s="78">
        <f t="shared" ca="1" si="11"/>
        <v>0</v>
      </c>
      <c r="M694" t="s">
        <v>1680</v>
      </c>
    </row>
    <row r="695" spans="1:13" x14ac:dyDescent="0.35">
      <c r="A695" t="s">
        <v>526</v>
      </c>
      <c r="B695" t="s">
        <v>131</v>
      </c>
      <c r="C695" t="s">
        <v>488</v>
      </c>
      <c r="D695" t="s">
        <v>519</v>
      </c>
      <c r="E695" t="s">
        <v>54</v>
      </c>
      <c r="H695" t="s">
        <v>420</v>
      </c>
      <c r="I695" t="s">
        <v>61</v>
      </c>
      <c r="J695" t="s">
        <v>443</v>
      </c>
      <c r="K695" s="78">
        <f t="shared" ca="1" si="11"/>
        <v>0</v>
      </c>
      <c r="M695" t="s">
        <v>1680</v>
      </c>
    </row>
    <row r="696" spans="1:13" x14ac:dyDescent="0.35">
      <c r="A696" t="s">
        <v>526</v>
      </c>
      <c r="B696" t="s">
        <v>134</v>
      </c>
      <c r="C696" t="s">
        <v>488</v>
      </c>
      <c r="D696" t="s">
        <v>520</v>
      </c>
      <c r="E696" t="s">
        <v>521</v>
      </c>
      <c r="F696" t="s">
        <v>54</v>
      </c>
      <c r="I696" t="s">
        <v>61</v>
      </c>
      <c r="J696" t="s">
        <v>443</v>
      </c>
      <c r="K696" s="78">
        <f t="shared" ca="1" si="11"/>
        <v>0</v>
      </c>
      <c r="M696" t="s">
        <v>1680</v>
      </c>
    </row>
    <row r="697" spans="1:13" x14ac:dyDescent="0.35">
      <c r="A697" t="s">
        <v>526</v>
      </c>
      <c r="B697" t="s">
        <v>136</v>
      </c>
      <c r="C697" t="s">
        <v>488</v>
      </c>
      <c r="D697" t="s">
        <v>520</v>
      </c>
      <c r="E697" t="s">
        <v>422</v>
      </c>
      <c r="F697" t="s">
        <v>54</v>
      </c>
      <c r="H697" t="s">
        <v>423</v>
      </c>
      <c r="I697" t="s">
        <v>61</v>
      </c>
      <c r="J697" t="s">
        <v>443</v>
      </c>
      <c r="K697" s="78">
        <f t="shared" ca="1" si="11"/>
        <v>0</v>
      </c>
      <c r="M697" t="s">
        <v>1680</v>
      </c>
    </row>
    <row r="698" spans="1:13" x14ac:dyDescent="0.35">
      <c r="A698" t="s">
        <v>526</v>
      </c>
      <c r="B698" t="s">
        <v>138</v>
      </c>
      <c r="C698" t="s">
        <v>488</v>
      </c>
      <c r="D698" t="s">
        <v>520</v>
      </c>
      <c r="E698" t="s">
        <v>424</v>
      </c>
      <c r="F698" t="s">
        <v>54</v>
      </c>
      <c r="H698" t="s">
        <v>425</v>
      </c>
      <c r="I698" t="s">
        <v>61</v>
      </c>
      <c r="J698" t="s">
        <v>443</v>
      </c>
      <c r="K698" s="78">
        <f t="shared" ca="1" si="11"/>
        <v>0</v>
      </c>
      <c r="M698" t="s">
        <v>1680</v>
      </c>
    </row>
    <row r="699" spans="1:13" x14ac:dyDescent="0.35">
      <c r="A699" t="s">
        <v>526</v>
      </c>
      <c r="B699" t="s">
        <v>74</v>
      </c>
      <c r="C699" t="s">
        <v>488</v>
      </c>
      <c r="D699" t="s">
        <v>520</v>
      </c>
      <c r="E699" t="s">
        <v>426</v>
      </c>
      <c r="F699" t="s">
        <v>54</v>
      </c>
      <c r="H699" t="s">
        <v>427</v>
      </c>
      <c r="I699" t="s">
        <v>61</v>
      </c>
      <c r="J699" t="s">
        <v>443</v>
      </c>
      <c r="K699" s="78">
        <f t="shared" ca="1" si="11"/>
        <v>0</v>
      </c>
      <c r="M699" t="s">
        <v>1680</v>
      </c>
    </row>
    <row r="700" spans="1:13" x14ac:dyDescent="0.35">
      <c r="A700" t="s">
        <v>526</v>
      </c>
      <c r="B700" t="s">
        <v>141</v>
      </c>
      <c r="C700" t="s">
        <v>488</v>
      </c>
      <c r="D700" t="s">
        <v>520</v>
      </c>
      <c r="E700" t="s">
        <v>428</v>
      </c>
      <c r="F700" t="s">
        <v>54</v>
      </c>
      <c r="H700" t="s">
        <v>429</v>
      </c>
      <c r="I700" t="s">
        <v>61</v>
      </c>
      <c r="J700" t="s">
        <v>443</v>
      </c>
      <c r="K700" s="78">
        <f t="shared" ca="1" si="11"/>
        <v>0</v>
      </c>
      <c r="M700" t="s">
        <v>1680</v>
      </c>
    </row>
    <row r="701" spans="1:13" x14ac:dyDescent="0.35">
      <c r="A701" t="s">
        <v>526</v>
      </c>
      <c r="B701" t="s">
        <v>143</v>
      </c>
      <c r="C701" t="s">
        <v>488</v>
      </c>
      <c r="D701" t="s">
        <v>54</v>
      </c>
      <c r="H701" t="s">
        <v>522</v>
      </c>
      <c r="I701" t="s">
        <v>61</v>
      </c>
      <c r="J701" t="s">
        <v>443</v>
      </c>
      <c r="K701" s="78">
        <f t="shared" ca="1" si="11"/>
        <v>0</v>
      </c>
      <c r="M701" t="s">
        <v>1680</v>
      </c>
    </row>
    <row r="702" spans="1:13" x14ac:dyDescent="0.35">
      <c r="A702" t="s">
        <v>526</v>
      </c>
      <c r="B702" t="s">
        <v>144</v>
      </c>
      <c r="C702" t="s">
        <v>523</v>
      </c>
      <c r="D702" t="s">
        <v>432</v>
      </c>
      <c r="E702" t="s">
        <v>54</v>
      </c>
      <c r="I702" t="s">
        <v>61</v>
      </c>
      <c r="J702" t="s">
        <v>443</v>
      </c>
      <c r="K702" s="78">
        <f t="shared" ca="1" si="11"/>
        <v>0</v>
      </c>
      <c r="M702" t="s">
        <v>1680</v>
      </c>
    </row>
    <row r="703" spans="1:13" x14ac:dyDescent="0.35">
      <c r="A703" t="s">
        <v>526</v>
      </c>
      <c r="B703" t="s">
        <v>145</v>
      </c>
      <c r="C703" t="s">
        <v>523</v>
      </c>
      <c r="D703" t="s">
        <v>433</v>
      </c>
      <c r="E703" t="s">
        <v>54</v>
      </c>
      <c r="H703" t="s">
        <v>434</v>
      </c>
      <c r="I703" t="s">
        <v>61</v>
      </c>
      <c r="J703" t="s">
        <v>443</v>
      </c>
      <c r="K703" s="78">
        <f t="shared" ca="1" si="11"/>
        <v>1</v>
      </c>
      <c r="M703" t="s">
        <v>1680</v>
      </c>
    </row>
    <row r="704" spans="1:13" x14ac:dyDescent="0.35">
      <c r="A704" t="s">
        <v>526</v>
      </c>
      <c r="B704" t="s">
        <v>146</v>
      </c>
      <c r="C704" t="s">
        <v>523</v>
      </c>
      <c r="D704" t="s">
        <v>435</v>
      </c>
      <c r="E704" t="s">
        <v>54</v>
      </c>
      <c r="I704" t="s">
        <v>61</v>
      </c>
      <c r="J704" t="s">
        <v>443</v>
      </c>
      <c r="K704" s="78">
        <f t="shared" ca="1" si="11"/>
        <v>0</v>
      </c>
      <c r="M704" t="s">
        <v>1680</v>
      </c>
    </row>
    <row r="705" spans="1:13" x14ac:dyDescent="0.35">
      <c r="A705" t="s">
        <v>526</v>
      </c>
      <c r="B705" t="s">
        <v>148</v>
      </c>
      <c r="C705" t="s">
        <v>523</v>
      </c>
      <c r="D705" t="s">
        <v>436</v>
      </c>
      <c r="E705" t="s">
        <v>54</v>
      </c>
      <c r="I705" t="s">
        <v>61</v>
      </c>
      <c r="J705" t="s">
        <v>443</v>
      </c>
      <c r="K705" s="78">
        <f t="shared" ca="1" si="11"/>
        <v>0</v>
      </c>
      <c r="M705" t="s">
        <v>1680</v>
      </c>
    </row>
    <row r="706" spans="1:13" x14ac:dyDescent="0.35">
      <c r="A706" t="s">
        <v>526</v>
      </c>
      <c r="B706" t="s">
        <v>19</v>
      </c>
      <c r="C706" t="s">
        <v>488</v>
      </c>
      <c r="D706" t="s">
        <v>489</v>
      </c>
      <c r="E706" t="s">
        <v>490</v>
      </c>
      <c r="F706" t="s">
        <v>330</v>
      </c>
      <c r="G706" t="s">
        <v>54</v>
      </c>
      <c r="H706" t="s">
        <v>491</v>
      </c>
      <c r="I706" t="s">
        <v>62</v>
      </c>
      <c r="J706" t="s">
        <v>444</v>
      </c>
      <c r="K706" s="78">
        <f t="shared" ca="1" si="11"/>
        <v>0</v>
      </c>
      <c r="M706" t="s">
        <v>1680</v>
      </c>
    </row>
    <row r="707" spans="1:13" x14ac:dyDescent="0.35">
      <c r="A707" t="s">
        <v>526</v>
      </c>
      <c r="B707" t="s">
        <v>23</v>
      </c>
      <c r="C707" t="s">
        <v>488</v>
      </c>
      <c r="D707" t="s">
        <v>489</v>
      </c>
      <c r="E707" t="s">
        <v>490</v>
      </c>
      <c r="F707" t="s">
        <v>332</v>
      </c>
      <c r="G707" t="s">
        <v>54</v>
      </c>
      <c r="H707" t="s">
        <v>333</v>
      </c>
      <c r="I707" t="s">
        <v>62</v>
      </c>
      <c r="J707" t="s">
        <v>444</v>
      </c>
      <c r="K707" s="78">
        <f t="shared" ca="1" si="11"/>
        <v>0</v>
      </c>
      <c r="M707" t="s">
        <v>1680</v>
      </c>
    </row>
    <row r="708" spans="1:13" x14ac:dyDescent="0.35">
      <c r="A708" t="s">
        <v>526</v>
      </c>
      <c r="B708" t="s">
        <v>26</v>
      </c>
      <c r="C708" t="s">
        <v>488</v>
      </c>
      <c r="D708" t="s">
        <v>489</v>
      </c>
      <c r="E708" t="s">
        <v>490</v>
      </c>
      <c r="F708" t="s">
        <v>334</v>
      </c>
      <c r="G708" t="s">
        <v>54</v>
      </c>
      <c r="H708" t="s">
        <v>335</v>
      </c>
      <c r="I708" t="s">
        <v>62</v>
      </c>
      <c r="J708" t="s">
        <v>444</v>
      </c>
      <c r="K708" s="78">
        <f t="shared" ca="1" si="11"/>
        <v>0</v>
      </c>
      <c r="M708" t="s">
        <v>1680</v>
      </c>
    </row>
    <row r="709" spans="1:13" x14ac:dyDescent="0.35">
      <c r="A709" t="s">
        <v>526</v>
      </c>
      <c r="B709" t="s">
        <v>30</v>
      </c>
      <c r="C709" t="s">
        <v>488</v>
      </c>
      <c r="D709" t="s">
        <v>489</v>
      </c>
      <c r="E709" t="s">
        <v>490</v>
      </c>
      <c r="F709" t="s">
        <v>54</v>
      </c>
      <c r="I709" t="s">
        <v>62</v>
      </c>
      <c r="J709" t="s">
        <v>444</v>
      </c>
      <c r="K709" s="78">
        <f t="shared" ca="1" si="11"/>
        <v>0</v>
      </c>
      <c r="M709" t="s">
        <v>1680</v>
      </c>
    </row>
    <row r="710" spans="1:13" x14ac:dyDescent="0.35">
      <c r="A710" t="s">
        <v>526</v>
      </c>
      <c r="B710" t="s">
        <v>34</v>
      </c>
      <c r="C710" t="s">
        <v>488</v>
      </c>
      <c r="D710" t="s">
        <v>489</v>
      </c>
      <c r="E710" t="s">
        <v>493</v>
      </c>
      <c r="F710" t="s">
        <v>337</v>
      </c>
      <c r="G710" t="s">
        <v>54</v>
      </c>
      <c r="H710" t="s">
        <v>338</v>
      </c>
      <c r="I710" t="s">
        <v>62</v>
      </c>
      <c r="J710" t="s">
        <v>444</v>
      </c>
      <c r="K710" s="78">
        <f t="shared" ca="1" si="11"/>
        <v>0</v>
      </c>
      <c r="M710" t="s">
        <v>1680</v>
      </c>
    </row>
    <row r="711" spans="1:13" x14ac:dyDescent="0.35">
      <c r="A711" t="s">
        <v>526</v>
      </c>
      <c r="B711" t="s">
        <v>38</v>
      </c>
      <c r="C711" t="s">
        <v>488</v>
      </c>
      <c r="D711" t="s">
        <v>489</v>
      </c>
      <c r="E711" t="s">
        <v>493</v>
      </c>
      <c r="F711" t="s">
        <v>339</v>
      </c>
      <c r="G711" t="s">
        <v>54</v>
      </c>
      <c r="H711" t="s">
        <v>494</v>
      </c>
      <c r="I711" t="s">
        <v>62</v>
      </c>
      <c r="J711" t="s">
        <v>444</v>
      </c>
      <c r="K711" s="78">
        <f t="shared" ca="1" si="11"/>
        <v>0</v>
      </c>
      <c r="M711" t="s">
        <v>1680</v>
      </c>
    </row>
    <row r="712" spans="1:13" x14ac:dyDescent="0.35">
      <c r="A712" t="s">
        <v>526</v>
      </c>
      <c r="B712" t="s">
        <v>41</v>
      </c>
      <c r="C712" t="s">
        <v>488</v>
      </c>
      <c r="D712" t="s">
        <v>489</v>
      </c>
      <c r="E712" t="s">
        <v>493</v>
      </c>
      <c r="F712" t="s">
        <v>54</v>
      </c>
      <c r="I712" t="s">
        <v>62</v>
      </c>
      <c r="J712" t="s">
        <v>444</v>
      </c>
      <c r="K712" s="78">
        <f t="shared" ca="1" si="11"/>
        <v>0</v>
      </c>
      <c r="M712" t="s">
        <v>1680</v>
      </c>
    </row>
    <row r="713" spans="1:13" x14ac:dyDescent="0.35">
      <c r="A713" t="s">
        <v>526</v>
      </c>
      <c r="B713" t="s">
        <v>45</v>
      </c>
      <c r="C713" t="s">
        <v>488</v>
      </c>
      <c r="D713" t="s">
        <v>489</v>
      </c>
      <c r="E713" t="s">
        <v>341</v>
      </c>
      <c r="F713" t="s">
        <v>495</v>
      </c>
      <c r="G713" t="s">
        <v>54</v>
      </c>
      <c r="H713" t="s">
        <v>496</v>
      </c>
      <c r="I713" t="s">
        <v>62</v>
      </c>
      <c r="J713" t="s">
        <v>444</v>
      </c>
      <c r="K713" s="78">
        <f t="shared" ca="1" si="11"/>
        <v>0</v>
      </c>
      <c r="M713" t="s">
        <v>1680</v>
      </c>
    </row>
    <row r="714" spans="1:13" x14ac:dyDescent="0.35">
      <c r="A714" t="s">
        <v>526</v>
      </c>
      <c r="B714" t="s">
        <v>49</v>
      </c>
      <c r="C714" t="s">
        <v>488</v>
      </c>
      <c r="D714" t="s">
        <v>489</v>
      </c>
      <c r="E714" t="s">
        <v>341</v>
      </c>
      <c r="F714" t="s">
        <v>497</v>
      </c>
      <c r="G714" t="s">
        <v>54</v>
      </c>
      <c r="H714" t="s">
        <v>345</v>
      </c>
      <c r="I714" t="s">
        <v>62</v>
      </c>
      <c r="J714" t="s">
        <v>444</v>
      </c>
      <c r="K714" s="78">
        <f t="shared" ca="1" si="11"/>
        <v>0</v>
      </c>
      <c r="M714" t="s">
        <v>1680</v>
      </c>
    </row>
    <row r="715" spans="1:13" x14ac:dyDescent="0.35">
      <c r="A715" t="s">
        <v>526</v>
      </c>
      <c r="B715" t="s">
        <v>51</v>
      </c>
      <c r="C715" t="s">
        <v>488</v>
      </c>
      <c r="D715" t="s">
        <v>489</v>
      </c>
      <c r="E715" t="s">
        <v>341</v>
      </c>
      <c r="F715" t="s">
        <v>498</v>
      </c>
      <c r="G715" t="s">
        <v>54</v>
      </c>
      <c r="H715" t="s">
        <v>347</v>
      </c>
      <c r="I715" t="s">
        <v>62</v>
      </c>
      <c r="J715" t="s">
        <v>444</v>
      </c>
      <c r="K715" s="78">
        <f t="shared" ref="K715:K778" ca="1" si="12">OFFSET(INDIRECT(A715&amp;"_Corner"),MATCH($B715,INDIRECT(A715&amp;"_Row"),0),MATCH($I715,INDIRECT(A715&amp;"_Column",0)))</f>
        <v>0</v>
      </c>
      <c r="M715" t="s">
        <v>1680</v>
      </c>
    </row>
    <row r="716" spans="1:13" x14ac:dyDescent="0.35">
      <c r="A716" t="s">
        <v>526</v>
      </c>
      <c r="B716" t="s">
        <v>53</v>
      </c>
      <c r="C716" t="s">
        <v>488</v>
      </c>
      <c r="D716" t="s">
        <v>489</v>
      </c>
      <c r="E716" t="s">
        <v>341</v>
      </c>
      <c r="F716" t="s">
        <v>499</v>
      </c>
      <c r="G716" t="s">
        <v>54</v>
      </c>
      <c r="H716" t="s">
        <v>349</v>
      </c>
      <c r="I716" t="s">
        <v>62</v>
      </c>
      <c r="J716" t="s">
        <v>444</v>
      </c>
      <c r="K716" s="78">
        <f t="shared" ca="1" si="12"/>
        <v>0</v>
      </c>
      <c r="M716" t="s">
        <v>1680</v>
      </c>
    </row>
    <row r="717" spans="1:13" x14ac:dyDescent="0.35">
      <c r="A717" t="s">
        <v>526</v>
      </c>
      <c r="B717" t="s">
        <v>60</v>
      </c>
      <c r="C717" t="s">
        <v>488</v>
      </c>
      <c r="D717" t="s">
        <v>489</v>
      </c>
      <c r="E717" t="s">
        <v>341</v>
      </c>
      <c r="F717" t="s">
        <v>500</v>
      </c>
      <c r="G717" t="s">
        <v>54</v>
      </c>
      <c r="H717" t="s">
        <v>351</v>
      </c>
      <c r="I717" t="s">
        <v>62</v>
      </c>
      <c r="J717" t="s">
        <v>444</v>
      </c>
      <c r="K717" s="78">
        <f t="shared" ca="1" si="12"/>
        <v>0</v>
      </c>
      <c r="M717" t="s">
        <v>1680</v>
      </c>
    </row>
    <row r="718" spans="1:13" x14ac:dyDescent="0.35">
      <c r="A718" t="s">
        <v>526</v>
      </c>
      <c r="B718" t="s">
        <v>66</v>
      </c>
      <c r="C718" t="s">
        <v>488</v>
      </c>
      <c r="D718" t="s">
        <v>489</v>
      </c>
      <c r="E718" t="s">
        <v>352</v>
      </c>
      <c r="F718" t="s">
        <v>54</v>
      </c>
      <c r="I718" t="s">
        <v>62</v>
      </c>
      <c r="J718" t="s">
        <v>444</v>
      </c>
      <c r="K718" s="78">
        <f t="shared" ca="1" si="12"/>
        <v>0</v>
      </c>
      <c r="M718" t="s">
        <v>1680</v>
      </c>
    </row>
    <row r="719" spans="1:13" x14ac:dyDescent="0.35">
      <c r="A719" t="s">
        <v>526</v>
      </c>
      <c r="B719" t="s">
        <v>69</v>
      </c>
      <c r="C719" t="s">
        <v>488</v>
      </c>
      <c r="D719" t="s">
        <v>489</v>
      </c>
      <c r="E719" t="s">
        <v>501</v>
      </c>
      <c r="F719" t="s">
        <v>353</v>
      </c>
      <c r="G719" t="s">
        <v>54</v>
      </c>
      <c r="H719" t="s">
        <v>354</v>
      </c>
      <c r="I719" t="s">
        <v>62</v>
      </c>
      <c r="J719" t="s">
        <v>444</v>
      </c>
      <c r="K719" s="78">
        <f t="shared" ca="1" si="12"/>
        <v>0</v>
      </c>
      <c r="M719" t="s">
        <v>1680</v>
      </c>
    </row>
    <row r="720" spans="1:13" x14ac:dyDescent="0.35">
      <c r="A720" t="s">
        <v>526</v>
      </c>
      <c r="B720" t="s">
        <v>73</v>
      </c>
      <c r="C720" t="s">
        <v>488</v>
      </c>
      <c r="D720" t="s">
        <v>489</v>
      </c>
      <c r="E720" t="s">
        <v>501</v>
      </c>
      <c r="F720" t="s">
        <v>355</v>
      </c>
      <c r="G720" t="s">
        <v>54</v>
      </c>
      <c r="H720" t="s">
        <v>502</v>
      </c>
      <c r="I720" t="s">
        <v>62</v>
      </c>
      <c r="J720" t="s">
        <v>444</v>
      </c>
      <c r="K720" s="78">
        <f t="shared" ca="1" si="12"/>
        <v>0</v>
      </c>
      <c r="M720" t="s">
        <v>1680</v>
      </c>
    </row>
    <row r="721" spans="1:13" x14ac:dyDescent="0.35">
      <c r="A721" t="s">
        <v>526</v>
      </c>
      <c r="B721" t="s">
        <v>76</v>
      </c>
      <c r="C721" t="s">
        <v>488</v>
      </c>
      <c r="D721" t="s">
        <v>489</v>
      </c>
      <c r="E721" t="s">
        <v>501</v>
      </c>
      <c r="F721" t="s">
        <v>54</v>
      </c>
      <c r="I721" t="s">
        <v>62</v>
      </c>
      <c r="J721" t="s">
        <v>444</v>
      </c>
      <c r="K721" s="78">
        <f t="shared" ca="1" si="12"/>
        <v>0</v>
      </c>
      <c r="M721" t="s">
        <v>1680</v>
      </c>
    </row>
    <row r="722" spans="1:13" x14ac:dyDescent="0.35">
      <c r="A722" t="s">
        <v>526</v>
      </c>
      <c r="B722" t="s">
        <v>80</v>
      </c>
      <c r="C722" t="s">
        <v>488</v>
      </c>
      <c r="D722" t="s">
        <v>489</v>
      </c>
      <c r="E722" t="s">
        <v>54</v>
      </c>
      <c r="I722" t="s">
        <v>62</v>
      </c>
      <c r="J722" t="s">
        <v>444</v>
      </c>
      <c r="K722" s="78">
        <f t="shared" ca="1" si="12"/>
        <v>0</v>
      </c>
      <c r="M722" t="s">
        <v>1680</v>
      </c>
    </row>
    <row r="723" spans="1:13" x14ac:dyDescent="0.35">
      <c r="A723" t="s">
        <v>526</v>
      </c>
      <c r="B723" t="s">
        <v>82</v>
      </c>
      <c r="C723" t="s">
        <v>488</v>
      </c>
      <c r="D723" t="s">
        <v>503</v>
      </c>
      <c r="E723" t="s">
        <v>504</v>
      </c>
      <c r="F723" t="s">
        <v>360</v>
      </c>
      <c r="G723" t="s">
        <v>54</v>
      </c>
      <c r="H723" t="s">
        <v>361</v>
      </c>
      <c r="I723" t="s">
        <v>62</v>
      </c>
      <c r="J723" t="s">
        <v>444</v>
      </c>
      <c r="K723" s="78">
        <f t="shared" ca="1" si="12"/>
        <v>0</v>
      </c>
      <c r="M723" t="s">
        <v>1680</v>
      </c>
    </row>
    <row r="724" spans="1:13" x14ac:dyDescent="0.35">
      <c r="A724" t="s">
        <v>526</v>
      </c>
      <c r="B724" t="s">
        <v>84</v>
      </c>
      <c r="C724" t="s">
        <v>488</v>
      </c>
      <c r="D724" t="s">
        <v>503</v>
      </c>
      <c r="E724" t="s">
        <v>504</v>
      </c>
      <c r="F724" t="s">
        <v>362</v>
      </c>
      <c r="G724" t="s">
        <v>54</v>
      </c>
      <c r="H724" t="s">
        <v>363</v>
      </c>
      <c r="I724" t="s">
        <v>62</v>
      </c>
      <c r="J724" t="s">
        <v>444</v>
      </c>
      <c r="K724" s="78">
        <f t="shared" ca="1" si="12"/>
        <v>0</v>
      </c>
      <c r="M724" t="s">
        <v>1680</v>
      </c>
    </row>
    <row r="725" spans="1:13" x14ac:dyDescent="0.35">
      <c r="A725" t="s">
        <v>526</v>
      </c>
      <c r="B725" t="s">
        <v>86</v>
      </c>
      <c r="C725" t="s">
        <v>488</v>
      </c>
      <c r="D725" t="s">
        <v>503</v>
      </c>
      <c r="E725" t="s">
        <v>504</v>
      </c>
      <c r="F725" t="s">
        <v>364</v>
      </c>
      <c r="G725" t="s">
        <v>54</v>
      </c>
      <c r="H725" t="s">
        <v>365</v>
      </c>
      <c r="I725" t="s">
        <v>62</v>
      </c>
      <c r="J725" t="s">
        <v>444</v>
      </c>
      <c r="K725" s="78">
        <f t="shared" ca="1" si="12"/>
        <v>0</v>
      </c>
      <c r="M725" t="s">
        <v>1680</v>
      </c>
    </row>
    <row r="726" spans="1:13" x14ac:dyDescent="0.35">
      <c r="A726" t="s">
        <v>526</v>
      </c>
      <c r="B726" t="s">
        <v>88</v>
      </c>
      <c r="C726" t="s">
        <v>488</v>
      </c>
      <c r="D726" t="s">
        <v>503</v>
      </c>
      <c r="E726" t="s">
        <v>504</v>
      </c>
      <c r="F726" t="s">
        <v>54</v>
      </c>
      <c r="I726" t="s">
        <v>62</v>
      </c>
      <c r="J726" t="s">
        <v>444</v>
      </c>
      <c r="K726" s="78">
        <f t="shared" ca="1" si="12"/>
        <v>0</v>
      </c>
      <c r="M726" t="s">
        <v>1680</v>
      </c>
    </row>
    <row r="727" spans="1:13" x14ac:dyDescent="0.35">
      <c r="A727" t="s">
        <v>526</v>
      </c>
      <c r="B727" t="s">
        <v>90</v>
      </c>
      <c r="C727" t="s">
        <v>488</v>
      </c>
      <c r="D727" t="s">
        <v>503</v>
      </c>
      <c r="E727" t="s">
        <v>505</v>
      </c>
      <c r="F727" t="s">
        <v>367</v>
      </c>
      <c r="G727" t="s">
        <v>54</v>
      </c>
      <c r="H727" t="s">
        <v>368</v>
      </c>
      <c r="I727" t="s">
        <v>62</v>
      </c>
      <c r="J727" t="s">
        <v>444</v>
      </c>
      <c r="K727" s="78">
        <f t="shared" ca="1" si="12"/>
        <v>0</v>
      </c>
      <c r="M727" t="s">
        <v>1680</v>
      </c>
    </row>
    <row r="728" spans="1:13" x14ac:dyDescent="0.35">
      <c r="A728" t="s">
        <v>526</v>
      </c>
      <c r="B728" t="s">
        <v>92</v>
      </c>
      <c r="C728" t="s">
        <v>488</v>
      </c>
      <c r="D728" t="s">
        <v>503</v>
      </c>
      <c r="E728" t="s">
        <v>505</v>
      </c>
      <c r="F728" t="s">
        <v>369</v>
      </c>
      <c r="G728" t="s">
        <v>54</v>
      </c>
      <c r="H728" t="s">
        <v>370</v>
      </c>
      <c r="I728" t="s">
        <v>62</v>
      </c>
      <c r="J728" t="s">
        <v>444</v>
      </c>
      <c r="K728" s="78">
        <f t="shared" ca="1" si="12"/>
        <v>0</v>
      </c>
      <c r="M728" t="s">
        <v>1680</v>
      </c>
    </row>
    <row r="729" spans="1:13" x14ac:dyDescent="0.35">
      <c r="A729" t="s">
        <v>526</v>
      </c>
      <c r="B729" t="s">
        <v>94</v>
      </c>
      <c r="C729" t="s">
        <v>488</v>
      </c>
      <c r="D729" t="s">
        <v>503</v>
      </c>
      <c r="E729" t="s">
        <v>505</v>
      </c>
      <c r="F729" t="s">
        <v>371</v>
      </c>
      <c r="G729" t="s">
        <v>54</v>
      </c>
      <c r="H729" t="s">
        <v>372</v>
      </c>
      <c r="I729" t="s">
        <v>62</v>
      </c>
      <c r="J729" t="s">
        <v>444</v>
      </c>
      <c r="K729" s="78">
        <f t="shared" ca="1" si="12"/>
        <v>0</v>
      </c>
      <c r="M729" t="s">
        <v>1680</v>
      </c>
    </row>
    <row r="730" spans="1:13" x14ac:dyDescent="0.35">
      <c r="A730" t="s">
        <v>526</v>
      </c>
      <c r="B730" t="s">
        <v>96</v>
      </c>
      <c r="C730" t="s">
        <v>488</v>
      </c>
      <c r="D730" t="s">
        <v>503</v>
      </c>
      <c r="E730" t="s">
        <v>505</v>
      </c>
      <c r="F730" t="s">
        <v>54</v>
      </c>
      <c r="I730" t="s">
        <v>62</v>
      </c>
      <c r="J730" t="s">
        <v>444</v>
      </c>
      <c r="K730" s="78">
        <f t="shared" ca="1" si="12"/>
        <v>0</v>
      </c>
      <c r="M730" t="s">
        <v>1680</v>
      </c>
    </row>
    <row r="731" spans="1:13" x14ac:dyDescent="0.35">
      <c r="A731" t="s">
        <v>526</v>
      </c>
      <c r="B731" t="s">
        <v>98</v>
      </c>
      <c r="C731" t="s">
        <v>488</v>
      </c>
      <c r="D731" t="s">
        <v>503</v>
      </c>
      <c r="E731" t="s">
        <v>506</v>
      </c>
      <c r="F731" t="s">
        <v>374</v>
      </c>
      <c r="G731" t="s">
        <v>54</v>
      </c>
      <c r="H731" t="s">
        <v>507</v>
      </c>
      <c r="I731" t="s">
        <v>62</v>
      </c>
      <c r="J731" t="s">
        <v>444</v>
      </c>
      <c r="K731" s="78">
        <f t="shared" ca="1" si="12"/>
        <v>0</v>
      </c>
      <c r="M731" t="s">
        <v>1680</v>
      </c>
    </row>
    <row r="732" spans="1:13" x14ac:dyDescent="0.35">
      <c r="A732" t="s">
        <v>526</v>
      </c>
      <c r="B732" t="s">
        <v>100</v>
      </c>
      <c r="C732" t="s">
        <v>488</v>
      </c>
      <c r="D732" t="s">
        <v>503</v>
      </c>
      <c r="E732" t="s">
        <v>506</v>
      </c>
      <c r="F732" t="s">
        <v>508</v>
      </c>
      <c r="G732" t="s">
        <v>54</v>
      </c>
      <c r="H732" t="s">
        <v>377</v>
      </c>
      <c r="I732" t="s">
        <v>62</v>
      </c>
      <c r="J732" t="s">
        <v>444</v>
      </c>
      <c r="K732" s="78">
        <f t="shared" ca="1" si="12"/>
        <v>0</v>
      </c>
      <c r="M732" t="s">
        <v>1680</v>
      </c>
    </row>
    <row r="733" spans="1:13" x14ac:dyDescent="0.35">
      <c r="A733" t="s">
        <v>526</v>
      </c>
      <c r="B733" t="s">
        <v>102</v>
      </c>
      <c r="C733" t="s">
        <v>488</v>
      </c>
      <c r="D733" t="s">
        <v>503</v>
      </c>
      <c r="E733" t="s">
        <v>506</v>
      </c>
      <c r="F733" t="s">
        <v>378</v>
      </c>
      <c r="G733" t="s">
        <v>54</v>
      </c>
      <c r="H733" t="s">
        <v>379</v>
      </c>
      <c r="I733" t="s">
        <v>62</v>
      </c>
      <c r="J733" t="s">
        <v>444</v>
      </c>
      <c r="K733" s="78">
        <f t="shared" ca="1" si="12"/>
        <v>0</v>
      </c>
      <c r="M733" t="s">
        <v>1680</v>
      </c>
    </row>
    <row r="734" spans="1:13" x14ac:dyDescent="0.35">
      <c r="A734" t="s">
        <v>526</v>
      </c>
      <c r="B734" t="s">
        <v>67</v>
      </c>
      <c r="C734" t="s">
        <v>488</v>
      </c>
      <c r="D734" t="s">
        <v>503</v>
      </c>
      <c r="E734" t="s">
        <v>506</v>
      </c>
      <c r="F734" t="s">
        <v>380</v>
      </c>
      <c r="G734" t="s">
        <v>54</v>
      </c>
      <c r="H734" t="s">
        <v>381</v>
      </c>
      <c r="I734" t="s">
        <v>62</v>
      </c>
      <c r="J734" t="s">
        <v>444</v>
      </c>
      <c r="K734" s="78">
        <f t="shared" ca="1" si="12"/>
        <v>0</v>
      </c>
      <c r="M734" t="s">
        <v>1680</v>
      </c>
    </row>
    <row r="735" spans="1:13" x14ac:dyDescent="0.35">
      <c r="A735" t="s">
        <v>526</v>
      </c>
      <c r="B735" t="s">
        <v>105</v>
      </c>
      <c r="C735" t="s">
        <v>488</v>
      </c>
      <c r="D735" t="s">
        <v>503</v>
      </c>
      <c r="E735" t="s">
        <v>506</v>
      </c>
      <c r="F735" t="s">
        <v>382</v>
      </c>
      <c r="G735" t="s">
        <v>54</v>
      </c>
      <c r="I735" t="s">
        <v>62</v>
      </c>
      <c r="J735" t="s">
        <v>444</v>
      </c>
      <c r="K735" s="78">
        <f t="shared" ca="1" si="12"/>
        <v>0</v>
      </c>
      <c r="M735" t="s">
        <v>1680</v>
      </c>
    </row>
    <row r="736" spans="1:13" x14ac:dyDescent="0.35">
      <c r="A736" t="s">
        <v>526</v>
      </c>
      <c r="B736" t="s">
        <v>107</v>
      </c>
      <c r="C736" t="s">
        <v>488</v>
      </c>
      <c r="D736" t="s">
        <v>503</v>
      </c>
      <c r="E736" t="s">
        <v>506</v>
      </c>
      <c r="F736" t="s">
        <v>54</v>
      </c>
      <c r="I736" t="s">
        <v>62</v>
      </c>
      <c r="J736" t="s">
        <v>444</v>
      </c>
      <c r="K736" s="78">
        <f t="shared" ca="1" si="12"/>
        <v>0</v>
      </c>
      <c r="M736" t="s">
        <v>1680</v>
      </c>
    </row>
    <row r="737" spans="1:13" x14ac:dyDescent="0.35">
      <c r="A737" t="s">
        <v>526</v>
      </c>
      <c r="B737" t="s">
        <v>109</v>
      </c>
      <c r="C737" t="s">
        <v>488</v>
      </c>
      <c r="D737" t="s">
        <v>503</v>
      </c>
      <c r="E737" t="s">
        <v>384</v>
      </c>
      <c r="F737" t="s">
        <v>231</v>
      </c>
      <c r="G737" t="s">
        <v>54</v>
      </c>
      <c r="H737" t="s">
        <v>385</v>
      </c>
      <c r="I737" t="s">
        <v>62</v>
      </c>
      <c r="J737" t="s">
        <v>444</v>
      </c>
      <c r="K737" s="78">
        <f t="shared" ca="1" si="12"/>
        <v>0</v>
      </c>
      <c r="M737" t="s">
        <v>1680</v>
      </c>
    </row>
    <row r="738" spans="1:13" x14ac:dyDescent="0.35">
      <c r="A738" t="s">
        <v>526</v>
      </c>
      <c r="B738" t="s">
        <v>111</v>
      </c>
      <c r="C738" t="s">
        <v>488</v>
      </c>
      <c r="D738" t="s">
        <v>503</v>
      </c>
      <c r="E738" t="s">
        <v>509</v>
      </c>
      <c r="F738" t="s">
        <v>510</v>
      </c>
      <c r="G738" t="s">
        <v>54</v>
      </c>
      <c r="H738" t="s">
        <v>388</v>
      </c>
      <c r="I738" t="s">
        <v>62</v>
      </c>
      <c r="J738" t="s">
        <v>444</v>
      </c>
      <c r="K738" s="78">
        <f t="shared" ca="1" si="12"/>
        <v>0</v>
      </c>
      <c r="M738" t="s">
        <v>1680</v>
      </c>
    </row>
    <row r="739" spans="1:13" x14ac:dyDescent="0.35">
      <c r="A739" t="s">
        <v>526</v>
      </c>
      <c r="B739" t="s">
        <v>114</v>
      </c>
      <c r="C739" t="s">
        <v>488</v>
      </c>
      <c r="D739" t="s">
        <v>503</v>
      </c>
      <c r="E739" t="s">
        <v>509</v>
      </c>
      <c r="F739" t="s">
        <v>511</v>
      </c>
      <c r="G739" t="s">
        <v>54</v>
      </c>
      <c r="H739" t="s">
        <v>390</v>
      </c>
      <c r="I739" t="s">
        <v>62</v>
      </c>
      <c r="J739" t="s">
        <v>444</v>
      </c>
      <c r="K739" s="78">
        <f t="shared" ca="1" si="12"/>
        <v>0</v>
      </c>
      <c r="M739" t="s">
        <v>1680</v>
      </c>
    </row>
    <row r="740" spans="1:13" x14ac:dyDescent="0.35">
      <c r="A740" t="s">
        <v>526</v>
      </c>
      <c r="B740" t="s">
        <v>116</v>
      </c>
      <c r="C740" t="s">
        <v>488</v>
      </c>
      <c r="D740" t="s">
        <v>503</v>
      </c>
      <c r="E740" t="s">
        <v>509</v>
      </c>
      <c r="F740" t="s">
        <v>512</v>
      </c>
      <c r="G740" t="s">
        <v>54</v>
      </c>
      <c r="H740" t="s">
        <v>390</v>
      </c>
      <c r="I740" t="s">
        <v>62</v>
      </c>
      <c r="J740" t="s">
        <v>444</v>
      </c>
      <c r="K740" s="78">
        <f t="shared" ca="1" si="12"/>
        <v>0</v>
      </c>
      <c r="M740" t="s">
        <v>1680</v>
      </c>
    </row>
    <row r="741" spans="1:13" x14ac:dyDescent="0.35">
      <c r="A741" t="s">
        <v>526</v>
      </c>
      <c r="B741" t="s">
        <v>118</v>
      </c>
      <c r="C741" t="s">
        <v>488</v>
      </c>
      <c r="D741" t="s">
        <v>503</v>
      </c>
      <c r="E741" t="s">
        <v>509</v>
      </c>
      <c r="F741" t="s">
        <v>54</v>
      </c>
      <c r="I741" t="s">
        <v>62</v>
      </c>
      <c r="J741" t="s">
        <v>444</v>
      </c>
      <c r="K741" s="78">
        <f t="shared" ca="1" si="12"/>
        <v>0</v>
      </c>
      <c r="M741" t="s">
        <v>1680</v>
      </c>
    </row>
    <row r="742" spans="1:13" x14ac:dyDescent="0.35">
      <c r="A742" t="s">
        <v>526</v>
      </c>
      <c r="B742" t="s">
        <v>120</v>
      </c>
      <c r="C742" t="s">
        <v>488</v>
      </c>
      <c r="D742" t="s">
        <v>503</v>
      </c>
      <c r="E742" t="s">
        <v>54</v>
      </c>
      <c r="I742" t="s">
        <v>62</v>
      </c>
      <c r="J742" t="s">
        <v>444</v>
      </c>
      <c r="K742" s="78">
        <f t="shared" ca="1" si="12"/>
        <v>0</v>
      </c>
      <c r="M742" t="s">
        <v>1680</v>
      </c>
    </row>
    <row r="743" spans="1:13" x14ac:dyDescent="0.35">
      <c r="A743" t="s">
        <v>526</v>
      </c>
      <c r="B743" t="s">
        <v>124</v>
      </c>
      <c r="C743" t="s">
        <v>488</v>
      </c>
      <c r="D743" t="s">
        <v>513</v>
      </c>
      <c r="E743" t="s">
        <v>514</v>
      </c>
      <c r="F743" t="s">
        <v>54</v>
      </c>
      <c r="H743" t="s">
        <v>398</v>
      </c>
      <c r="I743" t="s">
        <v>62</v>
      </c>
      <c r="J743" t="s">
        <v>444</v>
      </c>
      <c r="K743" s="78">
        <f t="shared" ca="1" si="12"/>
        <v>0</v>
      </c>
      <c r="M743" t="s">
        <v>1680</v>
      </c>
    </row>
    <row r="744" spans="1:13" x14ac:dyDescent="0.35">
      <c r="A744" t="s">
        <v>526</v>
      </c>
      <c r="B744" t="s">
        <v>71</v>
      </c>
      <c r="C744" t="s">
        <v>488</v>
      </c>
      <c r="D744" t="s">
        <v>513</v>
      </c>
      <c r="E744" t="s">
        <v>399</v>
      </c>
      <c r="F744" t="s">
        <v>54</v>
      </c>
      <c r="I744" t="s">
        <v>62</v>
      </c>
      <c r="J744" t="s">
        <v>444</v>
      </c>
      <c r="K744" s="78">
        <f t="shared" ca="1" si="12"/>
        <v>0</v>
      </c>
      <c r="M744" t="s">
        <v>1680</v>
      </c>
    </row>
    <row r="745" spans="1:13" x14ac:dyDescent="0.35">
      <c r="A745" t="s">
        <v>526</v>
      </c>
      <c r="B745" t="s">
        <v>127</v>
      </c>
      <c r="C745" t="s">
        <v>488</v>
      </c>
      <c r="D745" t="s">
        <v>513</v>
      </c>
      <c r="E745" t="s">
        <v>515</v>
      </c>
      <c r="F745" t="s">
        <v>54</v>
      </c>
      <c r="H745" t="s">
        <v>401</v>
      </c>
      <c r="I745" t="s">
        <v>62</v>
      </c>
      <c r="J745" t="s">
        <v>444</v>
      </c>
      <c r="K745" s="78">
        <f t="shared" ca="1" si="12"/>
        <v>0</v>
      </c>
      <c r="M745" t="s">
        <v>1680</v>
      </c>
    </row>
    <row r="746" spans="1:13" x14ac:dyDescent="0.35">
      <c r="A746" t="s">
        <v>526</v>
      </c>
      <c r="B746" t="s">
        <v>129</v>
      </c>
      <c r="C746" t="s">
        <v>488</v>
      </c>
      <c r="D746" t="s">
        <v>513</v>
      </c>
      <c r="E746" t="s">
        <v>515</v>
      </c>
      <c r="F746" t="s">
        <v>516</v>
      </c>
      <c r="G746" t="s">
        <v>54</v>
      </c>
      <c r="I746" t="s">
        <v>62</v>
      </c>
      <c r="J746" t="s">
        <v>444</v>
      </c>
      <c r="K746" s="78">
        <f t="shared" ca="1" si="12"/>
        <v>0</v>
      </c>
      <c r="M746" t="s">
        <v>1680</v>
      </c>
    </row>
    <row r="747" spans="1:13" x14ac:dyDescent="0.35">
      <c r="A747" t="s">
        <v>526</v>
      </c>
      <c r="B747" t="s">
        <v>404</v>
      </c>
      <c r="C747" t="s">
        <v>488</v>
      </c>
      <c r="D747" t="s">
        <v>513</v>
      </c>
      <c r="E747" t="s">
        <v>515</v>
      </c>
      <c r="F747" t="s">
        <v>517</v>
      </c>
      <c r="G747" t="s">
        <v>54</v>
      </c>
      <c r="I747" t="s">
        <v>62</v>
      </c>
      <c r="J747" t="s">
        <v>444</v>
      </c>
      <c r="K747" s="78">
        <f t="shared" ca="1" si="12"/>
        <v>0</v>
      </c>
      <c r="M747" t="s">
        <v>1680</v>
      </c>
    </row>
    <row r="748" spans="1:13" x14ac:dyDescent="0.35">
      <c r="A748" t="s">
        <v>526</v>
      </c>
      <c r="B748" t="s">
        <v>406</v>
      </c>
      <c r="C748" t="s">
        <v>488</v>
      </c>
      <c r="D748" t="s">
        <v>513</v>
      </c>
      <c r="E748" t="s">
        <v>515</v>
      </c>
      <c r="F748" t="s">
        <v>518</v>
      </c>
      <c r="G748" t="s">
        <v>54</v>
      </c>
      <c r="I748" t="s">
        <v>62</v>
      </c>
      <c r="J748" t="s">
        <v>444</v>
      </c>
      <c r="K748" s="78">
        <f t="shared" ca="1" si="12"/>
        <v>0</v>
      </c>
      <c r="M748" t="s">
        <v>1680</v>
      </c>
    </row>
    <row r="749" spans="1:13" x14ac:dyDescent="0.35">
      <c r="A749" t="s">
        <v>526</v>
      </c>
      <c r="B749" t="s">
        <v>408</v>
      </c>
      <c r="C749" t="s">
        <v>488</v>
      </c>
      <c r="D749" t="s">
        <v>513</v>
      </c>
      <c r="E749" t="s">
        <v>54</v>
      </c>
      <c r="I749" t="s">
        <v>62</v>
      </c>
      <c r="J749" t="s">
        <v>444</v>
      </c>
      <c r="K749" s="78">
        <f t="shared" ca="1" si="12"/>
        <v>0</v>
      </c>
      <c r="M749" t="s">
        <v>1680</v>
      </c>
    </row>
    <row r="750" spans="1:13" x14ac:dyDescent="0.35">
      <c r="A750" t="s">
        <v>526</v>
      </c>
      <c r="B750" t="s">
        <v>412</v>
      </c>
      <c r="C750" t="s">
        <v>488</v>
      </c>
      <c r="D750" t="s">
        <v>519</v>
      </c>
      <c r="E750" t="s">
        <v>411</v>
      </c>
      <c r="F750" t="s">
        <v>54</v>
      </c>
      <c r="H750" t="s">
        <v>413</v>
      </c>
      <c r="I750" t="s">
        <v>62</v>
      </c>
      <c r="J750" t="s">
        <v>444</v>
      </c>
      <c r="K750" s="78">
        <f t="shared" ca="1" si="12"/>
        <v>0</v>
      </c>
      <c r="M750" t="s">
        <v>1680</v>
      </c>
    </row>
    <row r="751" spans="1:13" x14ac:dyDescent="0.35">
      <c r="A751" t="s">
        <v>526</v>
      </c>
      <c r="B751" t="s">
        <v>415</v>
      </c>
      <c r="C751" t="s">
        <v>488</v>
      </c>
      <c r="D751" t="s">
        <v>519</v>
      </c>
      <c r="E751" t="s">
        <v>414</v>
      </c>
      <c r="F751" t="s">
        <v>54</v>
      </c>
      <c r="H751" t="s">
        <v>416</v>
      </c>
      <c r="I751" t="s">
        <v>62</v>
      </c>
      <c r="J751" t="s">
        <v>444</v>
      </c>
      <c r="K751" s="78">
        <f t="shared" ca="1" si="12"/>
        <v>0</v>
      </c>
      <c r="M751" t="s">
        <v>1680</v>
      </c>
    </row>
    <row r="752" spans="1:13" x14ac:dyDescent="0.35">
      <c r="A752" t="s">
        <v>526</v>
      </c>
      <c r="B752" t="s">
        <v>418</v>
      </c>
      <c r="C752" t="s">
        <v>488</v>
      </c>
      <c r="D752" t="s">
        <v>519</v>
      </c>
      <c r="E752" t="s">
        <v>417</v>
      </c>
      <c r="F752" t="s">
        <v>54</v>
      </c>
      <c r="H752" t="s">
        <v>419</v>
      </c>
      <c r="I752" t="s">
        <v>62</v>
      </c>
      <c r="J752" t="s">
        <v>444</v>
      </c>
      <c r="K752" s="78">
        <f t="shared" ca="1" si="12"/>
        <v>0</v>
      </c>
      <c r="M752" t="s">
        <v>1680</v>
      </c>
    </row>
    <row r="753" spans="1:13" x14ac:dyDescent="0.35">
      <c r="A753" t="s">
        <v>526</v>
      </c>
      <c r="B753" t="s">
        <v>131</v>
      </c>
      <c r="C753" t="s">
        <v>488</v>
      </c>
      <c r="D753" t="s">
        <v>519</v>
      </c>
      <c r="E753" t="s">
        <v>54</v>
      </c>
      <c r="H753" t="s">
        <v>420</v>
      </c>
      <c r="I753" t="s">
        <v>62</v>
      </c>
      <c r="J753" t="s">
        <v>444</v>
      </c>
      <c r="K753" s="78">
        <f t="shared" ca="1" si="12"/>
        <v>0</v>
      </c>
      <c r="M753" t="s">
        <v>1680</v>
      </c>
    </row>
    <row r="754" spans="1:13" x14ac:dyDescent="0.35">
      <c r="A754" t="s">
        <v>526</v>
      </c>
      <c r="B754" t="s">
        <v>134</v>
      </c>
      <c r="C754" t="s">
        <v>488</v>
      </c>
      <c r="D754" t="s">
        <v>520</v>
      </c>
      <c r="E754" t="s">
        <v>521</v>
      </c>
      <c r="F754" t="s">
        <v>54</v>
      </c>
      <c r="I754" t="s">
        <v>62</v>
      </c>
      <c r="J754" t="s">
        <v>444</v>
      </c>
      <c r="K754" s="78">
        <f t="shared" ca="1" si="12"/>
        <v>0</v>
      </c>
      <c r="M754" t="s">
        <v>1680</v>
      </c>
    </row>
    <row r="755" spans="1:13" x14ac:dyDescent="0.35">
      <c r="A755" t="s">
        <v>526</v>
      </c>
      <c r="B755" t="s">
        <v>136</v>
      </c>
      <c r="C755" t="s">
        <v>488</v>
      </c>
      <c r="D755" t="s">
        <v>520</v>
      </c>
      <c r="E755" t="s">
        <v>422</v>
      </c>
      <c r="F755" t="s">
        <v>54</v>
      </c>
      <c r="H755" t="s">
        <v>423</v>
      </c>
      <c r="I755" t="s">
        <v>62</v>
      </c>
      <c r="J755" t="s">
        <v>444</v>
      </c>
      <c r="K755" s="78">
        <f t="shared" ca="1" si="12"/>
        <v>0</v>
      </c>
      <c r="M755" t="s">
        <v>1680</v>
      </c>
    </row>
    <row r="756" spans="1:13" x14ac:dyDescent="0.35">
      <c r="A756" t="s">
        <v>526</v>
      </c>
      <c r="B756" t="s">
        <v>138</v>
      </c>
      <c r="C756" t="s">
        <v>488</v>
      </c>
      <c r="D756" t="s">
        <v>520</v>
      </c>
      <c r="E756" t="s">
        <v>424</v>
      </c>
      <c r="F756" t="s">
        <v>54</v>
      </c>
      <c r="H756" t="s">
        <v>425</v>
      </c>
      <c r="I756" t="s">
        <v>62</v>
      </c>
      <c r="J756" t="s">
        <v>444</v>
      </c>
      <c r="K756" s="78">
        <f t="shared" ca="1" si="12"/>
        <v>0</v>
      </c>
      <c r="M756" t="s">
        <v>1680</v>
      </c>
    </row>
    <row r="757" spans="1:13" x14ac:dyDescent="0.35">
      <c r="A757" t="s">
        <v>526</v>
      </c>
      <c r="B757" t="s">
        <v>74</v>
      </c>
      <c r="C757" t="s">
        <v>488</v>
      </c>
      <c r="D757" t="s">
        <v>520</v>
      </c>
      <c r="E757" t="s">
        <v>426</v>
      </c>
      <c r="F757" t="s">
        <v>54</v>
      </c>
      <c r="H757" t="s">
        <v>427</v>
      </c>
      <c r="I757" t="s">
        <v>62</v>
      </c>
      <c r="J757" t="s">
        <v>444</v>
      </c>
      <c r="K757" s="78">
        <f t="shared" ca="1" si="12"/>
        <v>0</v>
      </c>
      <c r="M757" t="s">
        <v>1680</v>
      </c>
    </row>
    <row r="758" spans="1:13" x14ac:dyDescent="0.35">
      <c r="A758" t="s">
        <v>526</v>
      </c>
      <c r="B758" t="s">
        <v>141</v>
      </c>
      <c r="C758" t="s">
        <v>488</v>
      </c>
      <c r="D758" t="s">
        <v>520</v>
      </c>
      <c r="E758" t="s">
        <v>428</v>
      </c>
      <c r="F758" t="s">
        <v>54</v>
      </c>
      <c r="H758" t="s">
        <v>429</v>
      </c>
      <c r="I758" t="s">
        <v>62</v>
      </c>
      <c r="J758" t="s">
        <v>444</v>
      </c>
      <c r="K758" s="78">
        <f t="shared" ca="1" si="12"/>
        <v>0</v>
      </c>
      <c r="M758" t="s">
        <v>1680</v>
      </c>
    </row>
    <row r="759" spans="1:13" x14ac:dyDescent="0.35">
      <c r="A759" t="s">
        <v>526</v>
      </c>
      <c r="B759" t="s">
        <v>143</v>
      </c>
      <c r="C759" t="s">
        <v>488</v>
      </c>
      <c r="D759" t="s">
        <v>54</v>
      </c>
      <c r="H759" t="s">
        <v>522</v>
      </c>
      <c r="I759" t="s">
        <v>62</v>
      </c>
      <c r="J759" t="s">
        <v>444</v>
      </c>
      <c r="K759" s="78">
        <f t="shared" ca="1" si="12"/>
        <v>0</v>
      </c>
      <c r="M759" t="s">
        <v>1680</v>
      </c>
    </row>
    <row r="760" spans="1:13" x14ac:dyDescent="0.35">
      <c r="A760" t="s">
        <v>526</v>
      </c>
      <c r="B760" t="s">
        <v>144</v>
      </c>
      <c r="C760" t="s">
        <v>523</v>
      </c>
      <c r="D760" t="s">
        <v>432</v>
      </c>
      <c r="E760" t="s">
        <v>54</v>
      </c>
      <c r="I760" t="s">
        <v>62</v>
      </c>
      <c r="J760" t="s">
        <v>444</v>
      </c>
      <c r="K760" s="78">
        <f t="shared" ca="1" si="12"/>
        <v>0</v>
      </c>
      <c r="M760" t="s">
        <v>1680</v>
      </c>
    </row>
    <row r="761" spans="1:13" x14ac:dyDescent="0.35">
      <c r="A761" t="s">
        <v>526</v>
      </c>
      <c r="B761" t="s">
        <v>145</v>
      </c>
      <c r="C761" t="s">
        <v>523</v>
      </c>
      <c r="D761" t="s">
        <v>433</v>
      </c>
      <c r="E761" t="s">
        <v>54</v>
      </c>
      <c r="H761" t="s">
        <v>434</v>
      </c>
      <c r="I761" t="s">
        <v>62</v>
      </c>
      <c r="J761" t="s">
        <v>444</v>
      </c>
      <c r="K761" s="78">
        <f t="shared" ca="1" si="12"/>
        <v>1</v>
      </c>
      <c r="M761" t="s">
        <v>1680</v>
      </c>
    </row>
    <row r="762" spans="1:13" x14ac:dyDescent="0.35">
      <c r="A762" t="s">
        <v>526</v>
      </c>
      <c r="B762" t="s">
        <v>146</v>
      </c>
      <c r="C762" t="s">
        <v>523</v>
      </c>
      <c r="D762" t="s">
        <v>435</v>
      </c>
      <c r="E762" t="s">
        <v>54</v>
      </c>
      <c r="I762" t="s">
        <v>62</v>
      </c>
      <c r="J762" t="s">
        <v>444</v>
      </c>
      <c r="K762" s="78">
        <f t="shared" ca="1" si="12"/>
        <v>0</v>
      </c>
      <c r="M762" t="s">
        <v>1680</v>
      </c>
    </row>
    <row r="763" spans="1:13" x14ac:dyDescent="0.35">
      <c r="A763" t="s">
        <v>526</v>
      </c>
      <c r="B763" t="s">
        <v>148</v>
      </c>
      <c r="C763" t="s">
        <v>523</v>
      </c>
      <c r="D763" t="s">
        <v>436</v>
      </c>
      <c r="E763" t="s">
        <v>54</v>
      </c>
      <c r="I763" t="s">
        <v>62</v>
      </c>
      <c r="J763" t="s">
        <v>444</v>
      </c>
      <c r="K763" s="78">
        <f t="shared" ca="1" si="12"/>
        <v>0</v>
      </c>
      <c r="M763" t="s">
        <v>1680</v>
      </c>
    </row>
    <row r="764" spans="1:13" x14ac:dyDescent="0.35">
      <c r="A764" t="s">
        <v>526</v>
      </c>
      <c r="B764" t="s">
        <v>19</v>
      </c>
      <c r="C764" t="s">
        <v>488</v>
      </c>
      <c r="D764" t="s">
        <v>489</v>
      </c>
      <c r="E764" t="s">
        <v>490</v>
      </c>
      <c r="F764" t="s">
        <v>330</v>
      </c>
      <c r="G764" t="s">
        <v>54</v>
      </c>
      <c r="H764" t="s">
        <v>491</v>
      </c>
      <c r="I764" t="s">
        <v>63</v>
      </c>
      <c r="J764" t="s">
        <v>445</v>
      </c>
      <c r="K764" s="78">
        <f t="shared" ca="1" si="12"/>
        <v>0</v>
      </c>
      <c r="M764" t="s">
        <v>1680</v>
      </c>
    </row>
    <row r="765" spans="1:13" x14ac:dyDescent="0.35">
      <c r="A765" t="s">
        <v>526</v>
      </c>
      <c r="B765" t="s">
        <v>23</v>
      </c>
      <c r="C765" t="s">
        <v>488</v>
      </c>
      <c r="D765" t="s">
        <v>489</v>
      </c>
      <c r="E765" t="s">
        <v>490</v>
      </c>
      <c r="F765" t="s">
        <v>332</v>
      </c>
      <c r="G765" t="s">
        <v>54</v>
      </c>
      <c r="H765" t="s">
        <v>333</v>
      </c>
      <c r="I765" t="s">
        <v>63</v>
      </c>
      <c r="J765" t="s">
        <v>445</v>
      </c>
      <c r="K765" s="78">
        <f t="shared" ca="1" si="12"/>
        <v>0</v>
      </c>
      <c r="M765" t="s">
        <v>1680</v>
      </c>
    </row>
    <row r="766" spans="1:13" x14ac:dyDescent="0.35">
      <c r="A766" t="s">
        <v>526</v>
      </c>
      <c r="B766" t="s">
        <v>26</v>
      </c>
      <c r="C766" t="s">
        <v>488</v>
      </c>
      <c r="D766" t="s">
        <v>489</v>
      </c>
      <c r="E766" t="s">
        <v>490</v>
      </c>
      <c r="F766" t="s">
        <v>334</v>
      </c>
      <c r="G766" t="s">
        <v>54</v>
      </c>
      <c r="H766" t="s">
        <v>335</v>
      </c>
      <c r="I766" t="s">
        <v>63</v>
      </c>
      <c r="J766" t="s">
        <v>445</v>
      </c>
      <c r="K766" s="78">
        <f t="shared" ca="1" si="12"/>
        <v>0</v>
      </c>
      <c r="M766" t="s">
        <v>1680</v>
      </c>
    </row>
    <row r="767" spans="1:13" x14ac:dyDescent="0.35">
      <c r="A767" t="s">
        <v>526</v>
      </c>
      <c r="B767" t="s">
        <v>30</v>
      </c>
      <c r="C767" t="s">
        <v>488</v>
      </c>
      <c r="D767" t="s">
        <v>489</v>
      </c>
      <c r="E767" t="s">
        <v>490</v>
      </c>
      <c r="F767" t="s">
        <v>54</v>
      </c>
      <c r="I767" t="s">
        <v>63</v>
      </c>
      <c r="J767" t="s">
        <v>445</v>
      </c>
      <c r="K767" s="78">
        <f t="shared" ca="1" si="12"/>
        <v>0</v>
      </c>
      <c r="M767" t="s">
        <v>1680</v>
      </c>
    </row>
    <row r="768" spans="1:13" x14ac:dyDescent="0.35">
      <c r="A768" t="s">
        <v>526</v>
      </c>
      <c r="B768" t="s">
        <v>34</v>
      </c>
      <c r="C768" t="s">
        <v>488</v>
      </c>
      <c r="D768" t="s">
        <v>489</v>
      </c>
      <c r="E768" t="s">
        <v>493</v>
      </c>
      <c r="F768" t="s">
        <v>337</v>
      </c>
      <c r="G768" t="s">
        <v>54</v>
      </c>
      <c r="H768" t="s">
        <v>338</v>
      </c>
      <c r="I768" t="s">
        <v>63</v>
      </c>
      <c r="J768" t="s">
        <v>445</v>
      </c>
      <c r="K768" s="78">
        <f t="shared" ca="1" si="12"/>
        <v>0</v>
      </c>
      <c r="M768" t="s">
        <v>1680</v>
      </c>
    </row>
    <row r="769" spans="1:13" x14ac:dyDescent="0.35">
      <c r="A769" t="s">
        <v>526</v>
      </c>
      <c r="B769" t="s">
        <v>38</v>
      </c>
      <c r="C769" t="s">
        <v>488</v>
      </c>
      <c r="D769" t="s">
        <v>489</v>
      </c>
      <c r="E769" t="s">
        <v>493</v>
      </c>
      <c r="F769" t="s">
        <v>339</v>
      </c>
      <c r="G769" t="s">
        <v>54</v>
      </c>
      <c r="H769" t="s">
        <v>494</v>
      </c>
      <c r="I769" t="s">
        <v>63</v>
      </c>
      <c r="J769" t="s">
        <v>445</v>
      </c>
      <c r="K769" s="78">
        <f t="shared" ca="1" si="12"/>
        <v>0</v>
      </c>
      <c r="M769" t="s">
        <v>1680</v>
      </c>
    </row>
    <row r="770" spans="1:13" x14ac:dyDescent="0.35">
      <c r="A770" t="s">
        <v>526</v>
      </c>
      <c r="B770" t="s">
        <v>41</v>
      </c>
      <c r="C770" t="s">
        <v>488</v>
      </c>
      <c r="D770" t="s">
        <v>489</v>
      </c>
      <c r="E770" t="s">
        <v>493</v>
      </c>
      <c r="F770" t="s">
        <v>54</v>
      </c>
      <c r="I770" t="s">
        <v>63</v>
      </c>
      <c r="J770" t="s">
        <v>445</v>
      </c>
      <c r="K770" s="78">
        <f t="shared" ca="1" si="12"/>
        <v>0</v>
      </c>
      <c r="M770" t="s">
        <v>1680</v>
      </c>
    </row>
    <row r="771" spans="1:13" x14ac:dyDescent="0.35">
      <c r="A771" t="s">
        <v>526</v>
      </c>
      <c r="B771" t="s">
        <v>45</v>
      </c>
      <c r="C771" t="s">
        <v>488</v>
      </c>
      <c r="D771" t="s">
        <v>489</v>
      </c>
      <c r="E771" t="s">
        <v>341</v>
      </c>
      <c r="F771" t="s">
        <v>495</v>
      </c>
      <c r="G771" t="s">
        <v>54</v>
      </c>
      <c r="H771" t="s">
        <v>496</v>
      </c>
      <c r="I771" t="s">
        <v>63</v>
      </c>
      <c r="J771" t="s">
        <v>445</v>
      </c>
      <c r="K771" s="78">
        <f t="shared" ca="1" si="12"/>
        <v>0</v>
      </c>
      <c r="M771" t="s">
        <v>1680</v>
      </c>
    </row>
    <row r="772" spans="1:13" x14ac:dyDescent="0.35">
      <c r="A772" t="s">
        <v>526</v>
      </c>
      <c r="B772" t="s">
        <v>49</v>
      </c>
      <c r="C772" t="s">
        <v>488</v>
      </c>
      <c r="D772" t="s">
        <v>489</v>
      </c>
      <c r="E772" t="s">
        <v>341</v>
      </c>
      <c r="F772" t="s">
        <v>497</v>
      </c>
      <c r="G772" t="s">
        <v>54</v>
      </c>
      <c r="H772" t="s">
        <v>345</v>
      </c>
      <c r="I772" t="s">
        <v>63</v>
      </c>
      <c r="J772" t="s">
        <v>445</v>
      </c>
      <c r="K772" s="78">
        <f t="shared" ca="1" si="12"/>
        <v>0</v>
      </c>
      <c r="M772" t="s">
        <v>1680</v>
      </c>
    </row>
    <row r="773" spans="1:13" x14ac:dyDescent="0.35">
      <c r="A773" t="s">
        <v>526</v>
      </c>
      <c r="B773" t="s">
        <v>51</v>
      </c>
      <c r="C773" t="s">
        <v>488</v>
      </c>
      <c r="D773" t="s">
        <v>489</v>
      </c>
      <c r="E773" t="s">
        <v>341</v>
      </c>
      <c r="F773" t="s">
        <v>498</v>
      </c>
      <c r="G773" t="s">
        <v>54</v>
      </c>
      <c r="H773" t="s">
        <v>347</v>
      </c>
      <c r="I773" t="s">
        <v>63</v>
      </c>
      <c r="J773" t="s">
        <v>445</v>
      </c>
      <c r="K773" s="78">
        <f t="shared" ca="1" si="12"/>
        <v>0</v>
      </c>
      <c r="M773" t="s">
        <v>1680</v>
      </c>
    </row>
    <row r="774" spans="1:13" x14ac:dyDescent="0.35">
      <c r="A774" t="s">
        <v>526</v>
      </c>
      <c r="B774" t="s">
        <v>53</v>
      </c>
      <c r="C774" t="s">
        <v>488</v>
      </c>
      <c r="D774" t="s">
        <v>489</v>
      </c>
      <c r="E774" t="s">
        <v>341</v>
      </c>
      <c r="F774" t="s">
        <v>499</v>
      </c>
      <c r="G774" t="s">
        <v>54</v>
      </c>
      <c r="H774" t="s">
        <v>349</v>
      </c>
      <c r="I774" t="s">
        <v>63</v>
      </c>
      <c r="J774" t="s">
        <v>445</v>
      </c>
      <c r="K774" s="78">
        <f t="shared" ca="1" si="12"/>
        <v>0</v>
      </c>
      <c r="M774" t="s">
        <v>1680</v>
      </c>
    </row>
    <row r="775" spans="1:13" x14ac:dyDescent="0.35">
      <c r="A775" t="s">
        <v>526</v>
      </c>
      <c r="B775" t="s">
        <v>60</v>
      </c>
      <c r="C775" t="s">
        <v>488</v>
      </c>
      <c r="D775" t="s">
        <v>489</v>
      </c>
      <c r="E775" t="s">
        <v>341</v>
      </c>
      <c r="F775" t="s">
        <v>500</v>
      </c>
      <c r="G775" t="s">
        <v>54</v>
      </c>
      <c r="H775" t="s">
        <v>351</v>
      </c>
      <c r="I775" t="s">
        <v>63</v>
      </c>
      <c r="J775" t="s">
        <v>445</v>
      </c>
      <c r="K775" s="78">
        <f t="shared" ca="1" si="12"/>
        <v>0</v>
      </c>
      <c r="M775" t="s">
        <v>1680</v>
      </c>
    </row>
    <row r="776" spans="1:13" x14ac:dyDescent="0.35">
      <c r="A776" t="s">
        <v>526</v>
      </c>
      <c r="B776" t="s">
        <v>66</v>
      </c>
      <c r="C776" t="s">
        <v>488</v>
      </c>
      <c r="D776" t="s">
        <v>489</v>
      </c>
      <c r="E776" t="s">
        <v>352</v>
      </c>
      <c r="F776" t="s">
        <v>54</v>
      </c>
      <c r="I776" t="s">
        <v>63</v>
      </c>
      <c r="J776" t="s">
        <v>445</v>
      </c>
      <c r="K776" s="78">
        <f t="shared" ca="1" si="12"/>
        <v>0</v>
      </c>
      <c r="M776" t="s">
        <v>1680</v>
      </c>
    </row>
    <row r="777" spans="1:13" x14ac:dyDescent="0.35">
      <c r="A777" t="s">
        <v>526</v>
      </c>
      <c r="B777" t="s">
        <v>69</v>
      </c>
      <c r="C777" t="s">
        <v>488</v>
      </c>
      <c r="D777" t="s">
        <v>489</v>
      </c>
      <c r="E777" t="s">
        <v>501</v>
      </c>
      <c r="F777" t="s">
        <v>353</v>
      </c>
      <c r="G777" t="s">
        <v>54</v>
      </c>
      <c r="H777" t="s">
        <v>354</v>
      </c>
      <c r="I777" t="s">
        <v>63</v>
      </c>
      <c r="J777" t="s">
        <v>445</v>
      </c>
      <c r="K777" s="78">
        <f t="shared" ca="1" si="12"/>
        <v>0</v>
      </c>
      <c r="M777" t="s">
        <v>1680</v>
      </c>
    </row>
    <row r="778" spans="1:13" x14ac:dyDescent="0.35">
      <c r="A778" t="s">
        <v>526</v>
      </c>
      <c r="B778" t="s">
        <v>73</v>
      </c>
      <c r="C778" t="s">
        <v>488</v>
      </c>
      <c r="D778" t="s">
        <v>489</v>
      </c>
      <c r="E778" t="s">
        <v>501</v>
      </c>
      <c r="F778" t="s">
        <v>355</v>
      </c>
      <c r="G778" t="s">
        <v>54</v>
      </c>
      <c r="H778" t="s">
        <v>502</v>
      </c>
      <c r="I778" t="s">
        <v>63</v>
      </c>
      <c r="J778" t="s">
        <v>445</v>
      </c>
      <c r="K778" s="78">
        <f t="shared" ca="1" si="12"/>
        <v>0</v>
      </c>
      <c r="M778" t="s">
        <v>1680</v>
      </c>
    </row>
    <row r="779" spans="1:13" x14ac:dyDescent="0.35">
      <c r="A779" t="s">
        <v>526</v>
      </c>
      <c r="B779" t="s">
        <v>76</v>
      </c>
      <c r="C779" t="s">
        <v>488</v>
      </c>
      <c r="D779" t="s">
        <v>489</v>
      </c>
      <c r="E779" t="s">
        <v>501</v>
      </c>
      <c r="F779" t="s">
        <v>54</v>
      </c>
      <c r="I779" t="s">
        <v>63</v>
      </c>
      <c r="J779" t="s">
        <v>445</v>
      </c>
      <c r="K779" s="78">
        <f t="shared" ref="K779:K842" ca="1" si="13">OFFSET(INDIRECT(A779&amp;"_Corner"),MATCH($B779,INDIRECT(A779&amp;"_Row"),0),MATCH($I779,INDIRECT(A779&amp;"_Column",0)))</f>
        <v>0</v>
      </c>
      <c r="M779" t="s">
        <v>1680</v>
      </c>
    </row>
    <row r="780" spans="1:13" x14ac:dyDescent="0.35">
      <c r="A780" t="s">
        <v>526</v>
      </c>
      <c r="B780" t="s">
        <v>80</v>
      </c>
      <c r="C780" t="s">
        <v>488</v>
      </c>
      <c r="D780" t="s">
        <v>489</v>
      </c>
      <c r="E780" t="s">
        <v>54</v>
      </c>
      <c r="I780" t="s">
        <v>63</v>
      </c>
      <c r="J780" t="s">
        <v>445</v>
      </c>
      <c r="K780" s="78">
        <f t="shared" ca="1" si="13"/>
        <v>0</v>
      </c>
      <c r="M780" t="s">
        <v>1680</v>
      </c>
    </row>
    <row r="781" spans="1:13" x14ac:dyDescent="0.35">
      <c r="A781" t="s">
        <v>526</v>
      </c>
      <c r="B781" t="s">
        <v>82</v>
      </c>
      <c r="C781" t="s">
        <v>488</v>
      </c>
      <c r="D781" t="s">
        <v>503</v>
      </c>
      <c r="E781" t="s">
        <v>504</v>
      </c>
      <c r="F781" t="s">
        <v>360</v>
      </c>
      <c r="G781" t="s">
        <v>54</v>
      </c>
      <c r="H781" t="s">
        <v>361</v>
      </c>
      <c r="I781" t="s">
        <v>63</v>
      </c>
      <c r="J781" t="s">
        <v>445</v>
      </c>
      <c r="K781" s="78">
        <f t="shared" ca="1" si="13"/>
        <v>0</v>
      </c>
      <c r="M781" t="s">
        <v>1680</v>
      </c>
    </row>
    <row r="782" spans="1:13" x14ac:dyDescent="0.35">
      <c r="A782" t="s">
        <v>526</v>
      </c>
      <c r="B782" t="s">
        <v>84</v>
      </c>
      <c r="C782" t="s">
        <v>488</v>
      </c>
      <c r="D782" t="s">
        <v>503</v>
      </c>
      <c r="E782" t="s">
        <v>504</v>
      </c>
      <c r="F782" t="s">
        <v>362</v>
      </c>
      <c r="G782" t="s">
        <v>54</v>
      </c>
      <c r="H782" t="s">
        <v>363</v>
      </c>
      <c r="I782" t="s">
        <v>63</v>
      </c>
      <c r="J782" t="s">
        <v>445</v>
      </c>
      <c r="K782" s="78">
        <f t="shared" ca="1" si="13"/>
        <v>0</v>
      </c>
      <c r="M782" t="s">
        <v>1680</v>
      </c>
    </row>
    <row r="783" spans="1:13" x14ac:dyDescent="0.35">
      <c r="A783" t="s">
        <v>526</v>
      </c>
      <c r="B783" t="s">
        <v>86</v>
      </c>
      <c r="C783" t="s">
        <v>488</v>
      </c>
      <c r="D783" t="s">
        <v>503</v>
      </c>
      <c r="E783" t="s">
        <v>504</v>
      </c>
      <c r="F783" t="s">
        <v>364</v>
      </c>
      <c r="G783" t="s">
        <v>54</v>
      </c>
      <c r="H783" t="s">
        <v>365</v>
      </c>
      <c r="I783" t="s">
        <v>63</v>
      </c>
      <c r="J783" t="s">
        <v>445</v>
      </c>
      <c r="K783" s="78">
        <f t="shared" ca="1" si="13"/>
        <v>0</v>
      </c>
      <c r="M783" t="s">
        <v>1680</v>
      </c>
    </row>
    <row r="784" spans="1:13" x14ac:dyDescent="0.35">
      <c r="A784" t="s">
        <v>526</v>
      </c>
      <c r="B784" t="s">
        <v>88</v>
      </c>
      <c r="C784" t="s">
        <v>488</v>
      </c>
      <c r="D784" t="s">
        <v>503</v>
      </c>
      <c r="E784" t="s">
        <v>504</v>
      </c>
      <c r="F784" t="s">
        <v>54</v>
      </c>
      <c r="I784" t="s">
        <v>63</v>
      </c>
      <c r="J784" t="s">
        <v>445</v>
      </c>
      <c r="K784" s="78">
        <f t="shared" ca="1" si="13"/>
        <v>0</v>
      </c>
      <c r="M784" t="s">
        <v>1680</v>
      </c>
    </row>
    <row r="785" spans="1:13" x14ac:dyDescent="0.35">
      <c r="A785" t="s">
        <v>526</v>
      </c>
      <c r="B785" t="s">
        <v>90</v>
      </c>
      <c r="C785" t="s">
        <v>488</v>
      </c>
      <c r="D785" t="s">
        <v>503</v>
      </c>
      <c r="E785" t="s">
        <v>505</v>
      </c>
      <c r="F785" t="s">
        <v>367</v>
      </c>
      <c r="G785" t="s">
        <v>54</v>
      </c>
      <c r="H785" t="s">
        <v>368</v>
      </c>
      <c r="I785" t="s">
        <v>63</v>
      </c>
      <c r="J785" t="s">
        <v>445</v>
      </c>
      <c r="K785" s="78">
        <f t="shared" ca="1" si="13"/>
        <v>0</v>
      </c>
      <c r="M785" t="s">
        <v>1680</v>
      </c>
    </row>
    <row r="786" spans="1:13" x14ac:dyDescent="0.35">
      <c r="A786" t="s">
        <v>526</v>
      </c>
      <c r="B786" t="s">
        <v>92</v>
      </c>
      <c r="C786" t="s">
        <v>488</v>
      </c>
      <c r="D786" t="s">
        <v>503</v>
      </c>
      <c r="E786" t="s">
        <v>505</v>
      </c>
      <c r="F786" t="s">
        <v>369</v>
      </c>
      <c r="G786" t="s">
        <v>54</v>
      </c>
      <c r="H786" t="s">
        <v>370</v>
      </c>
      <c r="I786" t="s">
        <v>63</v>
      </c>
      <c r="J786" t="s">
        <v>445</v>
      </c>
      <c r="K786" s="78">
        <f t="shared" ca="1" si="13"/>
        <v>0</v>
      </c>
      <c r="M786" t="s">
        <v>1680</v>
      </c>
    </row>
    <row r="787" spans="1:13" x14ac:dyDescent="0.35">
      <c r="A787" t="s">
        <v>526</v>
      </c>
      <c r="B787" t="s">
        <v>94</v>
      </c>
      <c r="C787" t="s">
        <v>488</v>
      </c>
      <c r="D787" t="s">
        <v>503</v>
      </c>
      <c r="E787" t="s">
        <v>505</v>
      </c>
      <c r="F787" t="s">
        <v>371</v>
      </c>
      <c r="G787" t="s">
        <v>54</v>
      </c>
      <c r="H787" t="s">
        <v>372</v>
      </c>
      <c r="I787" t="s">
        <v>63</v>
      </c>
      <c r="J787" t="s">
        <v>445</v>
      </c>
      <c r="K787" s="78">
        <f t="shared" ca="1" si="13"/>
        <v>0</v>
      </c>
      <c r="M787" t="s">
        <v>1680</v>
      </c>
    </row>
    <row r="788" spans="1:13" x14ac:dyDescent="0.35">
      <c r="A788" t="s">
        <v>526</v>
      </c>
      <c r="B788" t="s">
        <v>96</v>
      </c>
      <c r="C788" t="s">
        <v>488</v>
      </c>
      <c r="D788" t="s">
        <v>503</v>
      </c>
      <c r="E788" t="s">
        <v>505</v>
      </c>
      <c r="F788" t="s">
        <v>54</v>
      </c>
      <c r="I788" t="s">
        <v>63</v>
      </c>
      <c r="J788" t="s">
        <v>445</v>
      </c>
      <c r="K788" s="78">
        <f t="shared" ca="1" si="13"/>
        <v>0</v>
      </c>
      <c r="M788" t="s">
        <v>1680</v>
      </c>
    </row>
    <row r="789" spans="1:13" x14ac:dyDescent="0.35">
      <c r="A789" t="s">
        <v>526</v>
      </c>
      <c r="B789" t="s">
        <v>98</v>
      </c>
      <c r="C789" t="s">
        <v>488</v>
      </c>
      <c r="D789" t="s">
        <v>503</v>
      </c>
      <c r="E789" t="s">
        <v>506</v>
      </c>
      <c r="F789" t="s">
        <v>374</v>
      </c>
      <c r="G789" t="s">
        <v>54</v>
      </c>
      <c r="H789" t="s">
        <v>507</v>
      </c>
      <c r="I789" t="s">
        <v>63</v>
      </c>
      <c r="J789" t="s">
        <v>445</v>
      </c>
      <c r="K789" s="78">
        <f t="shared" ca="1" si="13"/>
        <v>0</v>
      </c>
      <c r="M789" t="s">
        <v>1680</v>
      </c>
    </row>
    <row r="790" spans="1:13" x14ac:dyDescent="0.35">
      <c r="A790" t="s">
        <v>526</v>
      </c>
      <c r="B790" t="s">
        <v>100</v>
      </c>
      <c r="C790" t="s">
        <v>488</v>
      </c>
      <c r="D790" t="s">
        <v>503</v>
      </c>
      <c r="E790" t="s">
        <v>506</v>
      </c>
      <c r="F790" t="s">
        <v>508</v>
      </c>
      <c r="G790" t="s">
        <v>54</v>
      </c>
      <c r="H790" t="s">
        <v>377</v>
      </c>
      <c r="I790" t="s">
        <v>63</v>
      </c>
      <c r="J790" t="s">
        <v>445</v>
      </c>
      <c r="K790" s="78">
        <f t="shared" ca="1" si="13"/>
        <v>0</v>
      </c>
      <c r="M790" t="s">
        <v>1680</v>
      </c>
    </row>
    <row r="791" spans="1:13" x14ac:dyDescent="0.35">
      <c r="A791" t="s">
        <v>526</v>
      </c>
      <c r="B791" t="s">
        <v>102</v>
      </c>
      <c r="C791" t="s">
        <v>488</v>
      </c>
      <c r="D791" t="s">
        <v>503</v>
      </c>
      <c r="E791" t="s">
        <v>506</v>
      </c>
      <c r="F791" t="s">
        <v>378</v>
      </c>
      <c r="G791" t="s">
        <v>54</v>
      </c>
      <c r="H791" t="s">
        <v>379</v>
      </c>
      <c r="I791" t="s">
        <v>63</v>
      </c>
      <c r="J791" t="s">
        <v>445</v>
      </c>
      <c r="K791" s="78">
        <f t="shared" ca="1" si="13"/>
        <v>0</v>
      </c>
      <c r="M791" t="s">
        <v>1680</v>
      </c>
    </row>
    <row r="792" spans="1:13" x14ac:dyDescent="0.35">
      <c r="A792" t="s">
        <v>526</v>
      </c>
      <c r="B792" t="s">
        <v>67</v>
      </c>
      <c r="C792" t="s">
        <v>488</v>
      </c>
      <c r="D792" t="s">
        <v>503</v>
      </c>
      <c r="E792" t="s">
        <v>506</v>
      </c>
      <c r="F792" t="s">
        <v>380</v>
      </c>
      <c r="G792" t="s">
        <v>54</v>
      </c>
      <c r="H792" t="s">
        <v>381</v>
      </c>
      <c r="I792" t="s">
        <v>63</v>
      </c>
      <c r="J792" t="s">
        <v>445</v>
      </c>
      <c r="K792" s="78">
        <f t="shared" ca="1" si="13"/>
        <v>0</v>
      </c>
      <c r="M792" t="s">
        <v>1680</v>
      </c>
    </row>
    <row r="793" spans="1:13" x14ac:dyDescent="0.35">
      <c r="A793" t="s">
        <v>526</v>
      </c>
      <c r="B793" t="s">
        <v>105</v>
      </c>
      <c r="C793" t="s">
        <v>488</v>
      </c>
      <c r="D793" t="s">
        <v>503</v>
      </c>
      <c r="E793" t="s">
        <v>506</v>
      </c>
      <c r="F793" t="s">
        <v>382</v>
      </c>
      <c r="G793" t="s">
        <v>54</v>
      </c>
      <c r="I793" t="s">
        <v>63</v>
      </c>
      <c r="J793" t="s">
        <v>445</v>
      </c>
      <c r="K793" s="78">
        <f t="shared" ca="1" si="13"/>
        <v>0</v>
      </c>
      <c r="M793" t="s">
        <v>1680</v>
      </c>
    </row>
    <row r="794" spans="1:13" x14ac:dyDescent="0.35">
      <c r="A794" t="s">
        <v>526</v>
      </c>
      <c r="B794" t="s">
        <v>107</v>
      </c>
      <c r="C794" t="s">
        <v>488</v>
      </c>
      <c r="D794" t="s">
        <v>503</v>
      </c>
      <c r="E794" t="s">
        <v>506</v>
      </c>
      <c r="F794" t="s">
        <v>54</v>
      </c>
      <c r="I794" t="s">
        <v>63</v>
      </c>
      <c r="J794" t="s">
        <v>445</v>
      </c>
      <c r="K794" s="78">
        <f t="shared" ca="1" si="13"/>
        <v>0</v>
      </c>
      <c r="M794" t="s">
        <v>1680</v>
      </c>
    </row>
    <row r="795" spans="1:13" x14ac:dyDescent="0.35">
      <c r="A795" t="s">
        <v>526</v>
      </c>
      <c r="B795" t="s">
        <v>109</v>
      </c>
      <c r="C795" t="s">
        <v>488</v>
      </c>
      <c r="D795" t="s">
        <v>503</v>
      </c>
      <c r="E795" t="s">
        <v>384</v>
      </c>
      <c r="F795" t="s">
        <v>231</v>
      </c>
      <c r="G795" t="s">
        <v>54</v>
      </c>
      <c r="H795" t="s">
        <v>385</v>
      </c>
      <c r="I795" t="s">
        <v>63</v>
      </c>
      <c r="J795" t="s">
        <v>445</v>
      </c>
      <c r="K795" s="78">
        <f t="shared" ca="1" si="13"/>
        <v>0</v>
      </c>
      <c r="M795" t="s">
        <v>1680</v>
      </c>
    </row>
    <row r="796" spans="1:13" x14ac:dyDescent="0.35">
      <c r="A796" t="s">
        <v>526</v>
      </c>
      <c r="B796" t="s">
        <v>111</v>
      </c>
      <c r="C796" t="s">
        <v>488</v>
      </c>
      <c r="D796" t="s">
        <v>503</v>
      </c>
      <c r="E796" t="s">
        <v>509</v>
      </c>
      <c r="F796" t="s">
        <v>510</v>
      </c>
      <c r="G796" t="s">
        <v>54</v>
      </c>
      <c r="H796" t="s">
        <v>388</v>
      </c>
      <c r="I796" t="s">
        <v>63</v>
      </c>
      <c r="J796" t="s">
        <v>445</v>
      </c>
      <c r="K796" s="78">
        <f t="shared" ca="1" si="13"/>
        <v>0</v>
      </c>
      <c r="M796" t="s">
        <v>1680</v>
      </c>
    </row>
    <row r="797" spans="1:13" x14ac:dyDescent="0.35">
      <c r="A797" t="s">
        <v>526</v>
      </c>
      <c r="B797" t="s">
        <v>114</v>
      </c>
      <c r="C797" t="s">
        <v>488</v>
      </c>
      <c r="D797" t="s">
        <v>503</v>
      </c>
      <c r="E797" t="s">
        <v>509</v>
      </c>
      <c r="F797" t="s">
        <v>511</v>
      </c>
      <c r="G797" t="s">
        <v>54</v>
      </c>
      <c r="H797" t="s">
        <v>390</v>
      </c>
      <c r="I797" t="s">
        <v>63</v>
      </c>
      <c r="J797" t="s">
        <v>445</v>
      </c>
      <c r="K797" s="78">
        <f t="shared" ca="1" si="13"/>
        <v>0</v>
      </c>
      <c r="M797" t="s">
        <v>1680</v>
      </c>
    </row>
    <row r="798" spans="1:13" x14ac:dyDescent="0.35">
      <c r="A798" t="s">
        <v>526</v>
      </c>
      <c r="B798" t="s">
        <v>116</v>
      </c>
      <c r="C798" t="s">
        <v>488</v>
      </c>
      <c r="D798" t="s">
        <v>503</v>
      </c>
      <c r="E798" t="s">
        <v>509</v>
      </c>
      <c r="F798" t="s">
        <v>512</v>
      </c>
      <c r="G798" t="s">
        <v>54</v>
      </c>
      <c r="H798" t="s">
        <v>390</v>
      </c>
      <c r="I798" t="s">
        <v>63</v>
      </c>
      <c r="J798" t="s">
        <v>445</v>
      </c>
      <c r="K798" s="78">
        <f t="shared" ca="1" si="13"/>
        <v>0</v>
      </c>
      <c r="M798" t="s">
        <v>1680</v>
      </c>
    </row>
    <row r="799" spans="1:13" x14ac:dyDescent="0.35">
      <c r="A799" t="s">
        <v>526</v>
      </c>
      <c r="B799" t="s">
        <v>118</v>
      </c>
      <c r="C799" t="s">
        <v>488</v>
      </c>
      <c r="D799" t="s">
        <v>503</v>
      </c>
      <c r="E799" t="s">
        <v>509</v>
      </c>
      <c r="F799" t="s">
        <v>54</v>
      </c>
      <c r="I799" t="s">
        <v>63</v>
      </c>
      <c r="J799" t="s">
        <v>445</v>
      </c>
      <c r="K799" s="78">
        <f t="shared" ca="1" si="13"/>
        <v>0</v>
      </c>
      <c r="M799" t="s">
        <v>1680</v>
      </c>
    </row>
    <row r="800" spans="1:13" x14ac:dyDescent="0.35">
      <c r="A800" t="s">
        <v>526</v>
      </c>
      <c r="B800" t="s">
        <v>120</v>
      </c>
      <c r="C800" t="s">
        <v>488</v>
      </c>
      <c r="D800" t="s">
        <v>503</v>
      </c>
      <c r="E800" t="s">
        <v>54</v>
      </c>
      <c r="I800" t="s">
        <v>63</v>
      </c>
      <c r="J800" t="s">
        <v>445</v>
      </c>
      <c r="K800" s="78">
        <f t="shared" ca="1" si="13"/>
        <v>0</v>
      </c>
      <c r="M800" t="s">
        <v>1680</v>
      </c>
    </row>
    <row r="801" spans="1:13" x14ac:dyDescent="0.35">
      <c r="A801" t="s">
        <v>526</v>
      </c>
      <c r="B801" t="s">
        <v>124</v>
      </c>
      <c r="C801" t="s">
        <v>488</v>
      </c>
      <c r="D801" t="s">
        <v>513</v>
      </c>
      <c r="E801" t="s">
        <v>514</v>
      </c>
      <c r="F801" t="s">
        <v>54</v>
      </c>
      <c r="H801" t="s">
        <v>398</v>
      </c>
      <c r="I801" t="s">
        <v>63</v>
      </c>
      <c r="J801" t="s">
        <v>445</v>
      </c>
      <c r="K801" s="78">
        <f t="shared" ca="1" si="13"/>
        <v>0</v>
      </c>
      <c r="M801" t="s">
        <v>1680</v>
      </c>
    </row>
    <row r="802" spans="1:13" x14ac:dyDescent="0.35">
      <c r="A802" t="s">
        <v>526</v>
      </c>
      <c r="B802" t="s">
        <v>71</v>
      </c>
      <c r="C802" t="s">
        <v>488</v>
      </c>
      <c r="D802" t="s">
        <v>513</v>
      </c>
      <c r="E802" t="s">
        <v>399</v>
      </c>
      <c r="F802" t="s">
        <v>54</v>
      </c>
      <c r="I802" t="s">
        <v>63</v>
      </c>
      <c r="J802" t="s">
        <v>445</v>
      </c>
      <c r="K802" s="78">
        <f t="shared" ca="1" si="13"/>
        <v>0</v>
      </c>
      <c r="M802" t="s">
        <v>1680</v>
      </c>
    </row>
    <row r="803" spans="1:13" x14ac:dyDescent="0.35">
      <c r="A803" t="s">
        <v>526</v>
      </c>
      <c r="B803" t="s">
        <v>127</v>
      </c>
      <c r="C803" t="s">
        <v>488</v>
      </c>
      <c r="D803" t="s">
        <v>513</v>
      </c>
      <c r="E803" t="s">
        <v>515</v>
      </c>
      <c r="F803" t="s">
        <v>54</v>
      </c>
      <c r="H803" t="s">
        <v>401</v>
      </c>
      <c r="I803" t="s">
        <v>63</v>
      </c>
      <c r="J803" t="s">
        <v>445</v>
      </c>
      <c r="K803" s="78">
        <f t="shared" ca="1" si="13"/>
        <v>0</v>
      </c>
      <c r="M803" t="s">
        <v>1680</v>
      </c>
    </row>
    <row r="804" spans="1:13" x14ac:dyDescent="0.35">
      <c r="A804" t="s">
        <v>526</v>
      </c>
      <c r="B804" t="s">
        <v>129</v>
      </c>
      <c r="C804" t="s">
        <v>488</v>
      </c>
      <c r="D804" t="s">
        <v>513</v>
      </c>
      <c r="E804" t="s">
        <v>515</v>
      </c>
      <c r="F804" t="s">
        <v>516</v>
      </c>
      <c r="G804" t="s">
        <v>54</v>
      </c>
      <c r="I804" t="s">
        <v>63</v>
      </c>
      <c r="J804" t="s">
        <v>445</v>
      </c>
      <c r="K804" s="78">
        <f t="shared" ca="1" si="13"/>
        <v>0</v>
      </c>
      <c r="M804" t="s">
        <v>1680</v>
      </c>
    </row>
    <row r="805" spans="1:13" x14ac:dyDescent="0.35">
      <c r="A805" t="s">
        <v>526</v>
      </c>
      <c r="B805" t="s">
        <v>404</v>
      </c>
      <c r="C805" t="s">
        <v>488</v>
      </c>
      <c r="D805" t="s">
        <v>513</v>
      </c>
      <c r="E805" t="s">
        <v>515</v>
      </c>
      <c r="F805" t="s">
        <v>517</v>
      </c>
      <c r="G805" t="s">
        <v>54</v>
      </c>
      <c r="I805" t="s">
        <v>63</v>
      </c>
      <c r="J805" t="s">
        <v>445</v>
      </c>
      <c r="K805" s="78">
        <f t="shared" ca="1" si="13"/>
        <v>0</v>
      </c>
      <c r="M805" t="s">
        <v>1680</v>
      </c>
    </row>
    <row r="806" spans="1:13" x14ac:dyDescent="0.35">
      <c r="A806" t="s">
        <v>526</v>
      </c>
      <c r="B806" t="s">
        <v>406</v>
      </c>
      <c r="C806" t="s">
        <v>488</v>
      </c>
      <c r="D806" t="s">
        <v>513</v>
      </c>
      <c r="E806" t="s">
        <v>515</v>
      </c>
      <c r="F806" t="s">
        <v>518</v>
      </c>
      <c r="G806" t="s">
        <v>54</v>
      </c>
      <c r="I806" t="s">
        <v>63</v>
      </c>
      <c r="J806" t="s">
        <v>445</v>
      </c>
      <c r="K806" s="78">
        <f t="shared" ca="1" si="13"/>
        <v>0</v>
      </c>
      <c r="M806" t="s">
        <v>1680</v>
      </c>
    </row>
    <row r="807" spans="1:13" x14ac:dyDescent="0.35">
      <c r="A807" t="s">
        <v>526</v>
      </c>
      <c r="B807" t="s">
        <v>408</v>
      </c>
      <c r="C807" t="s">
        <v>488</v>
      </c>
      <c r="D807" t="s">
        <v>513</v>
      </c>
      <c r="E807" t="s">
        <v>54</v>
      </c>
      <c r="I807" t="s">
        <v>63</v>
      </c>
      <c r="J807" t="s">
        <v>445</v>
      </c>
      <c r="K807" s="78">
        <f t="shared" ca="1" si="13"/>
        <v>0</v>
      </c>
      <c r="M807" t="s">
        <v>1680</v>
      </c>
    </row>
    <row r="808" spans="1:13" x14ac:dyDescent="0.35">
      <c r="A808" t="s">
        <v>526</v>
      </c>
      <c r="B808" t="s">
        <v>412</v>
      </c>
      <c r="C808" t="s">
        <v>488</v>
      </c>
      <c r="D808" t="s">
        <v>519</v>
      </c>
      <c r="E808" t="s">
        <v>411</v>
      </c>
      <c r="F808" t="s">
        <v>54</v>
      </c>
      <c r="H808" t="s">
        <v>413</v>
      </c>
      <c r="I808" t="s">
        <v>63</v>
      </c>
      <c r="J808" t="s">
        <v>445</v>
      </c>
      <c r="K808" s="78">
        <f t="shared" ca="1" si="13"/>
        <v>0</v>
      </c>
      <c r="M808" t="s">
        <v>1680</v>
      </c>
    </row>
    <row r="809" spans="1:13" x14ac:dyDescent="0.35">
      <c r="A809" t="s">
        <v>526</v>
      </c>
      <c r="B809" t="s">
        <v>415</v>
      </c>
      <c r="C809" t="s">
        <v>488</v>
      </c>
      <c r="D809" t="s">
        <v>519</v>
      </c>
      <c r="E809" t="s">
        <v>414</v>
      </c>
      <c r="F809" t="s">
        <v>54</v>
      </c>
      <c r="H809" t="s">
        <v>416</v>
      </c>
      <c r="I809" t="s">
        <v>63</v>
      </c>
      <c r="J809" t="s">
        <v>445</v>
      </c>
      <c r="K809" s="78">
        <f t="shared" ca="1" si="13"/>
        <v>0</v>
      </c>
      <c r="M809" t="s">
        <v>1680</v>
      </c>
    </row>
    <row r="810" spans="1:13" x14ac:dyDescent="0.35">
      <c r="A810" t="s">
        <v>526</v>
      </c>
      <c r="B810" t="s">
        <v>418</v>
      </c>
      <c r="C810" t="s">
        <v>488</v>
      </c>
      <c r="D810" t="s">
        <v>519</v>
      </c>
      <c r="E810" t="s">
        <v>417</v>
      </c>
      <c r="F810" t="s">
        <v>54</v>
      </c>
      <c r="H810" t="s">
        <v>419</v>
      </c>
      <c r="I810" t="s">
        <v>63</v>
      </c>
      <c r="J810" t="s">
        <v>445</v>
      </c>
      <c r="K810" s="78">
        <f t="shared" ca="1" si="13"/>
        <v>0</v>
      </c>
      <c r="M810" t="s">
        <v>1680</v>
      </c>
    </row>
    <row r="811" spans="1:13" x14ac:dyDescent="0.35">
      <c r="A811" t="s">
        <v>526</v>
      </c>
      <c r="B811" t="s">
        <v>131</v>
      </c>
      <c r="C811" t="s">
        <v>488</v>
      </c>
      <c r="D811" t="s">
        <v>519</v>
      </c>
      <c r="E811" t="s">
        <v>54</v>
      </c>
      <c r="H811" t="s">
        <v>420</v>
      </c>
      <c r="I811" t="s">
        <v>63</v>
      </c>
      <c r="J811" t="s">
        <v>445</v>
      </c>
      <c r="K811" s="78">
        <f t="shared" ca="1" si="13"/>
        <v>0</v>
      </c>
      <c r="M811" t="s">
        <v>1680</v>
      </c>
    </row>
    <row r="812" spans="1:13" x14ac:dyDescent="0.35">
      <c r="A812" t="s">
        <v>526</v>
      </c>
      <c r="B812" t="s">
        <v>134</v>
      </c>
      <c r="C812" t="s">
        <v>488</v>
      </c>
      <c r="D812" t="s">
        <v>520</v>
      </c>
      <c r="E812" t="s">
        <v>521</v>
      </c>
      <c r="F812" t="s">
        <v>54</v>
      </c>
      <c r="I812" t="s">
        <v>63</v>
      </c>
      <c r="J812" t="s">
        <v>445</v>
      </c>
      <c r="K812" s="78">
        <f t="shared" ca="1" si="13"/>
        <v>0</v>
      </c>
      <c r="M812" t="s">
        <v>1680</v>
      </c>
    </row>
    <row r="813" spans="1:13" x14ac:dyDescent="0.35">
      <c r="A813" t="s">
        <v>526</v>
      </c>
      <c r="B813" t="s">
        <v>136</v>
      </c>
      <c r="C813" t="s">
        <v>488</v>
      </c>
      <c r="D813" t="s">
        <v>520</v>
      </c>
      <c r="E813" t="s">
        <v>422</v>
      </c>
      <c r="F813" t="s">
        <v>54</v>
      </c>
      <c r="H813" t="s">
        <v>423</v>
      </c>
      <c r="I813" t="s">
        <v>63</v>
      </c>
      <c r="J813" t="s">
        <v>445</v>
      </c>
      <c r="K813" s="78">
        <f t="shared" ca="1" si="13"/>
        <v>0</v>
      </c>
      <c r="M813" t="s">
        <v>1680</v>
      </c>
    </row>
    <row r="814" spans="1:13" x14ac:dyDescent="0.35">
      <c r="A814" t="s">
        <v>526</v>
      </c>
      <c r="B814" t="s">
        <v>138</v>
      </c>
      <c r="C814" t="s">
        <v>488</v>
      </c>
      <c r="D814" t="s">
        <v>520</v>
      </c>
      <c r="E814" t="s">
        <v>424</v>
      </c>
      <c r="F814" t="s">
        <v>54</v>
      </c>
      <c r="H814" t="s">
        <v>425</v>
      </c>
      <c r="I814" t="s">
        <v>63</v>
      </c>
      <c r="J814" t="s">
        <v>445</v>
      </c>
      <c r="K814" s="78">
        <f t="shared" ca="1" si="13"/>
        <v>0</v>
      </c>
      <c r="M814" t="s">
        <v>1680</v>
      </c>
    </row>
    <row r="815" spans="1:13" x14ac:dyDescent="0.35">
      <c r="A815" t="s">
        <v>526</v>
      </c>
      <c r="B815" t="s">
        <v>74</v>
      </c>
      <c r="C815" t="s">
        <v>488</v>
      </c>
      <c r="D815" t="s">
        <v>520</v>
      </c>
      <c r="E815" t="s">
        <v>426</v>
      </c>
      <c r="F815" t="s">
        <v>54</v>
      </c>
      <c r="H815" t="s">
        <v>427</v>
      </c>
      <c r="I815" t="s">
        <v>63</v>
      </c>
      <c r="J815" t="s">
        <v>445</v>
      </c>
      <c r="K815" s="78">
        <f t="shared" ca="1" si="13"/>
        <v>0</v>
      </c>
      <c r="M815" t="s">
        <v>1680</v>
      </c>
    </row>
    <row r="816" spans="1:13" x14ac:dyDescent="0.35">
      <c r="A816" t="s">
        <v>526</v>
      </c>
      <c r="B816" t="s">
        <v>141</v>
      </c>
      <c r="C816" t="s">
        <v>488</v>
      </c>
      <c r="D816" t="s">
        <v>520</v>
      </c>
      <c r="E816" t="s">
        <v>428</v>
      </c>
      <c r="F816" t="s">
        <v>54</v>
      </c>
      <c r="H816" t="s">
        <v>429</v>
      </c>
      <c r="I816" t="s">
        <v>63</v>
      </c>
      <c r="J816" t="s">
        <v>445</v>
      </c>
      <c r="K816" s="78">
        <f t="shared" ca="1" si="13"/>
        <v>0</v>
      </c>
      <c r="M816" t="s">
        <v>1680</v>
      </c>
    </row>
    <row r="817" spans="1:13" x14ac:dyDescent="0.35">
      <c r="A817" t="s">
        <v>526</v>
      </c>
      <c r="B817" t="s">
        <v>143</v>
      </c>
      <c r="C817" t="s">
        <v>488</v>
      </c>
      <c r="D817" t="s">
        <v>54</v>
      </c>
      <c r="H817" t="s">
        <v>522</v>
      </c>
      <c r="I817" t="s">
        <v>63</v>
      </c>
      <c r="J817" t="s">
        <v>445</v>
      </c>
      <c r="K817" s="78">
        <f t="shared" ca="1" si="13"/>
        <v>0</v>
      </c>
      <c r="M817" t="s">
        <v>1680</v>
      </c>
    </row>
    <row r="818" spans="1:13" x14ac:dyDescent="0.35">
      <c r="A818" t="s">
        <v>526</v>
      </c>
      <c r="B818" t="s">
        <v>144</v>
      </c>
      <c r="C818" t="s">
        <v>523</v>
      </c>
      <c r="D818" t="s">
        <v>432</v>
      </c>
      <c r="E818" t="s">
        <v>54</v>
      </c>
      <c r="I818" t="s">
        <v>63</v>
      </c>
      <c r="J818" t="s">
        <v>445</v>
      </c>
      <c r="K818" s="78">
        <f t="shared" ca="1" si="13"/>
        <v>0</v>
      </c>
      <c r="M818" t="s">
        <v>1680</v>
      </c>
    </row>
    <row r="819" spans="1:13" x14ac:dyDescent="0.35">
      <c r="A819" t="s">
        <v>526</v>
      </c>
      <c r="B819" t="s">
        <v>145</v>
      </c>
      <c r="C819" t="s">
        <v>523</v>
      </c>
      <c r="D819" t="s">
        <v>433</v>
      </c>
      <c r="E819" t="s">
        <v>54</v>
      </c>
      <c r="H819" t="s">
        <v>434</v>
      </c>
      <c r="I819" t="s">
        <v>63</v>
      </c>
      <c r="J819" t="s">
        <v>445</v>
      </c>
      <c r="K819" s="78">
        <f t="shared" ca="1" si="13"/>
        <v>1</v>
      </c>
      <c r="M819" t="s">
        <v>1680</v>
      </c>
    </row>
    <row r="820" spans="1:13" x14ac:dyDescent="0.35">
      <c r="A820" t="s">
        <v>526</v>
      </c>
      <c r="B820" t="s">
        <v>146</v>
      </c>
      <c r="C820" t="s">
        <v>523</v>
      </c>
      <c r="D820" t="s">
        <v>435</v>
      </c>
      <c r="E820" t="s">
        <v>54</v>
      </c>
      <c r="I820" t="s">
        <v>63</v>
      </c>
      <c r="J820" t="s">
        <v>445</v>
      </c>
      <c r="K820" s="78">
        <f t="shared" ca="1" si="13"/>
        <v>0</v>
      </c>
      <c r="M820" t="s">
        <v>1680</v>
      </c>
    </row>
    <row r="821" spans="1:13" x14ac:dyDescent="0.35">
      <c r="A821" t="s">
        <v>526</v>
      </c>
      <c r="B821" t="s">
        <v>148</v>
      </c>
      <c r="C821" t="s">
        <v>523</v>
      </c>
      <c r="D821" t="s">
        <v>436</v>
      </c>
      <c r="E821" t="s">
        <v>54</v>
      </c>
      <c r="I821" t="s">
        <v>63</v>
      </c>
      <c r="J821" t="s">
        <v>445</v>
      </c>
      <c r="K821" s="78">
        <f t="shared" ca="1" si="13"/>
        <v>0</v>
      </c>
      <c r="M821" t="s">
        <v>1680</v>
      </c>
    </row>
    <row r="822" spans="1:13" x14ac:dyDescent="0.35">
      <c r="A822" t="s">
        <v>526</v>
      </c>
      <c r="B822" t="s">
        <v>19</v>
      </c>
      <c r="C822" t="s">
        <v>488</v>
      </c>
      <c r="D822" t="s">
        <v>489</v>
      </c>
      <c r="E822" t="s">
        <v>490</v>
      </c>
      <c r="F822" t="s">
        <v>330</v>
      </c>
      <c r="G822" t="s">
        <v>54</v>
      </c>
      <c r="H822" t="s">
        <v>491</v>
      </c>
      <c r="I822" t="s">
        <v>64</v>
      </c>
      <c r="J822" t="s">
        <v>524</v>
      </c>
      <c r="K822" s="78">
        <f t="shared" ca="1" si="13"/>
        <v>0</v>
      </c>
      <c r="M822" t="s">
        <v>1680</v>
      </c>
    </row>
    <row r="823" spans="1:13" x14ac:dyDescent="0.35">
      <c r="A823" t="s">
        <v>526</v>
      </c>
      <c r="B823" t="s">
        <v>23</v>
      </c>
      <c r="C823" t="s">
        <v>488</v>
      </c>
      <c r="D823" t="s">
        <v>489</v>
      </c>
      <c r="E823" t="s">
        <v>490</v>
      </c>
      <c r="F823" t="s">
        <v>332</v>
      </c>
      <c r="G823" t="s">
        <v>54</v>
      </c>
      <c r="H823" t="s">
        <v>333</v>
      </c>
      <c r="I823" t="s">
        <v>64</v>
      </c>
      <c r="J823" t="s">
        <v>524</v>
      </c>
      <c r="K823" s="78">
        <f t="shared" ca="1" si="13"/>
        <v>0</v>
      </c>
      <c r="M823" t="s">
        <v>1680</v>
      </c>
    </row>
    <row r="824" spans="1:13" x14ac:dyDescent="0.35">
      <c r="A824" t="s">
        <v>526</v>
      </c>
      <c r="B824" t="s">
        <v>26</v>
      </c>
      <c r="C824" t="s">
        <v>488</v>
      </c>
      <c r="D824" t="s">
        <v>489</v>
      </c>
      <c r="E824" t="s">
        <v>490</v>
      </c>
      <c r="F824" t="s">
        <v>334</v>
      </c>
      <c r="G824" t="s">
        <v>54</v>
      </c>
      <c r="H824" t="s">
        <v>335</v>
      </c>
      <c r="I824" t="s">
        <v>64</v>
      </c>
      <c r="J824" t="s">
        <v>524</v>
      </c>
      <c r="K824" s="78">
        <f t="shared" ca="1" si="13"/>
        <v>0</v>
      </c>
      <c r="M824" t="s">
        <v>1680</v>
      </c>
    </row>
    <row r="825" spans="1:13" x14ac:dyDescent="0.35">
      <c r="A825" t="s">
        <v>526</v>
      </c>
      <c r="B825" t="s">
        <v>30</v>
      </c>
      <c r="C825" t="s">
        <v>488</v>
      </c>
      <c r="D825" t="s">
        <v>489</v>
      </c>
      <c r="E825" t="s">
        <v>490</v>
      </c>
      <c r="F825" t="s">
        <v>54</v>
      </c>
      <c r="I825" t="s">
        <v>64</v>
      </c>
      <c r="J825" t="s">
        <v>524</v>
      </c>
      <c r="K825" s="78">
        <f t="shared" ca="1" si="13"/>
        <v>0</v>
      </c>
      <c r="M825" t="s">
        <v>1680</v>
      </c>
    </row>
    <row r="826" spans="1:13" x14ac:dyDescent="0.35">
      <c r="A826" t="s">
        <v>526</v>
      </c>
      <c r="B826" t="s">
        <v>34</v>
      </c>
      <c r="C826" t="s">
        <v>488</v>
      </c>
      <c r="D826" t="s">
        <v>489</v>
      </c>
      <c r="E826" t="s">
        <v>493</v>
      </c>
      <c r="F826" t="s">
        <v>337</v>
      </c>
      <c r="G826" t="s">
        <v>54</v>
      </c>
      <c r="H826" t="s">
        <v>338</v>
      </c>
      <c r="I826" t="s">
        <v>64</v>
      </c>
      <c r="J826" t="s">
        <v>524</v>
      </c>
      <c r="K826" s="78">
        <f t="shared" ca="1" si="13"/>
        <v>0</v>
      </c>
      <c r="M826" t="s">
        <v>1680</v>
      </c>
    </row>
    <row r="827" spans="1:13" x14ac:dyDescent="0.35">
      <c r="A827" t="s">
        <v>526</v>
      </c>
      <c r="B827" t="s">
        <v>38</v>
      </c>
      <c r="C827" t="s">
        <v>488</v>
      </c>
      <c r="D827" t="s">
        <v>489</v>
      </c>
      <c r="E827" t="s">
        <v>493</v>
      </c>
      <c r="F827" t="s">
        <v>339</v>
      </c>
      <c r="G827" t="s">
        <v>54</v>
      </c>
      <c r="H827" t="s">
        <v>494</v>
      </c>
      <c r="I827" t="s">
        <v>64</v>
      </c>
      <c r="J827" t="s">
        <v>524</v>
      </c>
      <c r="K827" s="78">
        <f t="shared" ca="1" si="13"/>
        <v>0</v>
      </c>
      <c r="M827" t="s">
        <v>1680</v>
      </c>
    </row>
    <row r="828" spans="1:13" x14ac:dyDescent="0.35">
      <c r="A828" t="s">
        <v>526</v>
      </c>
      <c r="B828" t="s">
        <v>41</v>
      </c>
      <c r="C828" t="s">
        <v>488</v>
      </c>
      <c r="D828" t="s">
        <v>489</v>
      </c>
      <c r="E828" t="s">
        <v>493</v>
      </c>
      <c r="F828" t="s">
        <v>54</v>
      </c>
      <c r="I828" t="s">
        <v>64</v>
      </c>
      <c r="J828" t="s">
        <v>524</v>
      </c>
      <c r="K828" s="78">
        <f t="shared" ca="1" si="13"/>
        <v>0</v>
      </c>
      <c r="M828" t="s">
        <v>1680</v>
      </c>
    </row>
    <row r="829" spans="1:13" x14ac:dyDescent="0.35">
      <c r="A829" t="s">
        <v>526</v>
      </c>
      <c r="B829" t="s">
        <v>45</v>
      </c>
      <c r="C829" t="s">
        <v>488</v>
      </c>
      <c r="D829" t="s">
        <v>489</v>
      </c>
      <c r="E829" t="s">
        <v>341</v>
      </c>
      <c r="F829" t="s">
        <v>495</v>
      </c>
      <c r="G829" t="s">
        <v>54</v>
      </c>
      <c r="H829" t="s">
        <v>496</v>
      </c>
      <c r="I829" t="s">
        <v>64</v>
      </c>
      <c r="J829" t="s">
        <v>524</v>
      </c>
      <c r="K829" s="78">
        <f t="shared" ca="1" si="13"/>
        <v>0</v>
      </c>
      <c r="M829" t="s">
        <v>1680</v>
      </c>
    </row>
    <row r="830" spans="1:13" x14ac:dyDescent="0.35">
      <c r="A830" t="s">
        <v>526</v>
      </c>
      <c r="B830" t="s">
        <v>49</v>
      </c>
      <c r="C830" t="s">
        <v>488</v>
      </c>
      <c r="D830" t="s">
        <v>489</v>
      </c>
      <c r="E830" t="s">
        <v>341</v>
      </c>
      <c r="F830" t="s">
        <v>497</v>
      </c>
      <c r="G830" t="s">
        <v>54</v>
      </c>
      <c r="H830" t="s">
        <v>345</v>
      </c>
      <c r="I830" t="s">
        <v>64</v>
      </c>
      <c r="J830" t="s">
        <v>524</v>
      </c>
      <c r="K830" s="78">
        <f t="shared" ca="1" si="13"/>
        <v>0</v>
      </c>
      <c r="M830" t="s">
        <v>1680</v>
      </c>
    </row>
    <row r="831" spans="1:13" x14ac:dyDescent="0.35">
      <c r="A831" t="s">
        <v>526</v>
      </c>
      <c r="B831" t="s">
        <v>51</v>
      </c>
      <c r="C831" t="s">
        <v>488</v>
      </c>
      <c r="D831" t="s">
        <v>489</v>
      </c>
      <c r="E831" t="s">
        <v>341</v>
      </c>
      <c r="F831" t="s">
        <v>498</v>
      </c>
      <c r="G831" t="s">
        <v>54</v>
      </c>
      <c r="H831" t="s">
        <v>347</v>
      </c>
      <c r="I831" t="s">
        <v>64</v>
      </c>
      <c r="J831" t="s">
        <v>524</v>
      </c>
      <c r="K831" s="78">
        <f t="shared" ca="1" si="13"/>
        <v>0</v>
      </c>
      <c r="M831" t="s">
        <v>1680</v>
      </c>
    </row>
    <row r="832" spans="1:13" x14ac:dyDescent="0.35">
      <c r="A832" t="s">
        <v>526</v>
      </c>
      <c r="B832" t="s">
        <v>53</v>
      </c>
      <c r="C832" t="s">
        <v>488</v>
      </c>
      <c r="D832" t="s">
        <v>489</v>
      </c>
      <c r="E832" t="s">
        <v>341</v>
      </c>
      <c r="F832" t="s">
        <v>499</v>
      </c>
      <c r="G832" t="s">
        <v>54</v>
      </c>
      <c r="H832" t="s">
        <v>349</v>
      </c>
      <c r="I832" t="s">
        <v>64</v>
      </c>
      <c r="J832" t="s">
        <v>524</v>
      </c>
      <c r="K832" s="78">
        <f t="shared" ca="1" si="13"/>
        <v>0</v>
      </c>
      <c r="M832" t="s">
        <v>1680</v>
      </c>
    </row>
    <row r="833" spans="1:13" x14ac:dyDescent="0.35">
      <c r="A833" t="s">
        <v>526</v>
      </c>
      <c r="B833" t="s">
        <v>60</v>
      </c>
      <c r="C833" t="s">
        <v>488</v>
      </c>
      <c r="D833" t="s">
        <v>489</v>
      </c>
      <c r="E833" t="s">
        <v>341</v>
      </c>
      <c r="F833" t="s">
        <v>500</v>
      </c>
      <c r="G833" t="s">
        <v>54</v>
      </c>
      <c r="H833" t="s">
        <v>351</v>
      </c>
      <c r="I833" t="s">
        <v>64</v>
      </c>
      <c r="J833" t="s">
        <v>524</v>
      </c>
      <c r="K833" s="78">
        <f t="shared" ca="1" si="13"/>
        <v>0</v>
      </c>
      <c r="M833" t="s">
        <v>1680</v>
      </c>
    </row>
    <row r="834" spans="1:13" x14ac:dyDescent="0.35">
      <c r="A834" t="s">
        <v>526</v>
      </c>
      <c r="B834" t="s">
        <v>66</v>
      </c>
      <c r="C834" t="s">
        <v>488</v>
      </c>
      <c r="D834" t="s">
        <v>489</v>
      </c>
      <c r="E834" t="s">
        <v>352</v>
      </c>
      <c r="F834" t="s">
        <v>54</v>
      </c>
      <c r="I834" t="s">
        <v>64</v>
      </c>
      <c r="J834" t="s">
        <v>524</v>
      </c>
      <c r="K834" s="78">
        <f t="shared" ca="1" si="13"/>
        <v>0</v>
      </c>
      <c r="M834" t="s">
        <v>1680</v>
      </c>
    </row>
    <row r="835" spans="1:13" x14ac:dyDescent="0.35">
      <c r="A835" t="s">
        <v>526</v>
      </c>
      <c r="B835" t="s">
        <v>69</v>
      </c>
      <c r="C835" t="s">
        <v>488</v>
      </c>
      <c r="D835" t="s">
        <v>489</v>
      </c>
      <c r="E835" t="s">
        <v>501</v>
      </c>
      <c r="F835" t="s">
        <v>353</v>
      </c>
      <c r="G835" t="s">
        <v>54</v>
      </c>
      <c r="H835" t="s">
        <v>354</v>
      </c>
      <c r="I835" t="s">
        <v>64</v>
      </c>
      <c r="J835" t="s">
        <v>524</v>
      </c>
      <c r="K835" s="78">
        <f t="shared" ca="1" si="13"/>
        <v>0</v>
      </c>
      <c r="M835" t="s">
        <v>1680</v>
      </c>
    </row>
    <row r="836" spans="1:13" x14ac:dyDescent="0.35">
      <c r="A836" t="s">
        <v>526</v>
      </c>
      <c r="B836" t="s">
        <v>73</v>
      </c>
      <c r="C836" t="s">
        <v>488</v>
      </c>
      <c r="D836" t="s">
        <v>489</v>
      </c>
      <c r="E836" t="s">
        <v>501</v>
      </c>
      <c r="F836" t="s">
        <v>355</v>
      </c>
      <c r="G836" t="s">
        <v>54</v>
      </c>
      <c r="H836" t="s">
        <v>502</v>
      </c>
      <c r="I836" t="s">
        <v>64</v>
      </c>
      <c r="J836" t="s">
        <v>524</v>
      </c>
      <c r="K836" s="78">
        <f t="shared" ca="1" si="13"/>
        <v>0</v>
      </c>
      <c r="M836" t="s">
        <v>1680</v>
      </c>
    </row>
    <row r="837" spans="1:13" x14ac:dyDescent="0.35">
      <c r="A837" t="s">
        <v>526</v>
      </c>
      <c r="B837" t="s">
        <v>76</v>
      </c>
      <c r="C837" t="s">
        <v>488</v>
      </c>
      <c r="D837" t="s">
        <v>489</v>
      </c>
      <c r="E837" t="s">
        <v>501</v>
      </c>
      <c r="F837" t="s">
        <v>54</v>
      </c>
      <c r="I837" t="s">
        <v>64</v>
      </c>
      <c r="J837" t="s">
        <v>524</v>
      </c>
      <c r="K837" s="78">
        <f t="shared" ca="1" si="13"/>
        <v>0</v>
      </c>
      <c r="M837" t="s">
        <v>1680</v>
      </c>
    </row>
    <row r="838" spans="1:13" x14ac:dyDescent="0.35">
      <c r="A838" t="s">
        <v>526</v>
      </c>
      <c r="B838" t="s">
        <v>80</v>
      </c>
      <c r="C838" t="s">
        <v>488</v>
      </c>
      <c r="D838" t="s">
        <v>489</v>
      </c>
      <c r="E838" t="s">
        <v>54</v>
      </c>
      <c r="I838" t="s">
        <v>64</v>
      </c>
      <c r="J838" t="s">
        <v>524</v>
      </c>
      <c r="K838" s="78">
        <f t="shared" ca="1" si="13"/>
        <v>0</v>
      </c>
      <c r="M838" t="s">
        <v>1680</v>
      </c>
    </row>
    <row r="839" spans="1:13" x14ac:dyDescent="0.35">
      <c r="A839" t="s">
        <v>526</v>
      </c>
      <c r="B839" t="s">
        <v>82</v>
      </c>
      <c r="C839" t="s">
        <v>488</v>
      </c>
      <c r="D839" t="s">
        <v>503</v>
      </c>
      <c r="E839" t="s">
        <v>504</v>
      </c>
      <c r="F839" t="s">
        <v>360</v>
      </c>
      <c r="G839" t="s">
        <v>54</v>
      </c>
      <c r="H839" t="s">
        <v>361</v>
      </c>
      <c r="I839" t="s">
        <v>64</v>
      </c>
      <c r="J839" t="s">
        <v>524</v>
      </c>
      <c r="K839" s="78">
        <f t="shared" ca="1" si="13"/>
        <v>0</v>
      </c>
      <c r="M839" t="s">
        <v>1680</v>
      </c>
    </row>
    <row r="840" spans="1:13" x14ac:dyDescent="0.35">
      <c r="A840" t="s">
        <v>526</v>
      </c>
      <c r="B840" t="s">
        <v>84</v>
      </c>
      <c r="C840" t="s">
        <v>488</v>
      </c>
      <c r="D840" t="s">
        <v>503</v>
      </c>
      <c r="E840" t="s">
        <v>504</v>
      </c>
      <c r="F840" t="s">
        <v>362</v>
      </c>
      <c r="G840" t="s">
        <v>54</v>
      </c>
      <c r="H840" t="s">
        <v>363</v>
      </c>
      <c r="I840" t="s">
        <v>64</v>
      </c>
      <c r="J840" t="s">
        <v>524</v>
      </c>
      <c r="K840" s="78">
        <f t="shared" ca="1" si="13"/>
        <v>0</v>
      </c>
      <c r="M840" t="s">
        <v>1680</v>
      </c>
    </row>
    <row r="841" spans="1:13" x14ac:dyDescent="0.35">
      <c r="A841" t="s">
        <v>526</v>
      </c>
      <c r="B841" t="s">
        <v>86</v>
      </c>
      <c r="C841" t="s">
        <v>488</v>
      </c>
      <c r="D841" t="s">
        <v>503</v>
      </c>
      <c r="E841" t="s">
        <v>504</v>
      </c>
      <c r="F841" t="s">
        <v>364</v>
      </c>
      <c r="G841" t="s">
        <v>54</v>
      </c>
      <c r="H841" t="s">
        <v>365</v>
      </c>
      <c r="I841" t="s">
        <v>64</v>
      </c>
      <c r="J841" t="s">
        <v>524</v>
      </c>
      <c r="K841" s="78">
        <f t="shared" ca="1" si="13"/>
        <v>0</v>
      </c>
      <c r="M841" t="s">
        <v>1680</v>
      </c>
    </row>
    <row r="842" spans="1:13" x14ac:dyDescent="0.35">
      <c r="A842" t="s">
        <v>526</v>
      </c>
      <c r="B842" t="s">
        <v>88</v>
      </c>
      <c r="C842" t="s">
        <v>488</v>
      </c>
      <c r="D842" t="s">
        <v>503</v>
      </c>
      <c r="E842" t="s">
        <v>504</v>
      </c>
      <c r="F842" t="s">
        <v>54</v>
      </c>
      <c r="I842" t="s">
        <v>64</v>
      </c>
      <c r="J842" t="s">
        <v>524</v>
      </c>
      <c r="K842" s="78">
        <f t="shared" ca="1" si="13"/>
        <v>0</v>
      </c>
      <c r="M842" t="s">
        <v>1680</v>
      </c>
    </row>
    <row r="843" spans="1:13" x14ac:dyDescent="0.35">
      <c r="A843" t="s">
        <v>526</v>
      </c>
      <c r="B843" t="s">
        <v>90</v>
      </c>
      <c r="C843" t="s">
        <v>488</v>
      </c>
      <c r="D843" t="s">
        <v>503</v>
      </c>
      <c r="E843" t="s">
        <v>505</v>
      </c>
      <c r="F843" t="s">
        <v>367</v>
      </c>
      <c r="G843" t="s">
        <v>54</v>
      </c>
      <c r="H843" t="s">
        <v>368</v>
      </c>
      <c r="I843" t="s">
        <v>64</v>
      </c>
      <c r="J843" t="s">
        <v>524</v>
      </c>
      <c r="K843" s="78">
        <f t="shared" ref="K843:K909" ca="1" si="14">OFFSET(INDIRECT(A843&amp;"_Corner"),MATCH($B843,INDIRECT(A843&amp;"_Row"),0),MATCH($I843,INDIRECT(A843&amp;"_Column",0)))</f>
        <v>0</v>
      </c>
      <c r="M843" t="s">
        <v>1680</v>
      </c>
    </row>
    <row r="844" spans="1:13" x14ac:dyDescent="0.35">
      <c r="A844" t="s">
        <v>526</v>
      </c>
      <c r="B844" t="s">
        <v>92</v>
      </c>
      <c r="C844" t="s">
        <v>488</v>
      </c>
      <c r="D844" t="s">
        <v>503</v>
      </c>
      <c r="E844" t="s">
        <v>505</v>
      </c>
      <c r="F844" t="s">
        <v>369</v>
      </c>
      <c r="G844" t="s">
        <v>54</v>
      </c>
      <c r="H844" t="s">
        <v>370</v>
      </c>
      <c r="I844" t="s">
        <v>64</v>
      </c>
      <c r="J844" t="s">
        <v>524</v>
      </c>
      <c r="K844" s="78">
        <f t="shared" ca="1" si="14"/>
        <v>0</v>
      </c>
      <c r="M844" t="s">
        <v>1680</v>
      </c>
    </row>
    <row r="845" spans="1:13" x14ac:dyDescent="0.35">
      <c r="A845" t="s">
        <v>526</v>
      </c>
      <c r="B845" t="s">
        <v>94</v>
      </c>
      <c r="C845" t="s">
        <v>488</v>
      </c>
      <c r="D845" t="s">
        <v>503</v>
      </c>
      <c r="E845" t="s">
        <v>505</v>
      </c>
      <c r="F845" t="s">
        <v>371</v>
      </c>
      <c r="G845" t="s">
        <v>54</v>
      </c>
      <c r="H845" t="s">
        <v>372</v>
      </c>
      <c r="I845" t="s">
        <v>64</v>
      </c>
      <c r="J845" t="s">
        <v>524</v>
      </c>
      <c r="K845" s="78">
        <f t="shared" ca="1" si="14"/>
        <v>0</v>
      </c>
      <c r="M845" t="s">
        <v>1680</v>
      </c>
    </row>
    <row r="846" spans="1:13" x14ac:dyDescent="0.35">
      <c r="A846" t="s">
        <v>526</v>
      </c>
      <c r="B846" t="s">
        <v>96</v>
      </c>
      <c r="C846" t="s">
        <v>488</v>
      </c>
      <c r="D846" t="s">
        <v>503</v>
      </c>
      <c r="E846" t="s">
        <v>505</v>
      </c>
      <c r="F846" t="s">
        <v>54</v>
      </c>
      <c r="I846" t="s">
        <v>64</v>
      </c>
      <c r="J846" t="s">
        <v>524</v>
      </c>
      <c r="K846" s="78">
        <f t="shared" ca="1" si="14"/>
        <v>0</v>
      </c>
      <c r="M846" t="s">
        <v>1680</v>
      </c>
    </row>
    <row r="847" spans="1:13" x14ac:dyDescent="0.35">
      <c r="A847" t="s">
        <v>526</v>
      </c>
      <c r="B847" t="s">
        <v>98</v>
      </c>
      <c r="C847" t="s">
        <v>488</v>
      </c>
      <c r="D847" t="s">
        <v>503</v>
      </c>
      <c r="E847" t="s">
        <v>506</v>
      </c>
      <c r="F847" t="s">
        <v>374</v>
      </c>
      <c r="G847" t="s">
        <v>54</v>
      </c>
      <c r="H847" t="s">
        <v>507</v>
      </c>
      <c r="I847" t="s">
        <v>64</v>
      </c>
      <c r="J847" t="s">
        <v>524</v>
      </c>
      <c r="K847" s="78">
        <f t="shared" ca="1" si="14"/>
        <v>0</v>
      </c>
      <c r="M847" t="s">
        <v>1680</v>
      </c>
    </row>
    <row r="848" spans="1:13" x14ac:dyDescent="0.35">
      <c r="A848" t="s">
        <v>526</v>
      </c>
      <c r="B848" t="s">
        <v>100</v>
      </c>
      <c r="C848" t="s">
        <v>488</v>
      </c>
      <c r="D848" t="s">
        <v>503</v>
      </c>
      <c r="E848" t="s">
        <v>506</v>
      </c>
      <c r="F848" t="s">
        <v>508</v>
      </c>
      <c r="G848" t="s">
        <v>54</v>
      </c>
      <c r="H848" t="s">
        <v>377</v>
      </c>
      <c r="I848" t="s">
        <v>64</v>
      </c>
      <c r="J848" t="s">
        <v>524</v>
      </c>
      <c r="K848" s="78">
        <f t="shared" ca="1" si="14"/>
        <v>0</v>
      </c>
      <c r="M848" t="s">
        <v>1680</v>
      </c>
    </row>
    <row r="849" spans="1:13" x14ac:dyDescent="0.35">
      <c r="A849" t="s">
        <v>526</v>
      </c>
      <c r="B849" t="s">
        <v>102</v>
      </c>
      <c r="C849" t="s">
        <v>488</v>
      </c>
      <c r="D849" t="s">
        <v>503</v>
      </c>
      <c r="E849" t="s">
        <v>506</v>
      </c>
      <c r="F849" t="s">
        <v>378</v>
      </c>
      <c r="G849" t="s">
        <v>54</v>
      </c>
      <c r="H849" t="s">
        <v>379</v>
      </c>
      <c r="I849" t="s">
        <v>64</v>
      </c>
      <c r="J849" t="s">
        <v>524</v>
      </c>
      <c r="K849" s="78">
        <f t="shared" ca="1" si="14"/>
        <v>0</v>
      </c>
      <c r="M849" t="s">
        <v>1680</v>
      </c>
    </row>
    <row r="850" spans="1:13" x14ac:dyDescent="0.35">
      <c r="A850" t="s">
        <v>526</v>
      </c>
      <c r="B850" t="s">
        <v>67</v>
      </c>
      <c r="C850" t="s">
        <v>488</v>
      </c>
      <c r="D850" t="s">
        <v>503</v>
      </c>
      <c r="E850" t="s">
        <v>506</v>
      </c>
      <c r="F850" t="s">
        <v>380</v>
      </c>
      <c r="G850" t="s">
        <v>54</v>
      </c>
      <c r="H850" t="s">
        <v>381</v>
      </c>
      <c r="I850" t="s">
        <v>64</v>
      </c>
      <c r="J850" t="s">
        <v>524</v>
      </c>
      <c r="K850" s="78">
        <f t="shared" ca="1" si="14"/>
        <v>0</v>
      </c>
      <c r="M850" t="s">
        <v>1680</v>
      </c>
    </row>
    <row r="851" spans="1:13" x14ac:dyDescent="0.35">
      <c r="A851" t="s">
        <v>526</v>
      </c>
      <c r="B851" t="s">
        <v>105</v>
      </c>
      <c r="C851" t="s">
        <v>488</v>
      </c>
      <c r="D851" t="s">
        <v>503</v>
      </c>
      <c r="E851" t="s">
        <v>506</v>
      </c>
      <c r="F851" t="s">
        <v>382</v>
      </c>
      <c r="G851" t="s">
        <v>54</v>
      </c>
      <c r="I851" t="s">
        <v>64</v>
      </c>
      <c r="J851" t="s">
        <v>524</v>
      </c>
      <c r="K851" s="78">
        <f t="shared" ca="1" si="14"/>
        <v>0</v>
      </c>
      <c r="M851" t="s">
        <v>1680</v>
      </c>
    </row>
    <row r="852" spans="1:13" x14ac:dyDescent="0.35">
      <c r="A852" t="s">
        <v>526</v>
      </c>
      <c r="B852" t="s">
        <v>107</v>
      </c>
      <c r="C852" t="s">
        <v>488</v>
      </c>
      <c r="D852" t="s">
        <v>503</v>
      </c>
      <c r="E852" t="s">
        <v>506</v>
      </c>
      <c r="F852" t="s">
        <v>54</v>
      </c>
      <c r="I852" t="s">
        <v>64</v>
      </c>
      <c r="J852" t="s">
        <v>524</v>
      </c>
      <c r="K852" s="78">
        <f t="shared" ca="1" si="14"/>
        <v>0</v>
      </c>
      <c r="M852" t="s">
        <v>1680</v>
      </c>
    </row>
    <row r="853" spans="1:13" x14ac:dyDescent="0.35">
      <c r="A853" t="s">
        <v>526</v>
      </c>
      <c r="B853" t="s">
        <v>109</v>
      </c>
      <c r="C853" t="s">
        <v>488</v>
      </c>
      <c r="D853" t="s">
        <v>503</v>
      </c>
      <c r="E853" t="s">
        <v>384</v>
      </c>
      <c r="F853" t="s">
        <v>231</v>
      </c>
      <c r="G853" t="s">
        <v>54</v>
      </c>
      <c r="H853" t="s">
        <v>385</v>
      </c>
      <c r="I853" t="s">
        <v>64</v>
      </c>
      <c r="J853" t="s">
        <v>524</v>
      </c>
      <c r="K853" s="78">
        <f t="shared" ca="1" si="14"/>
        <v>0</v>
      </c>
      <c r="M853" t="s">
        <v>1680</v>
      </c>
    </row>
    <row r="854" spans="1:13" x14ac:dyDescent="0.35">
      <c r="A854" t="s">
        <v>526</v>
      </c>
      <c r="B854" t="s">
        <v>111</v>
      </c>
      <c r="C854" t="s">
        <v>488</v>
      </c>
      <c r="D854" t="s">
        <v>503</v>
      </c>
      <c r="E854" t="s">
        <v>509</v>
      </c>
      <c r="F854" t="s">
        <v>510</v>
      </c>
      <c r="G854" t="s">
        <v>54</v>
      </c>
      <c r="H854" t="s">
        <v>388</v>
      </c>
      <c r="I854" t="s">
        <v>64</v>
      </c>
      <c r="J854" t="s">
        <v>524</v>
      </c>
      <c r="K854" s="78">
        <f t="shared" ca="1" si="14"/>
        <v>0</v>
      </c>
      <c r="M854" t="s">
        <v>1680</v>
      </c>
    </row>
    <row r="855" spans="1:13" x14ac:dyDescent="0.35">
      <c r="A855" t="s">
        <v>526</v>
      </c>
      <c r="B855" t="s">
        <v>114</v>
      </c>
      <c r="C855" t="s">
        <v>488</v>
      </c>
      <c r="D855" t="s">
        <v>503</v>
      </c>
      <c r="E855" t="s">
        <v>509</v>
      </c>
      <c r="F855" t="s">
        <v>511</v>
      </c>
      <c r="G855" t="s">
        <v>54</v>
      </c>
      <c r="H855" t="s">
        <v>390</v>
      </c>
      <c r="I855" t="s">
        <v>64</v>
      </c>
      <c r="J855" t="s">
        <v>524</v>
      </c>
      <c r="K855" s="78">
        <f t="shared" ca="1" si="14"/>
        <v>0</v>
      </c>
      <c r="M855" t="s">
        <v>1680</v>
      </c>
    </row>
    <row r="856" spans="1:13" x14ac:dyDescent="0.35">
      <c r="A856" t="s">
        <v>526</v>
      </c>
      <c r="B856" t="s">
        <v>116</v>
      </c>
      <c r="C856" t="s">
        <v>488</v>
      </c>
      <c r="D856" t="s">
        <v>503</v>
      </c>
      <c r="E856" t="s">
        <v>509</v>
      </c>
      <c r="F856" t="s">
        <v>512</v>
      </c>
      <c r="G856" t="s">
        <v>54</v>
      </c>
      <c r="H856" t="s">
        <v>390</v>
      </c>
      <c r="I856" t="s">
        <v>64</v>
      </c>
      <c r="J856" t="s">
        <v>524</v>
      </c>
      <c r="K856" s="78">
        <f t="shared" ca="1" si="14"/>
        <v>0</v>
      </c>
      <c r="M856" t="s">
        <v>1680</v>
      </c>
    </row>
    <row r="857" spans="1:13" x14ac:dyDescent="0.35">
      <c r="A857" t="s">
        <v>526</v>
      </c>
      <c r="B857" t="s">
        <v>118</v>
      </c>
      <c r="C857" t="s">
        <v>488</v>
      </c>
      <c r="D857" t="s">
        <v>503</v>
      </c>
      <c r="E857" t="s">
        <v>509</v>
      </c>
      <c r="F857" t="s">
        <v>54</v>
      </c>
      <c r="I857" t="s">
        <v>64</v>
      </c>
      <c r="J857" t="s">
        <v>524</v>
      </c>
      <c r="K857" s="78">
        <f t="shared" ca="1" si="14"/>
        <v>0</v>
      </c>
      <c r="M857" t="s">
        <v>1680</v>
      </c>
    </row>
    <row r="858" spans="1:13" x14ac:dyDescent="0.35">
      <c r="A858" t="s">
        <v>526</v>
      </c>
      <c r="B858" t="s">
        <v>120</v>
      </c>
      <c r="C858" t="s">
        <v>488</v>
      </c>
      <c r="D858" t="s">
        <v>503</v>
      </c>
      <c r="E858" t="s">
        <v>54</v>
      </c>
      <c r="I858" t="s">
        <v>64</v>
      </c>
      <c r="J858" t="s">
        <v>524</v>
      </c>
      <c r="K858" s="78">
        <f t="shared" ca="1" si="14"/>
        <v>0</v>
      </c>
      <c r="M858" t="s">
        <v>1680</v>
      </c>
    </row>
    <row r="859" spans="1:13" x14ac:dyDescent="0.35">
      <c r="A859" t="s">
        <v>526</v>
      </c>
      <c r="B859" t="s">
        <v>124</v>
      </c>
      <c r="C859" t="s">
        <v>488</v>
      </c>
      <c r="D859" t="s">
        <v>513</v>
      </c>
      <c r="E859" t="s">
        <v>514</v>
      </c>
      <c r="F859" t="s">
        <v>54</v>
      </c>
      <c r="H859" t="s">
        <v>398</v>
      </c>
      <c r="I859" t="s">
        <v>64</v>
      </c>
      <c r="J859" t="s">
        <v>524</v>
      </c>
      <c r="K859" s="78">
        <f t="shared" ca="1" si="14"/>
        <v>0</v>
      </c>
      <c r="M859" t="s">
        <v>1680</v>
      </c>
    </row>
    <row r="860" spans="1:13" x14ac:dyDescent="0.35">
      <c r="A860" t="s">
        <v>526</v>
      </c>
      <c r="B860" t="s">
        <v>71</v>
      </c>
      <c r="C860" t="s">
        <v>488</v>
      </c>
      <c r="D860" t="s">
        <v>513</v>
      </c>
      <c r="E860" t="s">
        <v>399</v>
      </c>
      <c r="F860" t="s">
        <v>54</v>
      </c>
      <c r="I860" t="s">
        <v>64</v>
      </c>
      <c r="J860" t="s">
        <v>524</v>
      </c>
      <c r="K860" s="78">
        <f t="shared" ca="1" si="14"/>
        <v>0</v>
      </c>
      <c r="M860" t="s">
        <v>1680</v>
      </c>
    </row>
    <row r="861" spans="1:13" x14ac:dyDescent="0.35">
      <c r="A861" t="s">
        <v>526</v>
      </c>
      <c r="B861" t="s">
        <v>127</v>
      </c>
      <c r="C861" t="s">
        <v>488</v>
      </c>
      <c r="D861" t="s">
        <v>513</v>
      </c>
      <c r="E861" t="s">
        <v>515</v>
      </c>
      <c r="F861" t="s">
        <v>54</v>
      </c>
      <c r="H861" t="s">
        <v>401</v>
      </c>
      <c r="I861" t="s">
        <v>64</v>
      </c>
      <c r="J861" t="s">
        <v>524</v>
      </c>
      <c r="K861" s="78">
        <f t="shared" ca="1" si="14"/>
        <v>0</v>
      </c>
      <c r="M861" t="s">
        <v>1680</v>
      </c>
    </row>
    <row r="862" spans="1:13" x14ac:dyDescent="0.35">
      <c r="A862" t="s">
        <v>526</v>
      </c>
      <c r="B862" t="s">
        <v>129</v>
      </c>
      <c r="C862" t="s">
        <v>488</v>
      </c>
      <c r="D862" t="s">
        <v>513</v>
      </c>
      <c r="E862" t="s">
        <v>515</v>
      </c>
      <c r="F862" t="s">
        <v>516</v>
      </c>
      <c r="G862" t="s">
        <v>54</v>
      </c>
      <c r="I862" t="s">
        <v>64</v>
      </c>
      <c r="J862" t="s">
        <v>524</v>
      </c>
      <c r="K862" s="78">
        <f t="shared" ca="1" si="14"/>
        <v>0</v>
      </c>
      <c r="M862" t="s">
        <v>1680</v>
      </c>
    </row>
    <row r="863" spans="1:13" x14ac:dyDescent="0.35">
      <c r="A863" t="s">
        <v>526</v>
      </c>
      <c r="B863" t="s">
        <v>404</v>
      </c>
      <c r="C863" t="s">
        <v>488</v>
      </c>
      <c r="D863" t="s">
        <v>513</v>
      </c>
      <c r="E863" t="s">
        <v>515</v>
      </c>
      <c r="F863" t="s">
        <v>517</v>
      </c>
      <c r="G863" t="s">
        <v>54</v>
      </c>
      <c r="I863" t="s">
        <v>64</v>
      </c>
      <c r="J863" t="s">
        <v>524</v>
      </c>
      <c r="K863" s="78">
        <f t="shared" ca="1" si="14"/>
        <v>0</v>
      </c>
      <c r="M863" t="s">
        <v>1680</v>
      </c>
    </row>
    <row r="864" spans="1:13" x14ac:dyDescent="0.35">
      <c r="A864" t="s">
        <v>526</v>
      </c>
      <c r="B864" t="s">
        <v>406</v>
      </c>
      <c r="C864" t="s">
        <v>488</v>
      </c>
      <c r="D864" t="s">
        <v>513</v>
      </c>
      <c r="E864" t="s">
        <v>515</v>
      </c>
      <c r="F864" t="s">
        <v>518</v>
      </c>
      <c r="G864" t="s">
        <v>54</v>
      </c>
      <c r="I864" t="s">
        <v>64</v>
      </c>
      <c r="J864" t="s">
        <v>524</v>
      </c>
      <c r="K864" s="78">
        <f t="shared" ca="1" si="14"/>
        <v>0</v>
      </c>
      <c r="M864" t="s">
        <v>1680</v>
      </c>
    </row>
    <row r="865" spans="1:13" x14ac:dyDescent="0.35">
      <c r="A865" t="s">
        <v>526</v>
      </c>
      <c r="B865" t="s">
        <v>408</v>
      </c>
      <c r="C865" t="s">
        <v>488</v>
      </c>
      <c r="D865" t="s">
        <v>513</v>
      </c>
      <c r="E865" t="s">
        <v>54</v>
      </c>
      <c r="I865" t="s">
        <v>64</v>
      </c>
      <c r="J865" t="s">
        <v>524</v>
      </c>
      <c r="K865" s="78">
        <f t="shared" ca="1" si="14"/>
        <v>0</v>
      </c>
      <c r="M865" t="s">
        <v>1680</v>
      </c>
    </row>
    <row r="866" spans="1:13" x14ac:dyDescent="0.35">
      <c r="A866" t="s">
        <v>526</v>
      </c>
      <c r="B866" t="s">
        <v>412</v>
      </c>
      <c r="C866" t="s">
        <v>488</v>
      </c>
      <c r="D866" t="s">
        <v>519</v>
      </c>
      <c r="E866" t="s">
        <v>411</v>
      </c>
      <c r="F866" t="s">
        <v>54</v>
      </c>
      <c r="H866" t="s">
        <v>413</v>
      </c>
      <c r="I866" t="s">
        <v>64</v>
      </c>
      <c r="J866" t="s">
        <v>524</v>
      </c>
      <c r="K866" s="78">
        <f t="shared" ca="1" si="14"/>
        <v>0</v>
      </c>
      <c r="M866" t="s">
        <v>1680</v>
      </c>
    </row>
    <row r="867" spans="1:13" x14ac:dyDescent="0.35">
      <c r="A867" t="s">
        <v>526</v>
      </c>
      <c r="B867" t="s">
        <v>415</v>
      </c>
      <c r="C867" t="s">
        <v>488</v>
      </c>
      <c r="D867" t="s">
        <v>519</v>
      </c>
      <c r="E867" t="s">
        <v>414</v>
      </c>
      <c r="F867" t="s">
        <v>54</v>
      </c>
      <c r="H867" t="s">
        <v>416</v>
      </c>
      <c r="I867" t="s">
        <v>64</v>
      </c>
      <c r="J867" t="s">
        <v>524</v>
      </c>
      <c r="K867" s="78">
        <f t="shared" ca="1" si="14"/>
        <v>0</v>
      </c>
      <c r="M867" t="s">
        <v>1680</v>
      </c>
    </row>
    <row r="868" spans="1:13" x14ac:dyDescent="0.35">
      <c r="A868" t="s">
        <v>526</v>
      </c>
      <c r="B868" t="s">
        <v>418</v>
      </c>
      <c r="C868" t="s">
        <v>488</v>
      </c>
      <c r="D868" t="s">
        <v>519</v>
      </c>
      <c r="E868" t="s">
        <v>417</v>
      </c>
      <c r="F868" t="s">
        <v>54</v>
      </c>
      <c r="H868" t="s">
        <v>419</v>
      </c>
      <c r="I868" t="s">
        <v>64</v>
      </c>
      <c r="J868" t="s">
        <v>524</v>
      </c>
      <c r="K868" s="78">
        <f t="shared" ca="1" si="14"/>
        <v>0</v>
      </c>
      <c r="M868" t="s">
        <v>1680</v>
      </c>
    </row>
    <row r="869" spans="1:13" x14ac:dyDescent="0.35">
      <c r="A869" t="s">
        <v>526</v>
      </c>
      <c r="B869" t="s">
        <v>131</v>
      </c>
      <c r="C869" t="s">
        <v>488</v>
      </c>
      <c r="D869" t="s">
        <v>519</v>
      </c>
      <c r="E869" t="s">
        <v>54</v>
      </c>
      <c r="H869" t="s">
        <v>420</v>
      </c>
      <c r="I869" t="s">
        <v>64</v>
      </c>
      <c r="J869" t="s">
        <v>524</v>
      </c>
      <c r="K869" s="78">
        <f t="shared" ca="1" si="14"/>
        <v>0</v>
      </c>
      <c r="M869" t="s">
        <v>1680</v>
      </c>
    </row>
    <row r="870" spans="1:13" x14ac:dyDescent="0.35">
      <c r="A870" t="s">
        <v>526</v>
      </c>
      <c r="B870" t="s">
        <v>134</v>
      </c>
      <c r="C870" t="s">
        <v>488</v>
      </c>
      <c r="D870" t="s">
        <v>520</v>
      </c>
      <c r="E870" t="s">
        <v>521</v>
      </c>
      <c r="F870" t="s">
        <v>54</v>
      </c>
      <c r="I870" t="s">
        <v>64</v>
      </c>
      <c r="J870" t="s">
        <v>524</v>
      </c>
      <c r="K870" s="78">
        <f t="shared" ca="1" si="14"/>
        <v>0</v>
      </c>
      <c r="M870" t="s">
        <v>1680</v>
      </c>
    </row>
    <row r="871" spans="1:13" x14ac:dyDescent="0.35">
      <c r="A871" t="s">
        <v>526</v>
      </c>
      <c r="B871" t="s">
        <v>136</v>
      </c>
      <c r="C871" t="s">
        <v>488</v>
      </c>
      <c r="D871" t="s">
        <v>520</v>
      </c>
      <c r="E871" t="s">
        <v>422</v>
      </c>
      <c r="F871" t="s">
        <v>54</v>
      </c>
      <c r="H871" t="s">
        <v>423</v>
      </c>
      <c r="I871" t="s">
        <v>64</v>
      </c>
      <c r="J871" t="s">
        <v>524</v>
      </c>
      <c r="K871" s="78">
        <f t="shared" ca="1" si="14"/>
        <v>0</v>
      </c>
      <c r="M871" t="s">
        <v>1680</v>
      </c>
    </row>
    <row r="872" spans="1:13" x14ac:dyDescent="0.35">
      <c r="A872" t="s">
        <v>526</v>
      </c>
      <c r="B872" t="s">
        <v>138</v>
      </c>
      <c r="C872" t="s">
        <v>488</v>
      </c>
      <c r="D872" t="s">
        <v>520</v>
      </c>
      <c r="E872" t="s">
        <v>424</v>
      </c>
      <c r="F872" t="s">
        <v>54</v>
      </c>
      <c r="H872" t="s">
        <v>425</v>
      </c>
      <c r="I872" t="s">
        <v>64</v>
      </c>
      <c r="J872" t="s">
        <v>524</v>
      </c>
      <c r="K872" s="78">
        <f t="shared" ca="1" si="14"/>
        <v>0</v>
      </c>
      <c r="M872" t="s">
        <v>1680</v>
      </c>
    </row>
    <row r="873" spans="1:13" x14ac:dyDescent="0.35">
      <c r="A873" t="s">
        <v>526</v>
      </c>
      <c r="B873" t="s">
        <v>74</v>
      </c>
      <c r="C873" t="s">
        <v>488</v>
      </c>
      <c r="D873" t="s">
        <v>520</v>
      </c>
      <c r="E873" t="s">
        <v>426</v>
      </c>
      <c r="F873" t="s">
        <v>54</v>
      </c>
      <c r="H873" t="s">
        <v>427</v>
      </c>
      <c r="I873" t="s">
        <v>64</v>
      </c>
      <c r="J873" t="s">
        <v>524</v>
      </c>
      <c r="K873" s="78">
        <f t="shared" ca="1" si="14"/>
        <v>0</v>
      </c>
      <c r="M873" t="s">
        <v>1680</v>
      </c>
    </row>
    <row r="874" spans="1:13" x14ac:dyDescent="0.35">
      <c r="A874" t="s">
        <v>526</v>
      </c>
      <c r="B874" t="s">
        <v>141</v>
      </c>
      <c r="C874" t="s">
        <v>488</v>
      </c>
      <c r="D874" t="s">
        <v>520</v>
      </c>
      <c r="E874" t="s">
        <v>428</v>
      </c>
      <c r="F874" t="s">
        <v>54</v>
      </c>
      <c r="H874" t="s">
        <v>429</v>
      </c>
      <c r="I874" t="s">
        <v>64</v>
      </c>
      <c r="J874" t="s">
        <v>524</v>
      </c>
      <c r="K874" s="78">
        <f t="shared" ca="1" si="14"/>
        <v>0</v>
      </c>
      <c r="M874" t="s">
        <v>1680</v>
      </c>
    </row>
    <row r="875" spans="1:13" x14ac:dyDescent="0.35">
      <c r="A875" t="s">
        <v>526</v>
      </c>
      <c r="B875" t="s">
        <v>143</v>
      </c>
      <c r="C875" t="s">
        <v>488</v>
      </c>
      <c r="D875" t="s">
        <v>54</v>
      </c>
      <c r="H875" t="s">
        <v>522</v>
      </c>
      <c r="I875" t="s">
        <v>64</v>
      </c>
      <c r="J875" t="s">
        <v>524</v>
      </c>
      <c r="K875" s="78">
        <f t="shared" ca="1" si="14"/>
        <v>0</v>
      </c>
      <c r="M875" t="s">
        <v>1680</v>
      </c>
    </row>
    <row r="876" spans="1:13" x14ac:dyDescent="0.35">
      <c r="A876" t="s">
        <v>526</v>
      </c>
      <c r="B876" t="s">
        <v>144</v>
      </c>
      <c r="C876" t="s">
        <v>523</v>
      </c>
      <c r="D876" t="s">
        <v>432</v>
      </c>
      <c r="E876" t="s">
        <v>54</v>
      </c>
      <c r="I876" t="s">
        <v>64</v>
      </c>
      <c r="J876" t="s">
        <v>524</v>
      </c>
      <c r="K876" s="78">
        <f t="shared" ca="1" si="14"/>
        <v>0</v>
      </c>
      <c r="M876" t="s">
        <v>1680</v>
      </c>
    </row>
    <row r="877" spans="1:13" x14ac:dyDescent="0.35">
      <c r="A877" t="s">
        <v>526</v>
      </c>
      <c r="B877" t="s">
        <v>145</v>
      </c>
      <c r="C877" t="s">
        <v>523</v>
      </c>
      <c r="D877" t="s">
        <v>433</v>
      </c>
      <c r="E877" t="s">
        <v>54</v>
      </c>
      <c r="H877" t="s">
        <v>434</v>
      </c>
      <c r="I877" t="s">
        <v>64</v>
      </c>
      <c r="J877" t="s">
        <v>524</v>
      </c>
      <c r="K877" s="78">
        <f t="shared" ca="1" si="14"/>
        <v>3</v>
      </c>
      <c r="M877" t="s">
        <v>1680</v>
      </c>
    </row>
    <row r="878" spans="1:13" x14ac:dyDescent="0.35">
      <c r="A878" t="s">
        <v>526</v>
      </c>
      <c r="B878" t="s">
        <v>146</v>
      </c>
      <c r="C878" t="s">
        <v>523</v>
      </c>
      <c r="D878" t="s">
        <v>435</v>
      </c>
      <c r="E878" t="s">
        <v>54</v>
      </c>
      <c r="I878" t="s">
        <v>64</v>
      </c>
      <c r="J878" t="s">
        <v>524</v>
      </c>
      <c r="K878" s="78">
        <f t="shared" ca="1" si="14"/>
        <v>3</v>
      </c>
      <c r="M878" t="s">
        <v>1680</v>
      </c>
    </row>
    <row r="879" spans="1:13" x14ac:dyDescent="0.35">
      <c r="A879" t="s">
        <v>526</v>
      </c>
      <c r="B879" t="s">
        <v>148</v>
      </c>
      <c r="C879" t="s">
        <v>523</v>
      </c>
      <c r="D879" t="s">
        <v>436</v>
      </c>
      <c r="E879" t="s">
        <v>54</v>
      </c>
      <c r="I879" t="s">
        <v>64</v>
      </c>
      <c r="J879" t="s">
        <v>524</v>
      </c>
      <c r="K879" s="78">
        <f t="shared" ca="1" si="14"/>
        <v>0</v>
      </c>
      <c r="M879" t="s">
        <v>1680</v>
      </c>
    </row>
    <row r="880" spans="1:13" x14ac:dyDescent="0.35">
      <c r="A880" t="s">
        <v>526</v>
      </c>
      <c r="B880" t="s">
        <v>150</v>
      </c>
      <c r="C880" t="s">
        <v>523</v>
      </c>
      <c r="D880" t="s">
        <v>7581</v>
      </c>
      <c r="E880" t="s">
        <v>54</v>
      </c>
      <c r="I880" t="s">
        <v>64</v>
      </c>
      <c r="J880" t="s">
        <v>524</v>
      </c>
      <c r="K880" s="78">
        <f t="shared" ca="1" si="14"/>
        <v>1</v>
      </c>
      <c r="M880" t="s">
        <v>1680</v>
      </c>
    </row>
    <row r="881" spans="1:17" x14ac:dyDescent="0.35">
      <c r="A881" t="s">
        <v>526</v>
      </c>
      <c r="B881" t="s">
        <v>151</v>
      </c>
      <c r="C881" t="s">
        <v>523</v>
      </c>
      <c r="D881" t="s">
        <v>7582</v>
      </c>
      <c r="E881" t="s">
        <v>54</v>
      </c>
      <c r="I881" t="s">
        <v>64</v>
      </c>
      <c r="J881" t="s">
        <v>524</v>
      </c>
      <c r="K881" s="78">
        <f t="shared" ca="1" si="14"/>
        <v>1</v>
      </c>
      <c r="M881" t="s">
        <v>1680</v>
      </c>
    </row>
    <row r="882" spans="1:17" x14ac:dyDescent="0.35">
      <c r="A882" t="s">
        <v>526</v>
      </c>
      <c r="B882" t="s">
        <v>152</v>
      </c>
      <c r="C882" t="s">
        <v>523</v>
      </c>
      <c r="D882" t="s">
        <v>7583</v>
      </c>
      <c r="E882" t="s">
        <v>54</v>
      </c>
      <c r="I882" t="s">
        <v>64</v>
      </c>
      <c r="J882" t="s">
        <v>524</v>
      </c>
      <c r="K882" s="78">
        <f t="shared" ca="1" si="14"/>
        <v>1</v>
      </c>
      <c r="M882" t="s">
        <v>1680</v>
      </c>
    </row>
    <row r="883" spans="1:17" x14ac:dyDescent="0.35">
      <c r="A883" t="s">
        <v>527</v>
      </c>
      <c r="B883" t="s">
        <v>19</v>
      </c>
      <c r="C883" t="s">
        <v>488</v>
      </c>
      <c r="D883" t="s">
        <v>489</v>
      </c>
      <c r="E883" t="s">
        <v>490</v>
      </c>
      <c r="F883" t="s">
        <v>330</v>
      </c>
      <c r="G883" t="s">
        <v>54</v>
      </c>
      <c r="H883" t="s">
        <v>491</v>
      </c>
      <c r="I883" t="s">
        <v>14</v>
      </c>
      <c r="J883" t="s">
        <v>54</v>
      </c>
      <c r="K883" s="78">
        <f t="shared" ca="1" si="14"/>
        <v>0</v>
      </c>
      <c r="M883" t="s">
        <v>1680</v>
      </c>
      <c r="Q883">
        <v>1</v>
      </c>
    </row>
    <row r="884" spans="1:17" x14ac:dyDescent="0.35">
      <c r="A884" t="s">
        <v>527</v>
      </c>
      <c r="B884" t="s">
        <v>23</v>
      </c>
      <c r="C884" t="s">
        <v>488</v>
      </c>
      <c r="D884" t="s">
        <v>489</v>
      </c>
      <c r="E884" t="s">
        <v>490</v>
      </c>
      <c r="F884" t="s">
        <v>332</v>
      </c>
      <c r="G884" t="s">
        <v>54</v>
      </c>
      <c r="H884" t="s">
        <v>333</v>
      </c>
      <c r="I884" t="s">
        <v>14</v>
      </c>
      <c r="J884" t="s">
        <v>54</v>
      </c>
      <c r="K884" s="78">
        <f t="shared" ca="1" si="14"/>
        <v>0</v>
      </c>
      <c r="M884" t="s">
        <v>1680</v>
      </c>
    </row>
    <row r="885" spans="1:17" x14ac:dyDescent="0.35">
      <c r="A885" t="s">
        <v>527</v>
      </c>
      <c r="B885" t="s">
        <v>26</v>
      </c>
      <c r="C885" t="s">
        <v>488</v>
      </c>
      <c r="D885" t="s">
        <v>489</v>
      </c>
      <c r="E885" t="s">
        <v>490</v>
      </c>
      <c r="F885" t="s">
        <v>334</v>
      </c>
      <c r="G885" t="s">
        <v>54</v>
      </c>
      <c r="H885" t="s">
        <v>335</v>
      </c>
      <c r="I885" t="s">
        <v>14</v>
      </c>
      <c r="J885" t="s">
        <v>54</v>
      </c>
      <c r="K885" s="78">
        <f t="shared" ca="1" si="14"/>
        <v>0</v>
      </c>
      <c r="M885" t="s">
        <v>1680</v>
      </c>
    </row>
    <row r="886" spans="1:17" x14ac:dyDescent="0.35">
      <c r="A886" t="s">
        <v>527</v>
      </c>
      <c r="B886" t="s">
        <v>30</v>
      </c>
      <c r="C886" t="s">
        <v>488</v>
      </c>
      <c r="D886" t="s">
        <v>489</v>
      </c>
      <c r="E886" t="s">
        <v>490</v>
      </c>
      <c r="F886" t="s">
        <v>54</v>
      </c>
      <c r="I886" t="s">
        <v>14</v>
      </c>
      <c r="J886" t="s">
        <v>54</v>
      </c>
      <c r="K886" s="78">
        <f t="shared" ca="1" si="14"/>
        <v>0</v>
      </c>
      <c r="M886" t="s">
        <v>1680</v>
      </c>
    </row>
    <row r="887" spans="1:17" x14ac:dyDescent="0.35">
      <c r="A887" t="s">
        <v>527</v>
      </c>
      <c r="B887" t="s">
        <v>34</v>
      </c>
      <c r="C887" t="s">
        <v>488</v>
      </c>
      <c r="D887" t="s">
        <v>489</v>
      </c>
      <c r="E887" t="s">
        <v>493</v>
      </c>
      <c r="F887" t="s">
        <v>337</v>
      </c>
      <c r="G887" t="s">
        <v>54</v>
      </c>
      <c r="H887" t="s">
        <v>338</v>
      </c>
      <c r="I887" t="s">
        <v>14</v>
      </c>
      <c r="J887" t="s">
        <v>54</v>
      </c>
      <c r="K887" s="78">
        <f t="shared" ca="1" si="14"/>
        <v>0</v>
      </c>
      <c r="M887" t="s">
        <v>1680</v>
      </c>
    </row>
    <row r="888" spans="1:17" x14ac:dyDescent="0.35">
      <c r="A888" t="s">
        <v>527</v>
      </c>
      <c r="B888" t="s">
        <v>38</v>
      </c>
      <c r="C888" t="s">
        <v>488</v>
      </c>
      <c r="D888" t="s">
        <v>489</v>
      </c>
      <c r="E888" t="s">
        <v>493</v>
      </c>
      <c r="F888" t="s">
        <v>339</v>
      </c>
      <c r="G888" t="s">
        <v>54</v>
      </c>
      <c r="H888" t="s">
        <v>494</v>
      </c>
      <c r="I888" t="s">
        <v>14</v>
      </c>
      <c r="J888" t="s">
        <v>54</v>
      </c>
      <c r="K888" s="78">
        <f t="shared" ca="1" si="14"/>
        <v>0</v>
      </c>
      <c r="M888" t="s">
        <v>1680</v>
      </c>
    </row>
    <row r="889" spans="1:17" x14ac:dyDescent="0.35">
      <c r="A889" t="s">
        <v>527</v>
      </c>
      <c r="B889" t="s">
        <v>41</v>
      </c>
      <c r="C889" t="s">
        <v>488</v>
      </c>
      <c r="D889" t="s">
        <v>489</v>
      </c>
      <c r="E889" t="s">
        <v>493</v>
      </c>
      <c r="F889" t="s">
        <v>54</v>
      </c>
      <c r="I889" t="s">
        <v>14</v>
      </c>
      <c r="J889" t="s">
        <v>54</v>
      </c>
      <c r="K889" s="78">
        <f t="shared" ca="1" si="14"/>
        <v>0</v>
      </c>
      <c r="M889" t="s">
        <v>1680</v>
      </c>
    </row>
    <row r="890" spans="1:17" x14ac:dyDescent="0.35">
      <c r="A890" t="s">
        <v>527</v>
      </c>
      <c r="B890" t="s">
        <v>45</v>
      </c>
      <c r="C890" t="s">
        <v>488</v>
      </c>
      <c r="D890" t="s">
        <v>489</v>
      </c>
      <c r="E890" t="s">
        <v>341</v>
      </c>
      <c r="F890" t="s">
        <v>495</v>
      </c>
      <c r="G890" t="s">
        <v>54</v>
      </c>
      <c r="H890" t="s">
        <v>496</v>
      </c>
      <c r="I890" t="s">
        <v>14</v>
      </c>
      <c r="J890" t="s">
        <v>54</v>
      </c>
      <c r="K890" s="78">
        <f t="shared" ca="1" si="14"/>
        <v>0</v>
      </c>
      <c r="M890" t="s">
        <v>1680</v>
      </c>
    </row>
    <row r="891" spans="1:17" x14ac:dyDescent="0.35">
      <c r="A891" t="s">
        <v>527</v>
      </c>
      <c r="B891" t="s">
        <v>49</v>
      </c>
      <c r="C891" t="s">
        <v>488</v>
      </c>
      <c r="D891" t="s">
        <v>489</v>
      </c>
      <c r="E891" t="s">
        <v>341</v>
      </c>
      <c r="F891" t="s">
        <v>497</v>
      </c>
      <c r="G891" t="s">
        <v>54</v>
      </c>
      <c r="H891" t="s">
        <v>345</v>
      </c>
      <c r="I891" t="s">
        <v>14</v>
      </c>
      <c r="J891" t="s">
        <v>54</v>
      </c>
      <c r="K891" s="78">
        <f t="shared" ca="1" si="14"/>
        <v>0</v>
      </c>
      <c r="M891" t="s">
        <v>1680</v>
      </c>
    </row>
    <row r="892" spans="1:17" x14ac:dyDescent="0.35">
      <c r="A892" t="s">
        <v>527</v>
      </c>
      <c r="B892" t="s">
        <v>51</v>
      </c>
      <c r="C892" t="s">
        <v>488</v>
      </c>
      <c r="D892" t="s">
        <v>489</v>
      </c>
      <c r="E892" t="s">
        <v>341</v>
      </c>
      <c r="F892" t="s">
        <v>498</v>
      </c>
      <c r="G892" t="s">
        <v>54</v>
      </c>
      <c r="H892" t="s">
        <v>347</v>
      </c>
      <c r="I892" t="s">
        <v>14</v>
      </c>
      <c r="J892" t="s">
        <v>54</v>
      </c>
      <c r="K892" s="78">
        <f t="shared" ca="1" si="14"/>
        <v>0</v>
      </c>
      <c r="M892" t="s">
        <v>1680</v>
      </c>
    </row>
    <row r="893" spans="1:17" x14ac:dyDescent="0.35">
      <c r="A893" t="s">
        <v>527</v>
      </c>
      <c r="B893" t="s">
        <v>53</v>
      </c>
      <c r="C893" t="s">
        <v>488</v>
      </c>
      <c r="D893" t="s">
        <v>489</v>
      </c>
      <c r="E893" t="s">
        <v>341</v>
      </c>
      <c r="F893" t="s">
        <v>499</v>
      </c>
      <c r="G893" t="s">
        <v>54</v>
      </c>
      <c r="H893" t="s">
        <v>349</v>
      </c>
      <c r="I893" t="s">
        <v>14</v>
      </c>
      <c r="J893" t="s">
        <v>54</v>
      </c>
      <c r="K893" s="78">
        <f t="shared" ca="1" si="14"/>
        <v>0</v>
      </c>
      <c r="M893" t="s">
        <v>1680</v>
      </c>
    </row>
    <row r="894" spans="1:17" x14ac:dyDescent="0.35">
      <c r="A894" t="s">
        <v>527</v>
      </c>
      <c r="B894" t="s">
        <v>60</v>
      </c>
      <c r="C894" t="s">
        <v>488</v>
      </c>
      <c r="D894" t="s">
        <v>489</v>
      </c>
      <c r="E894" t="s">
        <v>341</v>
      </c>
      <c r="F894" t="s">
        <v>500</v>
      </c>
      <c r="G894" t="s">
        <v>54</v>
      </c>
      <c r="H894" t="s">
        <v>351</v>
      </c>
      <c r="I894" t="s">
        <v>14</v>
      </c>
      <c r="J894" t="s">
        <v>54</v>
      </c>
      <c r="K894" s="78">
        <f t="shared" ca="1" si="14"/>
        <v>0</v>
      </c>
      <c r="M894" t="s">
        <v>1680</v>
      </c>
    </row>
    <row r="895" spans="1:17" x14ac:dyDescent="0.35">
      <c r="A895" t="s">
        <v>527</v>
      </c>
      <c r="B895" t="s">
        <v>66</v>
      </c>
      <c r="C895" t="s">
        <v>488</v>
      </c>
      <c r="D895" t="s">
        <v>489</v>
      </c>
      <c r="E895" t="s">
        <v>352</v>
      </c>
      <c r="F895" t="s">
        <v>54</v>
      </c>
      <c r="I895" t="s">
        <v>14</v>
      </c>
      <c r="J895" t="s">
        <v>54</v>
      </c>
      <c r="K895" s="78">
        <f t="shared" ca="1" si="14"/>
        <v>0</v>
      </c>
      <c r="M895" t="s">
        <v>1680</v>
      </c>
    </row>
    <row r="896" spans="1:17" x14ac:dyDescent="0.35">
      <c r="A896" t="s">
        <v>527</v>
      </c>
      <c r="B896" t="s">
        <v>69</v>
      </c>
      <c r="C896" t="s">
        <v>488</v>
      </c>
      <c r="D896" t="s">
        <v>489</v>
      </c>
      <c r="E896" t="s">
        <v>501</v>
      </c>
      <c r="F896" t="s">
        <v>353</v>
      </c>
      <c r="G896" t="s">
        <v>54</v>
      </c>
      <c r="H896" t="s">
        <v>354</v>
      </c>
      <c r="I896" t="s">
        <v>14</v>
      </c>
      <c r="J896" t="s">
        <v>54</v>
      </c>
      <c r="K896" s="78">
        <f t="shared" ca="1" si="14"/>
        <v>0</v>
      </c>
      <c r="M896" t="s">
        <v>1680</v>
      </c>
    </row>
    <row r="897" spans="1:13" x14ac:dyDescent="0.35">
      <c r="A897" t="s">
        <v>527</v>
      </c>
      <c r="B897" t="s">
        <v>73</v>
      </c>
      <c r="C897" t="s">
        <v>488</v>
      </c>
      <c r="D897" t="s">
        <v>489</v>
      </c>
      <c r="E897" t="s">
        <v>501</v>
      </c>
      <c r="F897" t="s">
        <v>355</v>
      </c>
      <c r="G897" t="s">
        <v>54</v>
      </c>
      <c r="H897" t="s">
        <v>502</v>
      </c>
      <c r="I897" t="s">
        <v>14</v>
      </c>
      <c r="J897" t="s">
        <v>54</v>
      </c>
      <c r="K897" s="78">
        <f t="shared" ca="1" si="14"/>
        <v>0</v>
      </c>
      <c r="M897" t="s">
        <v>1680</v>
      </c>
    </row>
    <row r="898" spans="1:13" x14ac:dyDescent="0.35">
      <c r="A898" t="s">
        <v>527</v>
      </c>
      <c r="B898" t="s">
        <v>76</v>
      </c>
      <c r="C898" t="s">
        <v>488</v>
      </c>
      <c r="D898" t="s">
        <v>489</v>
      </c>
      <c r="E898" t="s">
        <v>501</v>
      </c>
      <c r="F898" t="s">
        <v>54</v>
      </c>
      <c r="I898" t="s">
        <v>14</v>
      </c>
      <c r="J898" t="s">
        <v>54</v>
      </c>
      <c r="K898" s="78">
        <f t="shared" ca="1" si="14"/>
        <v>0</v>
      </c>
      <c r="M898" t="s">
        <v>1680</v>
      </c>
    </row>
    <row r="899" spans="1:13" x14ac:dyDescent="0.35">
      <c r="A899" t="s">
        <v>527</v>
      </c>
      <c r="B899" t="s">
        <v>80</v>
      </c>
      <c r="C899" t="s">
        <v>488</v>
      </c>
      <c r="D899" t="s">
        <v>489</v>
      </c>
      <c r="E899" t="s">
        <v>54</v>
      </c>
      <c r="I899" t="s">
        <v>14</v>
      </c>
      <c r="J899" t="s">
        <v>54</v>
      </c>
      <c r="K899" s="78">
        <f t="shared" ca="1" si="14"/>
        <v>0</v>
      </c>
      <c r="M899" t="s">
        <v>1680</v>
      </c>
    </row>
    <row r="900" spans="1:13" x14ac:dyDescent="0.35">
      <c r="A900" t="s">
        <v>527</v>
      </c>
      <c r="B900" t="s">
        <v>82</v>
      </c>
      <c r="C900" t="s">
        <v>488</v>
      </c>
      <c r="D900" t="s">
        <v>503</v>
      </c>
      <c r="E900" t="s">
        <v>504</v>
      </c>
      <c r="F900" t="s">
        <v>360</v>
      </c>
      <c r="G900" t="s">
        <v>54</v>
      </c>
      <c r="H900" t="s">
        <v>361</v>
      </c>
      <c r="I900" t="s">
        <v>14</v>
      </c>
      <c r="J900" t="s">
        <v>54</v>
      </c>
      <c r="K900" s="78">
        <f t="shared" ca="1" si="14"/>
        <v>0</v>
      </c>
      <c r="M900" t="s">
        <v>1680</v>
      </c>
    </row>
    <row r="901" spans="1:13" x14ac:dyDescent="0.35">
      <c r="A901" t="s">
        <v>527</v>
      </c>
      <c r="B901" t="s">
        <v>84</v>
      </c>
      <c r="C901" t="s">
        <v>488</v>
      </c>
      <c r="D901" t="s">
        <v>503</v>
      </c>
      <c r="E901" t="s">
        <v>504</v>
      </c>
      <c r="F901" t="s">
        <v>362</v>
      </c>
      <c r="G901" t="s">
        <v>54</v>
      </c>
      <c r="H901" t="s">
        <v>363</v>
      </c>
      <c r="I901" t="s">
        <v>14</v>
      </c>
      <c r="J901" t="s">
        <v>54</v>
      </c>
      <c r="K901" s="78">
        <f t="shared" ca="1" si="14"/>
        <v>0</v>
      </c>
      <c r="M901" t="s">
        <v>1680</v>
      </c>
    </row>
    <row r="902" spans="1:13" x14ac:dyDescent="0.35">
      <c r="A902" t="s">
        <v>527</v>
      </c>
      <c r="B902" t="s">
        <v>86</v>
      </c>
      <c r="C902" t="s">
        <v>488</v>
      </c>
      <c r="D902" t="s">
        <v>503</v>
      </c>
      <c r="E902" t="s">
        <v>504</v>
      </c>
      <c r="F902" t="s">
        <v>364</v>
      </c>
      <c r="G902" t="s">
        <v>54</v>
      </c>
      <c r="H902" t="s">
        <v>365</v>
      </c>
      <c r="I902" t="s">
        <v>14</v>
      </c>
      <c r="J902" t="s">
        <v>54</v>
      </c>
      <c r="K902" s="78">
        <f t="shared" ca="1" si="14"/>
        <v>0</v>
      </c>
      <c r="M902" t="s">
        <v>1680</v>
      </c>
    </row>
    <row r="903" spans="1:13" x14ac:dyDescent="0.35">
      <c r="A903" t="s">
        <v>527</v>
      </c>
      <c r="B903" t="s">
        <v>88</v>
      </c>
      <c r="C903" t="s">
        <v>488</v>
      </c>
      <c r="D903" t="s">
        <v>503</v>
      </c>
      <c r="E903" t="s">
        <v>504</v>
      </c>
      <c r="F903" t="s">
        <v>54</v>
      </c>
      <c r="I903" t="s">
        <v>14</v>
      </c>
      <c r="J903" t="s">
        <v>54</v>
      </c>
      <c r="K903" s="78">
        <f t="shared" ca="1" si="14"/>
        <v>0</v>
      </c>
      <c r="M903" t="s">
        <v>1680</v>
      </c>
    </row>
    <row r="904" spans="1:13" x14ac:dyDescent="0.35">
      <c r="A904" t="s">
        <v>527</v>
      </c>
      <c r="B904" t="s">
        <v>90</v>
      </c>
      <c r="C904" t="s">
        <v>488</v>
      </c>
      <c r="D904" t="s">
        <v>503</v>
      </c>
      <c r="E904" t="s">
        <v>505</v>
      </c>
      <c r="F904" t="s">
        <v>367</v>
      </c>
      <c r="G904" t="s">
        <v>54</v>
      </c>
      <c r="H904" t="s">
        <v>368</v>
      </c>
      <c r="I904" t="s">
        <v>14</v>
      </c>
      <c r="J904" t="s">
        <v>54</v>
      </c>
      <c r="K904" s="78">
        <f t="shared" ca="1" si="14"/>
        <v>0</v>
      </c>
      <c r="M904" t="s">
        <v>1680</v>
      </c>
    </row>
    <row r="905" spans="1:13" x14ac:dyDescent="0.35">
      <c r="A905" t="s">
        <v>527</v>
      </c>
      <c r="B905" t="s">
        <v>92</v>
      </c>
      <c r="C905" t="s">
        <v>488</v>
      </c>
      <c r="D905" t="s">
        <v>503</v>
      </c>
      <c r="E905" t="s">
        <v>505</v>
      </c>
      <c r="F905" t="s">
        <v>369</v>
      </c>
      <c r="G905" t="s">
        <v>54</v>
      </c>
      <c r="H905" t="s">
        <v>370</v>
      </c>
      <c r="I905" t="s">
        <v>14</v>
      </c>
      <c r="J905" t="s">
        <v>54</v>
      </c>
      <c r="K905" s="78">
        <f t="shared" ca="1" si="14"/>
        <v>0</v>
      </c>
      <c r="M905" t="s">
        <v>1680</v>
      </c>
    </row>
    <row r="906" spans="1:13" x14ac:dyDescent="0.35">
      <c r="A906" t="s">
        <v>527</v>
      </c>
      <c r="B906" t="s">
        <v>94</v>
      </c>
      <c r="C906" t="s">
        <v>488</v>
      </c>
      <c r="D906" t="s">
        <v>503</v>
      </c>
      <c r="E906" t="s">
        <v>505</v>
      </c>
      <c r="F906" t="s">
        <v>371</v>
      </c>
      <c r="G906" t="s">
        <v>54</v>
      </c>
      <c r="H906" t="s">
        <v>372</v>
      </c>
      <c r="I906" t="s">
        <v>14</v>
      </c>
      <c r="J906" t="s">
        <v>54</v>
      </c>
      <c r="K906" s="78">
        <f t="shared" ca="1" si="14"/>
        <v>0</v>
      </c>
      <c r="M906" t="s">
        <v>1680</v>
      </c>
    </row>
    <row r="907" spans="1:13" x14ac:dyDescent="0.35">
      <c r="A907" t="s">
        <v>527</v>
      </c>
      <c r="B907" t="s">
        <v>96</v>
      </c>
      <c r="C907" t="s">
        <v>488</v>
      </c>
      <c r="D907" t="s">
        <v>503</v>
      </c>
      <c r="E907" t="s">
        <v>505</v>
      </c>
      <c r="F907" t="s">
        <v>54</v>
      </c>
      <c r="I907" t="s">
        <v>14</v>
      </c>
      <c r="J907" t="s">
        <v>54</v>
      </c>
      <c r="K907" s="78">
        <f t="shared" ca="1" si="14"/>
        <v>0</v>
      </c>
      <c r="M907" t="s">
        <v>1680</v>
      </c>
    </row>
    <row r="908" spans="1:13" x14ac:dyDescent="0.35">
      <c r="A908" t="s">
        <v>527</v>
      </c>
      <c r="B908" t="s">
        <v>98</v>
      </c>
      <c r="C908" t="s">
        <v>488</v>
      </c>
      <c r="D908" t="s">
        <v>503</v>
      </c>
      <c r="E908" t="s">
        <v>506</v>
      </c>
      <c r="F908" t="s">
        <v>374</v>
      </c>
      <c r="G908" t="s">
        <v>54</v>
      </c>
      <c r="H908" t="s">
        <v>507</v>
      </c>
      <c r="I908" t="s">
        <v>14</v>
      </c>
      <c r="J908" t="s">
        <v>54</v>
      </c>
      <c r="K908" s="78">
        <f t="shared" ca="1" si="14"/>
        <v>0</v>
      </c>
      <c r="M908" t="s">
        <v>1680</v>
      </c>
    </row>
    <row r="909" spans="1:13" x14ac:dyDescent="0.35">
      <c r="A909" t="s">
        <v>527</v>
      </c>
      <c r="B909" t="s">
        <v>100</v>
      </c>
      <c r="C909" t="s">
        <v>488</v>
      </c>
      <c r="D909" t="s">
        <v>503</v>
      </c>
      <c r="E909" t="s">
        <v>506</v>
      </c>
      <c r="F909" t="s">
        <v>508</v>
      </c>
      <c r="G909" t="s">
        <v>54</v>
      </c>
      <c r="H909" t="s">
        <v>377</v>
      </c>
      <c r="I909" t="s">
        <v>14</v>
      </c>
      <c r="J909" t="s">
        <v>54</v>
      </c>
      <c r="K909" s="78">
        <f t="shared" ca="1" si="14"/>
        <v>0</v>
      </c>
      <c r="M909" t="s">
        <v>1680</v>
      </c>
    </row>
    <row r="910" spans="1:13" x14ac:dyDescent="0.35">
      <c r="A910" t="s">
        <v>527</v>
      </c>
      <c r="B910" t="s">
        <v>102</v>
      </c>
      <c r="C910" t="s">
        <v>488</v>
      </c>
      <c r="D910" t="s">
        <v>503</v>
      </c>
      <c r="E910" t="s">
        <v>506</v>
      </c>
      <c r="F910" t="s">
        <v>378</v>
      </c>
      <c r="G910" t="s">
        <v>54</v>
      </c>
      <c r="H910" t="s">
        <v>379</v>
      </c>
      <c r="I910" t="s">
        <v>14</v>
      </c>
      <c r="J910" t="s">
        <v>54</v>
      </c>
      <c r="K910" s="78">
        <f t="shared" ref="K910:K973" ca="1" si="15">OFFSET(INDIRECT(A910&amp;"_Corner"),MATCH($B910,INDIRECT(A910&amp;"_Row"),0),MATCH($I910,INDIRECT(A910&amp;"_Column",0)))</f>
        <v>0</v>
      </c>
      <c r="M910" t="s">
        <v>1680</v>
      </c>
    </row>
    <row r="911" spans="1:13" x14ac:dyDescent="0.35">
      <c r="A911" t="s">
        <v>527</v>
      </c>
      <c r="B911" t="s">
        <v>67</v>
      </c>
      <c r="C911" t="s">
        <v>488</v>
      </c>
      <c r="D911" t="s">
        <v>503</v>
      </c>
      <c r="E911" t="s">
        <v>506</v>
      </c>
      <c r="F911" t="s">
        <v>380</v>
      </c>
      <c r="G911" t="s">
        <v>54</v>
      </c>
      <c r="H911" t="s">
        <v>381</v>
      </c>
      <c r="I911" t="s">
        <v>14</v>
      </c>
      <c r="J911" t="s">
        <v>54</v>
      </c>
      <c r="K911" s="78">
        <f t="shared" ca="1" si="15"/>
        <v>0</v>
      </c>
      <c r="M911" t="s">
        <v>1680</v>
      </c>
    </row>
    <row r="912" spans="1:13" x14ac:dyDescent="0.35">
      <c r="A912" t="s">
        <v>527</v>
      </c>
      <c r="B912" t="s">
        <v>105</v>
      </c>
      <c r="C912" t="s">
        <v>488</v>
      </c>
      <c r="D912" t="s">
        <v>503</v>
      </c>
      <c r="E912" t="s">
        <v>506</v>
      </c>
      <c r="F912" t="s">
        <v>382</v>
      </c>
      <c r="G912" t="s">
        <v>54</v>
      </c>
      <c r="I912" t="s">
        <v>14</v>
      </c>
      <c r="J912" t="s">
        <v>54</v>
      </c>
      <c r="K912" s="78">
        <f t="shared" ca="1" si="15"/>
        <v>0</v>
      </c>
      <c r="M912" t="s">
        <v>1680</v>
      </c>
    </row>
    <row r="913" spans="1:13" x14ac:dyDescent="0.35">
      <c r="A913" t="s">
        <v>527</v>
      </c>
      <c r="B913" t="s">
        <v>107</v>
      </c>
      <c r="C913" t="s">
        <v>488</v>
      </c>
      <c r="D913" t="s">
        <v>503</v>
      </c>
      <c r="E913" t="s">
        <v>506</v>
      </c>
      <c r="F913" t="s">
        <v>54</v>
      </c>
      <c r="I913" t="s">
        <v>14</v>
      </c>
      <c r="J913" t="s">
        <v>54</v>
      </c>
      <c r="K913" s="78">
        <f t="shared" ca="1" si="15"/>
        <v>0</v>
      </c>
      <c r="M913" t="s">
        <v>1680</v>
      </c>
    </row>
    <row r="914" spans="1:13" x14ac:dyDescent="0.35">
      <c r="A914" t="s">
        <v>527</v>
      </c>
      <c r="B914" t="s">
        <v>109</v>
      </c>
      <c r="C914" t="s">
        <v>488</v>
      </c>
      <c r="D914" t="s">
        <v>503</v>
      </c>
      <c r="E914" t="s">
        <v>384</v>
      </c>
      <c r="F914" t="s">
        <v>231</v>
      </c>
      <c r="G914" t="s">
        <v>54</v>
      </c>
      <c r="H914" t="s">
        <v>385</v>
      </c>
      <c r="I914" t="s">
        <v>14</v>
      </c>
      <c r="J914" t="s">
        <v>54</v>
      </c>
      <c r="K914" s="78">
        <f t="shared" ca="1" si="15"/>
        <v>0</v>
      </c>
      <c r="M914" t="s">
        <v>1680</v>
      </c>
    </row>
    <row r="915" spans="1:13" x14ac:dyDescent="0.35">
      <c r="A915" t="s">
        <v>527</v>
      </c>
      <c r="B915" t="s">
        <v>111</v>
      </c>
      <c r="C915" t="s">
        <v>488</v>
      </c>
      <c r="D915" t="s">
        <v>503</v>
      </c>
      <c r="E915" t="s">
        <v>509</v>
      </c>
      <c r="F915" t="s">
        <v>510</v>
      </c>
      <c r="G915" t="s">
        <v>54</v>
      </c>
      <c r="H915" t="s">
        <v>388</v>
      </c>
      <c r="I915" t="s">
        <v>14</v>
      </c>
      <c r="J915" t="s">
        <v>54</v>
      </c>
      <c r="K915" s="78">
        <f t="shared" ca="1" si="15"/>
        <v>0</v>
      </c>
      <c r="M915" t="s">
        <v>1680</v>
      </c>
    </row>
    <row r="916" spans="1:13" x14ac:dyDescent="0.35">
      <c r="A916" t="s">
        <v>527</v>
      </c>
      <c r="B916" t="s">
        <v>114</v>
      </c>
      <c r="C916" t="s">
        <v>488</v>
      </c>
      <c r="D916" t="s">
        <v>503</v>
      </c>
      <c r="E916" t="s">
        <v>509</v>
      </c>
      <c r="F916" t="s">
        <v>511</v>
      </c>
      <c r="G916" t="s">
        <v>54</v>
      </c>
      <c r="H916" t="s">
        <v>390</v>
      </c>
      <c r="I916" t="s">
        <v>14</v>
      </c>
      <c r="J916" t="s">
        <v>54</v>
      </c>
      <c r="K916" s="78">
        <f t="shared" ca="1" si="15"/>
        <v>0</v>
      </c>
      <c r="M916" t="s">
        <v>1680</v>
      </c>
    </row>
    <row r="917" spans="1:13" x14ac:dyDescent="0.35">
      <c r="A917" t="s">
        <v>527</v>
      </c>
      <c r="B917" t="s">
        <v>116</v>
      </c>
      <c r="C917" t="s">
        <v>488</v>
      </c>
      <c r="D917" t="s">
        <v>503</v>
      </c>
      <c r="E917" t="s">
        <v>509</v>
      </c>
      <c r="F917" t="s">
        <v>512</v>
      </c>
      <c r="G917" t="s">
        <v>54</v>
      </c>
      <c r="H917" t="s">
        <v>390</v>
      </c>
      <c r="I917" t="s">
        <v>14</v>
      </c>
      <c r="J917" t="s">
        <v>54</v>
      </c>
      <c r="K917" s="78">
        <f t="shared" ca="1" si="15"/>
        <v>0</v>
      </c>
      <c r="M917" t="s">
        <v>1680</v>
      </c>
    </row>
    <row r="918" spans="1:13" x14ac:dyDescent="0.35">
      <c r="A918" t="s">
        <v>527</v>
      </c>
      <c r="B918" t="s">
        <v>118</v>
      </c>
      <c r="C918" t="s">
        <v>488</v>
      </c>
      <c r="D918" t="s">
        <v>503</v>
      </c>
      <c r="E918" t="s">
        <v>509</v>
      </c>
      <c r="F918" t="s">
        <v>54</v>
      </c>
      <c r="I918" t="s">
        <v>14</v>
      </c>
      <c r="J918" t="s">
        <v>54</v>
      </c>
      <c r="K918" s="78">
        <f t="shared" ca="1" si="15"/>
        <v>0</v>
      </c>
      <c r="M918" t="s">
        <v>1680</v>
      </c>
    </row>
    <row r="919" spans="1:13" x14ac:dyDescent="0.35">
      <c r="A919" t="s">
        <v>527</v>
      </c>
      <c r="B919" t="s">
        <v>120</v>
      </c>
      <c r="C919" t="s">
        <v>488</v>
      </c>
      <c r="D919" t="s">
        <v>503</v>
      </c>
      <c r="E919" t="s">
        <v>54</v>
      </c>
      <c r="I919" t="s">
        <v>14</v>
      </c>
      <c r="J919" t="s">
        <v>54</v>
      </c>
      <c r="K919" s="78">
        <f t="shared" ca="1" si="15"/>
        <v>0</v>
      </c>
      <c r="M919" t="s">
        <v>1680</v>
      </c>
    </row>
    <row r="920" spans="1:13" x14ac:dyDescent="0.35">
      <c r="A920" t="s">
        <v>527</v>
      </c>
      <c r="B920" t="s">
        <v>124</v>
      </c>
      <c r="C920" t="s">
        <v>488</v>
      </c>
      <c r="D920" t="s">
        <v>513</v>
      </c>
      <c r="E920" t="s">
        <v>514</v>
      </c>
      <c r="F920" t="s">
        <v>54</v>
      </c>
      <c r="H920" t="s">
        <v>398</v>
      </c>
      <c r="I920" t="s">
        <v>14</v>
      </c>
      <c r="J920" t="s">
        <v>54</v>
      </c>
      <c r="K920" s="78">
        <f t="shared" ca="1" si="15"/>
        <v>0</v>
      </c>
      <c r="M920" t="s">
        <v>1680</v>
      </c>
    </row>
    <row r="921" spans="1:13" x14ac:dyDescent="0.35">
      <c r="A921" t="s">
        <v>527</v>
      </c>
      <c r="B921" t="s">
        <v>71</v>
      </c>
      <c r="C921" t="s">
        <v>488</v>
      </c>
      <c r="D921" t="s">
        <v>513</v>
      </c>
      <c r="E921" t="s">
        <v>399</v>
      </c>
      <c r="F921" t="s">
        <v>54</v>
      </c>
      <c r="I921" t="s">
        <v>14</v>
      </c>
      <c r="J921" t="s">
        <v>54</v>
      </c>
      <c r="K921" s="78">
        <f t="shared" ca="1" si="15"/>
        <v>0</v>
      </c>
      <c r="M921" t="s">
        <v>1680</v>
      </c>
    </row>
    <row r="922" spans="1:13" x14ac:dyDescent="0.35">
      <c r="A922" t="s">
        <v>527</v>
      </c>
      <c r="B922" t="s">
        <v>127</v>
      </c>
      <c r="C922" t="s">
        <v>488</v>
      </c>
      <c r="D922" t="s">
        <v>513</v>
      </c>
      <c r="E922" t="s">
        <v>515</v>
      </c>
      <c r="F922" t="s">
        <v>54</v>
      </c>
      <c r="H922" t="s">
        <v>401</v>
      </c>
      <c r="I922" t="s">
        <v>14</v>
      </c>
      <c r="J922" t="s">
        <v>54</v>
      </c>
      <c r="K922" s="78">
        <f t="shared" ca="1" si="15"/>
        <v>0</v>
      </c>
      <c r="M922" t="s">
        <v>1680</v>
      </c>
    </row>
    <row r="923" spans="1:13" x14ac:dyDescent="0.35">
      <c r="A923" t="s">
        <v>527</v>
      </c>
      <c r="B923" t="s">
        <v>129</v>
      </c>
      <c r="C923" t="s">
        <v>488</v>
      </c>
      <c r="D923" t="s">
        <v>513</v>
      </c>
      <c r="E923" t="s">
        <v>515</v>
      </c>
      <c r="F923" t="s">
        <v>516</v>
      </c>
      <c r="G923" t="s">
        <v>54</v>
      </c>
      <c r="I923" t="s">
        <v>14</v>
      </c>
      <c r="J923" t="s">
        <v>54</v>
      </c>
      <c r="K923" s="78">
        <f t="shared" ca="1" si="15"/>
        <v>0</v>
      </c>
      <c r="M923" t="s">
        <v>1680</v>
      </c>
    </row>
    <row r="924" spans="1:13" x14ac:dyDescent="0.35">
      <c r="A924" t="s">
        <v>527</v>
      </c>
      <c r="B924" t="s">
        <v>404</v>
      </c>
      <c r="C924" t="s">
        <v>488</v>
      </c>
      <c r="D924" t="s">
        <v>513</v>
      </c>
      <c r="E924" t="s">
        <v>515</v>
      </c>
      <c r="F924" t="s">
        <v>517</v>
      </c>
      <c r="G924" t="s">
        <v>54</v>
      </c>
      <c r="I924" t="s">
        <v>14</v>
      </c>
      <c r="J924" t="s">
        <v>54</v>
      </c>
      <c r="K924" s="78">
        <f t="shared" ca="1" si="15"/>
        <v>0</v>
      </c>
      <c r="M924" t="s">
        <v>1680</v>
      </c>
    </row>
    <row r="925" spans="1:13" x14ac:dyDescent="0.35">
      <c r="A925" t="s">
        <v>527</v>
      </c>
      <c r="B925" t="s">
        <v>406</v>
      </c>
      <c r="C925" t="s">
        <v>488</v>
      </c>
      <c r="D925" t="s">
        <v>513</v>
      </c>
      <c r="E925" t="s">
        <v>515</v>
      </c>
      <c r="F925" t="s">
        <v>518</v>
      </c>
      <c r="G925" t="s">
        <v>54</v>
      </c>
      <c r="I925" t="s">
        <v>14</v>
      </c>
      <c r="J925" t="s">
        <v>54</v>
      </c>
      <c r="K925" s="78">
        <f t="shared" ca="1" si="15"/>
        <v>0</v>
      </c>
      <c r="M925" t="s">
        <v>1680</v>
      </c>
    </row>
    <row r="926" spans="1:13" x14ac:dyDescent="0.35">
      <c r="A926" t="s">
        <v>527</v>
      </c>
      <c r="B926" t="s">
        <v>408</v>
      </c>
      <c r="C926" t="s">
        <v>488</v>
      </c>
      <c r="D926" t="s">
        <v>513</v>
      </c>
      <c r="E926" t="s">
        <v>54</v>
      </c>
      <c r="I926" t="s">
        <v>14</v>
      </c>
      <c r="J926" t="s">
        <v>54</v>
      </c>
      <c r="K926" s="78">
        <f t="shared" ca="1" si="15"/>
        <v>0</v>
      </c>
      <c r="M926" t="s">
        <v>1680</v>
      </c>
    </row>
    <row r="927" spans="1:13" x14ac:dyDescent="0.35">
      <c r="A927" t="s">
        <v>527</v>
      </c>
      <c r="B927" t="s">
        <v>412</v>
      </c>
      <c r="C927" t="s">
        <v>488</v>
      </c>
      <c r="D927" t="s">
        <v>519</v>
      </c>
      <c r="E927" t="s">
        <v>411</v>
      </c>
      <c r="F927" t="s">
        <v>54</v>
      </c>
      <c r="H927" t="s">
        <v>413</v>
      </c>
      <c r="I927" t="s">
        <v>14</v>
      </c>
      <c r="J927" t="s">
        <v>54</v>
      </c>
      <c r="K927" s="78">
        <f t="shared" ca="1" si="15"/>
        <v>0</v>
      </c>
      <c r="M927" t="s">
        <v>1680</v>
      </c>
    </row>
    <row r="928" spans="1:13" x14ac:dyDescent="0.35">
      <c r="A928" t="s">
        <v>527</v>
      </c>
      <c r="B928" t="s">
        <v>415</v>
      </c>
      <c r="C928" t="s">
        <v>488</v>
      </c>
      <c r="D928" t="s">
        <v>519</v>
      </c>
      <c r="E928" t="s">
        <v>414</v>
      </c>
      <c r="F928" t="s">
        <v>54</v>
      </c>
      <c r="H928" t="s">
        <v>416</v>
      </c>
      <c r="I928" t="s">
        <v>14</v>
      </c>
      <c r="J928" t="s">
        <v>54</v>
      </c>
      <c r="K928" s="78">
        <f t="shared" ca="1" si="15"/>
        <v>0</v>
      </c>
      <c r="M928" t="s">
        <v>1680</v>
      </c>
    </row>
    <row r="929" spans="1:13" x14ac:dyDescent="0.35">
      <c r="A929" t="s">
        <v>527</v>
      </c>
      <c r="B929" t="s">
        <v>418</v>
      </c>
      <c r="C929" t="s">
        <v>488</v>
      </c>
      <c r="D929" t="s">
        <v>519</v>
      </c>
      <c r="E929" t="s">
        <v>417</v>
      </c>
      <c r="F929" t="s">
        <v>54</v>
      </c>
      <c r="H929" t="s">
        <v>419</v>
      </c>
      <c r="I929" t="s">
        <v>14</v>
      </c>
      <c r="J929" t="s">
        <v>54</v>
      </c>
      <c r="K929" s="78">
        <f t="shared" ca="1" si="15"/>
        <v>0</v>
      </c>
      <c r="M929" t="s">
        <v>1680</v>
      </c>
    </row>
    <row r="930" spans="1:13" x14ac:dyDescent="0.35">
      <c r="A930" t="s">
        <v>527</v>
      </c>
      <c r="B930" t="s">
        <v>131</v>
      </c>
      <c r="C930" t="s">
        <v>488</v>
      </c>
      <c r="D930" t="s">
        <v>519</v>
      </c>
      <c r="E930" t="s">
        <v>54</v>
      </c>
      <c r="H930" t="s">
        <v>420</v>
      </c>
      <c r="I930" t="s">
        <v>14</v>
      </c>
      <c r="J930" t="s">
        <v>54</v>
      </c>
      <c r="K930" s="78">
        <f t="shared" ca="1" si="15"/>
        <v>0</v>
      </c>
      <c r="M930" t="s">
        <v>1680</v>
      </c>
    </row>
    <row r="931" spans="1:13" x14ac:dyDescent="0.35">
      <c r="A931" t="s">
        <v>527</v>
      </c>
      <c r="B931" t="s">
        <v>134</v>
      </c>
      <c r="C931" t="s">
        <v>488</v>
      </c>
      <c r="D931" t="s">
        <v>520</v>
      </c>
      <c r="E931" t="s">
        <v>521</v>
      </c>
      <c r="F931" t="s">
        <v>54</v>
      </c>
      <c r="I931" t="s">
        <v>14</v>
      </c>
      <c r="J931" t="s">
        <v>54</v>
      </c>
      <c r="K931" s="78">
        <f t="shared" ca="1" si="15"/>
        <v>0</v>
      </c>
      <c r="M931" t="s">
        <v>1680</v>
      </c>
    </row>
    <row r="932" spans="1:13" x14ac:dyDescent="0.35">
      <c r="A932" t="s">
        <v>527</v>
      </c>
      <c r="B932" t="s">
        <v>136</v>
      </c>
      <c r="C932" t="s">
        <v>488</v>
      </c>
      <c r="D932" t="s">
        <v>520</v>
      </c>
      <c r="E932" t="s">
        <v>422</v>
      </c>
      <c r="F932" t="s">
        <v>54</v>
      </c>
      <c r="H932" t="s">
        <v>423</v>
      </c>
      <c r="I932" t="s">
        <v>14</v>
      </c>
      <c r="J932" t="s">
        <v>54</v>
      </c>
      <c r="K932" s="78">
        <f t="shared" ca="1" si="15"/>
        <v>0</v>
      </c>
      <c r="M932" t="s">
        <v>1680</v>
      </c>
    </row>
    <row r="933" spans="1:13" x14ac:dyDescent="0.35">
      <c r="A933" t="s">
        <v>527</v>
      </c>
      <c r="B933" t="s">
        <v>138</v>
      </c>
      <c r="C933" t="s">
        <v>488</v>
      </c>
      <c r="D933" t="s">
        <v>520</v>
      </c>
      <c r="E933" t="s">
        <v>424</v>
      </c>
      <c r="F933" t="s">
        <v>54</v>
      </c>
      <c r="H933" t="s">
        <v>425</v>
      </c>
      <c r="I933" t="s">
        <v>14</v>
      </c>
      <c r="J933" t="s">
        <v>54</v>
      </c>
      <c r="K933" s="78">
        <f t="shared" ca="1" si="15"/>
        <v>0</v>
      </c>
      <c r="M933" t="s">
        <v>1680</v>
      </c>
    </row>
    <row r="934" spans="1:13" x14ac:dyDescent="0.35">
      <c r="A934" t="s">
        <v>527</v>
      </c>
      <c r="B934" t="s">
        <v>74</v>
      </c>
      <c r="C934" t="s">
        <v>488</v>
      </c>
      <c r="D934" t="s">
        <v>520</v>
      </c>
      <c r="E934" t="s">
        <v>426</v>
      </c>
      <c r="F934" t="s">
        <v>54</v>
      </c>
      <c r="H934" t="s">
        <v>427</v>
      </c>
      <c r="I934" t="s">
        <v>14</v>
      </c>
      <c r="J934" t="s">
        <v>54</v>
      </c>
      <c r="K934" s="78">
        <f t="shared" ca="1" si="15"/>
        <v>0</v>
      </c>
      <c r="M934" t="s">
        <v>1680</v>
      </c>
    </row>
    <row r="935" spans="1:13" x14ac:dyDescent="0.35">
      <c r="A935" t="s">
        <v>527</v>
      </c>
      <c r="B935" t="s">
        <v>141</v>
      </c>
      <c r="C935" t="s">
        <v>488</v>
      </c>
      <c r="D935" t="s">
        <v>520</v>
      </c>
      <c r="E935" t="s">
        <v>428</v>
      </c>
      <c r="F935" t="s">
        <v>54</v>
      </c>
      <c r="H935" t="s">
        <v>429</v>
      </c>
      <c r="I935" t="s">
        <v>14</v>
      </c>
      <c r="J935" t="s">
        <v>54</v>
      </c>
      <c r="K935" s="78">
        <f t="shared" ca="1" si="15"/>
        <v>0</v>
      </c>
      <c r="M935" t="s">
        <v>1680</v>
      </c>
    </row>
    <row r="936" spans="1:13" x14ac:dyDescent="0.35">
      <c r="A936" t="s">
        <v>527</v>
      </c>
      <c r="B936" t="s">
        <v>143</v>
      </c>
      <c r="C936" t="s">
        <v>488</v>
      </c>
      <c r="D936" t="s">
        <v>54</v>
      </c>
      <c r="H936" t="s">
        <v>522</v>
      </c>
      <c r="I936" t="s">
        <v>14</v>
      </c>
      <c r="J936" t="s">
        <v>54</v>
      </c>
      <c r="K936" s="78">
        <f t="shared" ca="1" si="15"/>
        <v>0</v>
      </c>
      <c r="M936" t="s">
        <v>1680</v>
      </c>
    </row>
    <row r="937" spans="1:13" x14ac:dyDescent="0.35">
      <c r="A937" t="s">
        <v>527</v>
      </c>
      <c r="B937" t="s">
        <v>144</v>
      </c>
      <c r="C937" t="s">
        <v>523</v>
      </c>
      <c r="D937" t="s">
        <v>432</v>
      </c>
      <c r="E937" t="s">
        <v>54</v>
      </c>
      <c r="I937" t="s">
        <v>14</v>
      </c>
      <c r="J937" t="s">
        <v>54</v>
      </c>
      <c r="K937" s="78">
        <f t="shared" ca="1" si="15"/>
        <v>0</v>
      </c>
      <c r="M937" t="s">
        <v>1680</v>
      </c>
    </row>
    <row r="938" spans="1:13" x14ac:dyDescent="0.35">
      <c r="A938" t="s">
        <v>527</v>
      </c>
      <c r="B938" t="s">
        <v>145</v>
      </c>
      <c r="C938" t="s">
        <v>523</v>
      </c>
      <c r="D938" t="s">
        <v>433</v>
      </c>
      <c r="E938" t="s">
        <v>54</v>
      </c>
      <c r="H938" t="s">
        <v>434</v>
      </c>
      <c r="I938" t="s">
        <v>14</v>
      </c>
      <c r="J938" t="s">
        <v>54</v>
      </c>
      <c r="K938" s="78">
        <f t="shared" ca="1" si="15"/>
        <v>0</v>
      </c>
      <c r="M938" t="s">
        <v>1680</v>
      </c>
    </row>
    <row r="939" spans="1:13" x14ac:dyDescent="0.35">
      <c r="A939" t="s">
        <v>527</v>
      </c>
      <c r="B939" t="s">
        <v>146</v>
      </c>
      <c r="C939" t="s">
        <v>523</v>
      </c>
      <c r="D939" t="s">
        <v>435</v>
      </c>
      <c r="E939" t="s">
        <v>54</v>
      </c>
      <c r="I939" t="s">
        <v>14</v>
      </c>
      <c r="J939" t="s">
        <v>54</v>
      </c>
      <c r="K939" s="78">
        <f t="shared" ca="1" si="15"/>
        <v>0</v>
      </c>
      <c r="M939" t="s">
        <v>1680</v>
      </c>
    </row>
    <row r="940" spans="1:13" x14ac:dyDescent="0.35">
      <c r="A940" t="s">
        <v>527</v>
      </c>
      <c r="B940" t="s">
        <v>148</v>
      </c>
      <c r="C940" t="s">
        <v>523</v>
      </c>
      <c r="D940" t="s">
        <v>436</v>
      </c>
      <c r="E940" t="s">
        <v>54</v>
      </c>
      <c r="I940" t="s">
        <v>14</v>
      </c>
      <c r="J940" t="s">
        <v>54</v>
      </c>
      <c r="K940" s="78">
        <f t="shared" ca="1" si="15"/>
        <v>0</v>
      </c>
      <c r="M940" t="s">
        <v>1680</v>
      </c>
    </row>
    <row r="941" spans="1:13" x14ac:dyDescent="0.35">
      <c r="A941" t="s">
        <v>527</v>
      </c>
      <c r="B941" t="s">
        <v>19</v>
      </c>
      <c r="C941" t="s">
        <v>488</v>
      </c>
      <c r="D941" t="s">
        <v>489</v>
      </c>
      <c r="E941" t="s">
        <v>490</v>
      </c>
      <c r="F941" t="s">
        <v>330</v>
      </c>
      <c r="G941" t="s">
        <v>54</v>
      </c>
      <c r="H941" t="s">
        <v>491</v>
      </c>
      <c r="I941" t="s">
        <v>61</v>
      </c>
      <c r="J941" t="s">
        <v>443</v>
      </c>
      <c r="K941" s="78">
        <f t="shared" ca="1" si="15"/>
        <v>0</v>
      </c>
      <c r="M941" t="s">
        <v>1680</v>
      </c>
    </row>
    <row r="942" spans="1:13" x14ac:dyDescent="0.35">
      <c r="A942" t="s">
        <v>527</v>
      </c>
      <c r="B942" t="s">
        <v>23</v>
      </c>
      <c r="C942" t="s">
        <v>488</v>
      </c>
      <c r="D942" t="s">
        <v>489</v>
      </c>
      <c r="E942" t="s">
        <v>490</v>
      </c>
      <c r="F942" t="s">
        <v>332</v>
      </c>
      <c r="G942" t="s">
        <v>54</v>
      </c>
      <c r="H942" t="s">
        <v>333</v>
      </c>
      <c r="I942" t="s">
        <v>61</v>
      </c>
      <c r="J942" t="s">
        <v>443</v>
      </c>
      <c r="K942" s="78">
        <f t="shared" ca="1" si="15"/>
        <v>0</v>
      </c>
      <c r="M942" t="s">
        <v>1680</v>
      </c>
    </row>
    <row r="943" spans="1:13" x14ac:dyDescent="0.35">
      <c r="A943" t="s">
        <v>527</v>
      </c>
      <c r="B943" t="s">
        <v>26</v>
      </c>
      <c r="C943" t="s">
        <v>488</v>
      </c>
      <c r="D943" t="s">
        <v>489</v>
      </c>
      <c r="E943" t="s">
        <v>490</v>
      </c>
      <c r="F943" t="s">
        <v>334</v>
      </c>
      <c r="G943" t="s">
        <v>54</v>
      </c>
      <c r="H943" t="s">
        <v>335</v>
      </c>
      <c r="I943" t="s">
        <v>61</v>
      </c>
      <c r="J943" t="s">
        <v>443</v>
      </c>
      <c r="K943" s="78">
        <f t="shared" ca="1" si="15"/>
        <v>0</v>
      </c>
      <c r="M943" t="s">
        <v>1680</v>
      </c>
    </row>
    <row r="944" spans="1:13" x14ac:dyDescent="0.35">
      <c r="A944" t="s">
        <v>527</v>
      </c>
      <c r="B944" t="s">
        <v>30</v>
      </c>
      <c r="C944" t="s">
        <v>488</v>
      </c>
      <c r="D944" t="s">
        <v>489</v>
      </c>
      <c r="E944" t="s">
        <v>490</v>
      </c>
      <c r="F944" t="s">
        <v>54</v>
      </c>
      <c r="I944" t="s">
        <v>61</v>
      </c>
      <c r="J944" t="s">
        <v>443</v>
      </c>
      <c r="K944" s="78">
        <f t="shared" ca="1" si="15"/>
        <v>0</v>
      </c>
      <c r="M944" t="s">
        <v>1680</v>
      </c>
    </row>
    <row r="945" spans="1:13" x14ac:dyDescent="0.35">
      <c r="A945" t="s">
        <v>527</v>
      </c>
      <c r="B945" t="s">
        <v>34</v>
      </c>
      <c r="C945" t="s">
        <v>488</v>
      </c>
      <c r="D945" t="s">
        <v>489</v>
      </c>
      <c r="E945" t="s">
        <v>493</v>
      </c>
      <c r="F945" t="s">
        <v>337</v>
      </c>
      <c r="G945" t="s">
        <v>54</v>
      </c>
      <c r="H945" t="s">
        <v>338</v>
      </c>
      <c r="I945" t="s">
        <v>61</v>
      </c>
      <c r="J945" t="s">
        <v>443</v>
      </c>
      <c r="K945" s="78">
        <f t="shared" ca="1" si="15"/>
        <v>0</v>
      </c>
      <c r="M945" t="s">
        <v>1680</v>
      </c>
    </row>
    <row r="946" spans="1:13" x14ac:dyDescent="0.35">
      <c r="A946" t="s">
        <v>527</v>
      </c>
      <c r="B946" t="s">
        <v>38</v>
      </c>
      <c r="C946" t="s">
        <v>488</v>
      </c>
      <c r="D946" t="s">
        <v>489</v>
      </c>
      <c r="E946" t="s">
        <v>493</v>
      </c>
      <c r="F946" t="s">
        <v>339</v>
      </c>
      <c r="G946" t="s">
        <v>54</v>
      </c>
      <c r="H946" t="s">
        <v>494</v>
      </c>
      <c r="I946" t="s">
        <v>61</v>
      </c>
      <c r="J946" t="s">
        <v>443</v>
      </c>
      <c r="K946" s="78">
        <f t="shared" ca="1" si="15"/>
        <v>0</v>
      </c>
      <c r="M946" t="s">
        <v>1680</v>
      </c>
    </row>
    <row r="947" spans="1:13" x14ac:dyDescent="0.35">
      <c r="A947" t="s">
        <v>527</v>
      </c>
      <c r="B947" t="s">
        <v>41</v>
      </c>
      <c r="C947" t="s">
        <v>488</v>
      </c>
      <c r="D947" t="s">
        <v>489</v>
      </c>
      <c r="E947" t="s">
        <v>493</v>
      </c>
      <c r="F947" t="s">
        <v>54</v>
      </c>
      <c r="I947" t="s">
        <v>61</v>
      </c>
      <c r="J947" t="s">
        <v>443</v>
      </c>
      <c r="K947" s="78">
        <f t="shared" ca="1" si="15"/>
        <v>0</v>
      </c>
      <c r="M947" t="s">
        <v>1680</v>
      </c>
    </row>
    <row r="948" spans="1:13" x14ac:dyDescent="0.35">
      <c r="A948" t="s">
        <v>527</v>
      </c>
      <c r="B948" t="s">
        <v>45</v>
      </c>
      <c r="C948" t="s">
        <v>488</v>
      </c>
      <c r="D948" t="s">
        <v>489</v>
      </c>
      <c r="E948" t="s">
        <v>341</v>
      </c>
      <c r="F948" t="s">
        <v>495</v>
      </c>
      <c r="G948" t="s">
        <v>54</v>
      </c>
      <c r="H948" t="s">
        <v>496</v>
      </c>
      <c r="I948" t="s">
        <v>61</v>
      </c>
      <c r="J948" t="s">
        <v>443</v>
      </c>
      <c r="K948" s="78">
        <f t="shared" ca="1" si="15"/>
        <v>0</v>
      </c>
      <c r="M948" t="s">
        <v>1680</v>
      </c>
    </row>
    <row r="949" spans="1:13" x14ac:dyDescent="0.35">
      <c r="A949" t="s">
        <v>527</v>
      </c>
      <c r="B949" t="s">
        <v>49</v>
      </c>
      <c r="C949" t="s">
        <v>488</v>
      </c>
      <c r="D949" t="s">
        <v>489</v>
      </c>
      <c r="E949" t="s">
        <v>341</v>
      </c>
      <c r="F949" t="s">
        <v>497</v>
      </c>
      <c r="G949" t="s">
        <v>54</v>
      </c>
      <c r="H949" t="s">
        <v>345</v>
      </c>
      <c r="I949" t="s">
        <v>61</v>
      </c>
      <c r="J949" t="s">
        <v>443</v>
      </c>
      <c r="K949" s="78">
        <f t="shared" ca="1" si="15"/>
        <v>0</v>
      </c>
      <c r="M949" t="s">
        <v>1680</v>
      </c>
    </row>
    <row r="950" spans="1:13" x14ac:dyDescent="0.35">
      <c r="A950" t="s">
        <v>527</v>
      </c>
      <c r="B950" t="s">
        <v>51</v>
      </c>
      <c r="C950" t="s">
        <v>488</v>
      </c>
      <c r="D950" t="s">
        <v>489</v>
      </c>
      <c r="E950" t="s">
        <v>341</v>
      </c>
      <c r="F950" t="s">
        <v>498</v>
      </c>
      <c r="G950" t="s">
        <v>54</v>
      </c>
      <c r="H950" t="s">
        <v>347</v>
      </c>
      <c r="I950" t="s">
        <v>61</v>
      </c>
      <c r="J950" t="s">
        <v>443</v>
      </c>
      <c r="K950" s="78">
        <f t="shared" ca="1" si="15"/>
        <v>0</v>
      </c>
      <c r="M950" t="s">
        <v>1680</v>
      </c>
    </row>
    <row r="951" spans="1:13" x14ac:dyDescent="0.35">
      <c r="A951" t="s">
        <v>527</v>
      </c>
      <c r="B951" t="s">
        <v>53</v>
      </c>
      <c r="C951" t="s">
        <v>488</v>
      </c>
      <c r="D951" t="s">
        <v>489</v>
      </c>
      <c r="E951" t="s">
        <v>341</v>
      </c>
      <c r="F951" t="s">
        <v>499</v>
      </c>
      <c r="G951" t="s">
        <v>54</v>
      </c>
      <c r="H951" t="s">
        <v>349</v>
      </c>
      <c r="I951" t="s">
        <v>61</v>
      </c>
      <c r="J951" t="s">
        <v>443</v>
      </c>
      <c r="K951" s="78">
        <f t="shared" ca="1" si="15"/>
        <v>0</v>
      </c>
      <c r="M951" t="s">
        <v>1680</v>
      </c>
    </row>
    <row r="952" spans="1:13" x14ac:dyDescent="0.35">
      <c r="A952" t="s">
        <v>527</v>
      </c>
      <c r="B952" t="s">
        <v>60</v>
      </c>
      <c r="C952" t="s">
        <v>488</v>
      </c>
      <c r="D952" t="s">
        <v>489</v>
      </c>
      <c r="E952" t="s">
        <v>341</v>
      </c>
      <c r="F952" t="s">
        <v>500</v>
      </c>
      <c r="G952" t="s">
        <v>54</v>
      </c>
      <c r="H952" t="s">
        <v>351</v>
      </c>
      <c r="I952" t="s">
        <v>61</v>
      </c>
      <c r="J952" t="s">
        <v>443</v>
      </c>
      <c r="K952" s="78">
        <f t="shared" ca="1" si="15"/>
        <v>0</v>
      </c>
      <c r="M952" t="s">
        <v>1680</v>
      </c>
    </row>
    <row r="953" spans="1:13" x14ac:dyDescent="0.35">
      <c r="A953" t="s">
        <v>527</v>
      </c>
      <c r="B953" t="s">
        <v>66</v>
      </c>
      <c r="C953" t="s">
        <v>488</v>
      </c>
      <c r="D953" t="s">
        <v>489</v>
      </c>
      <c r="E953" t="s">
        <v>352</v>
      </c>
      <c r="F953" t="s">
        <v>54</v>
      </c>
      <c r="I953" t="s">
        <v>61</v>
      </c>
      <c r="J953" t="s">
        <v>443</v>
      </c>
      <c r="K953" s="78">
        <f t="shared" ca="1" si="15"/>
        <v>0</v>
      </c>
      <c r="M953" t="s">
        <v>1680</v>
      </c>
    </row>
    <row r="954" spans="1:13" x14ac:dyDescent="0.35">
      <c r="A954" t="s">
        <v>527</v>
      </c>
      <c r="B954" t="s">
        <v>69</v>
      </c>
      <c r="C954" t="s">
        <v>488</v>
      </c>
      <c r="D954" t="s">
        <v>489</v>
      </c>
      <c r="E954" t="s">
        <v>501</v>
      </c>
      <c r="F954" t="s">
        <v>353</v>
      </c>
      <c r="G954" t="s">
        <v>54</v>
      </c>
      <c r="H954" t="s">
        <v>354</v>
      </c>
      <c r="I954" t="s">
        <v>61</v>
      </c>
      <c r="J954" t="s">
        <v>443</v>
      </c>
      <c r="K954" s="78">
        <f t="shared" ca="1" si="15"/>
        <v>0</v>
      </c>
      <c r="M954" t="s">
        <v>1680</v>
      </c>
    </row>
    <row r="955" spans="1:13" x14ac:dyDescent="0.35">
      <c r="A955" t="s">
        <v>527</v>
      </c>
      <c r="B955" t="s">
        <v>73</v>
      </c>
      <c r="C955" t="s">
        <v>488</v>
      </c>
      <c r="D955" t="s">
        <v>489</v>
      </c>
      <c r="E955" t="s">
        <v>501</v>
      </c>
      <c r="F955" t="s">
        <v>355</v>
      </c>
      <c r="G955" t="s">
        <v>54</v>
      </c>
      <c r="H955" t="s">
        <v>502</v>
      </c>
      <c r="I955" t="s">
        <v>61</v>
      </c>
      <c r="J955" t="s">
        <v>443</v>
      </c>
      <c r="K955" s="78">
        <f t="shared" ca="1" si="15"/>
        <v>0</v>
      </c>
      <c r="M955" t="s">
        <v>1680</v>
      </c>
    </row>
    <row r="956" spans="1:13" x14ac:dyDescent="0.35">
      <c r="A956" t="s">
        <v>527</v>
      </c>
      <c r="B956" t="s">
        <v>76</v>
      </c>
      <c r="C956" t="s">
        <v>488</v>
      </c>
      <c r="D956" t="s">
        <v>489</v>
      </c>
      <c r="E956" t="s">
        <v>501</v>
      </c>
      <c r="F956" t="s">
        <v>54</v>
      </c>
      <c r="I956" t="s">
        <v>61</v>
      </c>
      <c r="J956" t="s">
        <v>443</v>
      </c>
      <c r="K956" s="78">
        <f t="shared" ca="1" si="15"/>
        <v>0</v>
      </c>
      <c r="M956" t="s">
        <v>1680</v>
      </c>
    </row>
    <row r="957" spans="1:13" x14ac:dyDescent="0.35">
      <c r="A957" t="s">
        <v>527</v>
      </c>
      <c r="B957" t="s">
        <v>80</v>
      </c>
      <c r="C957" t="s">
        <v>488</v>
      </c>
      <c r="D957" t="s">
        <v>489</v>
      </c>
      <c r="E957" t="s">
        <v>54</v>
      </c>
      <c r="I957" t="s">
        <v>61</v>
      </c>
      <c r="J957" t="s">
        <v>443</v>
      </c>
      <c r="K957" s="78">
        <f t="shared" ca="1" si="15"/>
        <v>0</v>
      </c>
      <c r="M957" t="s">
        <v>1680</v>
      </c>
    </row>
    <row r="958" spans="1:13" x14ac:dyDescent="0.35">
      <c r="A958" t="s">
        <v>527</v>
      </c>
      <c r="B958" t="s">
        <v>82</v>
      </c>
      <c r="C958" t="s">
        <v>488</v>
      </c>
      <c r="D958" t="s">
        <v>503</v>
      </c>
      <c r="E958" t="s">
        <v>504</v>
      </c>
      <c r="F958" t="s">
        <v>360</v>
      </c>
      <c r="G958" t="s">
        <v>54</v>
      </c>
      <c r="H958" t="s">
        <v>361</v>
      </c>
      <c r="I958" t="s">
        <v>61</v>
      </c>
      <c r="J958" t="s">
        <v>443</v>
      </c>
      <c r="K958" s="78">
        <f t="shared" ca="1" si="15"/>
        <v>0</v>
      </c>
      <c r="M958" t="s">
        <v>1680</v>
      </c>
    </row>
    <row r="959" spans="1:13" x14ac:dyDescent="0.35">
      <c r="A959" t="s">
        <v>527</v>
      </c>
      <c r="B959" t="s">
        <v>84</v>
      </c>
      <c r="C959" t="s">
        <v>488</v>
      </c>
      <c r="D959" t="s">
        <v>503</v>
      </c>
      <c r="E959" t="s">
        <v>504</v>
      </c>
      <c r="F959" t="s">
        <v>362</v>
      </c>
      <c r="G959" t="s">
        <v>54</v>
      </c>
      <c r="H959" t="s">
        <v>363</v>
      </c>
      <c r="I959" t="s">
        <v>61</v>
      </c>
      <c r="J959" t="s">
        <v>443</v>
      </c>
      <c r="K959" s="78">
        <f t="shared" ca="1" si="15"/>
        <v>0</v>
      </c>
      <c r="M959" t="s">
        <v>1680</v>
      </c>
    </row>
    <row r="960" spans="1:13" x14ac:dyDescent="0.35">
      <c r="A960" t="s">
        <v>527</v>
      </c>
      <c r="B960" t="s">
        <v>86</v>
      </c>
      <c r="C960" t="s">
        <v>488</v>
      </c>
      <c r="D960" t="s">
        <v>503</v>
      </c>
      <c r="E960" t="s">
        <v>504</v>
      </c>
      <c r="F960" t="s">
        <v>364</v>
      </c>
      <c r="G960" t="s">
        <v>54</v>
      </c>
      <c r="H960" t="s">
        <v>365</v>
      </c>
      <c r="I960" t="s">
        <v>61</v>
      </c>
      <c r="J960" t="s">
        <v>443</v>
      </c>
      <c r="K960" s="78">
        <f t="shared" ca="1" si="15"/>
        <v>0</v>
      </c>
      <c r="M960" t="s">
        <v>1680</v>
      </c>
    </row>
    <row r="961" spans="1:13" x14ac:dyDescent="0.35">
      <c r="A961" t="s">
        <v>527</v>
      </c>
      <c r="B961" t="s">
        <v>88</v>
      </c>
      <c r="C961" t="s">
        <v>488</v>
      </c>
      <c r="D961" t="s">
        <v>503</v>
      </c>
      <c r="E961" t="s">
        <v>504</v>
      </c>
      <c r="F961" t="s">
        <v>54</v>
      </c>
      <c r="I961" t="s">
        <v>61</v>
      </c>
      <c r="J961" t="s">
        <v>443</v>
      </c>
      <c r="K961" s="78">
        <f t="shared" ca="1" si="15"/>
        <v>0</v>
      </c>
      <c r="M961" t="s">
        <v>1680</v>
      </c>
    </row>
    <row r="962" spans="1:13" x14ac:dyDescent="0.35">
      <c r="A962" t="s">
        <v>527</v>
      </c>
      <c r="B962" t="s">
        <v>90</v>
      </c>
      <c r="C962" t="s">
        <v>488</v>
      </c>
      <c r="D962" t="s">
        <v>503</v>
      </c>
      <c r="E962" t="s">
        <v>505</v>
      </c>
      <c r="F962" t="s">
        <v>367</v>
      </c>
      <c r="G962" t="s">
        <v>54</v>
      </c>
      <c r="H962" t="s">
        <v>368</v>
      </c>
      <c r="I962" t="s">
        <v>61</v>
      </c>
      <c r="J962" t="s">
        <v>443</v>
      </c>
      <c r="K962" s="78">
        <f t="shared" ca="1" si="15"/>
        <v>0</v>
      </c>
      <c r="M962" t="s">
        <v>1680</v>
      </c>
    </row>
    <row r="963" spans="1:13" x14ac:dyDescent="0.35">
      <c r="A963" t="s">
        <v>527</v>
      </c>
      <c r="B963" t="s">
        <v>92</v>
      </c>
      <c r="C963" t="s">
        <v>488</v>
      </c>
      <c r="D963" t="s">
        <v>503</v>
      </c>
      <c r="E963" t="s">
        <v>505</v>
      </c>
      <c r="F963" t="s">
        <v>369</v>
      </c>
      <c r="G963" t="s">
        <v>54</v>
      </c>
      <c r="H963" t="s">
        <v>370</v>
      </c>
      <c r="I963" t="s">
        <v>61</v>
      </c>
      <c r="J963" t="s">
        <v>443</v>
      </c>
      <c r="K963" s="78">
        <f t="shared" ca="1" si="15"/>
        <v>0</v>
      </c>
      <c r="M963" t="s">
        <v>1680</v>
      </c>
    </row>
    <row r="964" spans="1:13" x14ac:dyDescent="0.35">
      <c r="A964" t="s">
        <v>527</v>
      </c>
      <c r="B964" t="s">
        <v>94</v>
      </c>
      <c r="C964" t="s">
        <v>488</v>
      </c>
      <c r="D964" t="s">
        <v>503</v>
      </c>
      <c r="E964" t="s">
        <v>505</v>
      </c>
      <c r="F964" t="s">
        <v>371</v>
      </c>
      <c r="G964" t="s">
        <v>54</v>
      </c>
      <c r="H964" t="s">
        <v>372</v>
      </c>
      <c r="I964" t="s">
        <v>61</v>
      </c>
      <c r="J964" t="s">
        <v>443</v>
      </c>
      <c r="K964" s="78">
        <f t="shared" ca="1" si="15"/>
        <v>0</v>
      </c>
      <c r="M964" t="s">
        <v>1680</v>
      </c>
    </row>
    <row r="965" spans="1:13" x14ac:dyDescent="0.35">
      <c r="A965" t="s">
        <v>527</v>
      </c>
      <c r="B965" t="s">
        <v>96</v>
      </c>
      <c r="C965" t="s">
        <v>488</v>
      </c>
      <c r="D965" t="s">
        <v>503</v>
      </c>
      <c r="E965" t="s">
        <v>505</v>
      </c>
      <c r="F965" t="s">
        <v>54</v>
      </c>
      <c r="I965" t="s">
        <v>61</v>
      </c>
      <c r="J965" t="s">
        <v>443</v>
      </c>
      <c r="K965" s="78">
        <f t="shared" ca="1" si="15"/>
        <v>0</v>
      </c>
      <c r="M965" t="s">
        <v>1680</v>
      </c>
    </row>
    <row r="966" spans="1:13" x14ac:dyDescent="0.35">
      <c r="A966" t="s">
        <v>527</v>
      </c>
      <c r="B966" t="s">
        <v>98</v>
      </c>
      <c r="C966" t="s">
        <v>488</v>
      </c>
      <c r="D966" t="s">
        <v>503</v>
      </c>
      <c r="E966" t="s">
        <v>506</v>
      </c>
      <c r="F966" t="s">
        <v>374</v>
      </c>
      <c r="G966" t="s">
        <v>54</v>
      </c>
      <c r="H966" t="s">
        <v>507</v>
      </c>
      <c r="I966" t="s">
        <v>61</v>
      </c>
      <c r="J966" t="s">
        <v>443</v>
      </c>
      <c r="K966" s="78">
        <f t="shared" ca="1" si="15"/>
        <v>0</v>
      </c>
      <c r="M966" t="s">
        <v>1680</v>
      </c>
    </row>
    <row r="967" spans="1:13" x14ac:dyDescent="0.35">
      <c r="A967" t="s">
        <v>527</v>
      </c>
      <c r="B967" t="s">
        <v>100</v>
      </c>
      <c r="C967" t="s">
        <v>488</v>
      </c>
      <c r="D967" t="s">
        <v>503</v>
      </c>
      <c r="E967" t="s">
        <v>506</v>
      </c>
      <c r="F967" t="s">
        <v>508</v>
      </c>
      <c r="G967" t="s">
        <v>54</v>
      </c>
      <c r="H967" t="s">
        <v>377</v>
      </c>
      <c r="I967" t="s">
        <v>61</v>
      </c>
      <c r="J967" t="s">
        <v>443</v>
      </c>
      <c r="K967" s="78">
        <f t="shared" ca="1" si="15"/>
        <v>0</v>
      </c>
      <c r="M967" t="s">
        <v>1680</v>
      </c>
    </row>
    <row r="968" spans="1:13" x14ac:dyDescent="0.35">
      <c r="A968" t="s">
        <v>527</v>
      </c>
      <c r="B968" t="s">
        <v>102</v>
      </c>
      <c r="C968" t="s">
        <v>488</v>
      </c>
      <c r="D968" t="s">
        <v>503</v>
      </c>
      <c r="E968" t="s">
        <v>506</v>
      </c>
      <c r="F968" t="s">
        <v>378</v>
      </c>
      <c r="G968" t="s">
        <v>54</v>
      </c>
      <c r="H968" t="s">
        <v>379</v>
      </c>
      <c r="I968" t="s">
        <v>61</v>
      </c>
      <c r="J968" t="s">
        <v>443</v>
      </c>
      <c r="K968" s="78">
        <f t="shared" ca="1" si="15"/>
        <v>0</v>
      </c>
      <c r="M968" t="s">
        <v>1680</v>
      </c>
    </row>
    <row r="969" spans="1:13" x14ac:dyDescent="0.35">
      <c r="A969" t="s">
        <v>527</v>
      </c>
      <c r="B969" t="s">
        <v>67</v>
      </c>
      <c r="C969" t="s">
        <v>488</v>
      </c>
      <c r="D969" t="s">
        <v>503</v>
      </c>
      <c r="E969" t="s">
        <v>506</v>
      </c>
      <c r="F969" t="s">
        <v>380</v>
      </c>
      <c r="G969" t="s">
        <v>54</v>
      </c>
      <c r="H969" t="s">
        <v>381</v>
      </c>
      <c r="I969" t="s">
        <v>61</v>
      </c>
      <c r="J969" t="s">
        <v>443</v>
      </c>
      <c r="K969" s="78">
        <f t="shared" ca="1" si="15"/>
        <v>0</v>
      </c>
      <c r="M969" t="s">
        <v>1680</v>
      </c>
    </row>
    <row r="970" spans="1:13" x14ac:dyDescent="0.35">
      <c r="A970" t="s">
        <v>527</v>
      </c>
      <c r="B970" t="s">
        <v>105</v>
      </c>
      <c r="C970" t="s">
        <v>488</v>
      </c>
      <c r="D970" t="s">
        <v>503</v>
      </c>
      <c r="E970" t="s">
        <v>506</v>
      </c>
      <c r="F970" t="s">
        <v>382</v>
      </c>
      <c r="G970" t="s">
        <v>54</v>
      </c>
      <c r="I970" t="s">
        <v>61</v>
      </c>
      <c r="J970" t="s">
        <v>443</v>
      </c>
      <c r="K970" s="78">
        <f t="shared" ca="1" si="15"/>
        <v>0</v>
      </c>
      <c r="M970" t="s">
        <v>1680</v>
      </c>
    </row>
    <row r="971" spans="1:13" x14ac:dyDescent="0.35">
      <c r="A971" t="s">
        <v>527</v>
      </c>
      <c r="B971" t="s">
        <v>107</v>
      </c>
      <c r="C971" t="s">
        <v>488</v>
      </c>
      <c r="D971" t="s">
        <v>503</v>
      </c>
      <c r="E971" t="s">
        <v>506</v>
      </c>
      <c r="F971" t="s">
        <v>54</v>
      </c>
      <c r="I971" t="s">
        <v>61</v>
      </c>
      <c r="J971" t="s">
        <v>443</v>
      </c>
      <c r="K971" s="78">
        <f t="shared" ca="1" si="15"/>
        <v>0</v>
      </c>
      <c r="M971" t="s">
        <v>1680</v>
      </c>
    </row>
    <row r="972" spans="1:13" x14ac:dyDescent="0.35">
      <c r="A972" t="s">
        <v>527</v>
      </c>
      <c r="B972" t="s">
        <v>109</v>
      </c>
      <c r="C972" t="s">
        <v>488</v>
      </c>
      <c r="D972" t="s">
        <v>503</v>
      </c>
      <c r="E972" t="s">
        <v>384</v>
      </c>
      <c r="F972" t="s">
        <v>231</v>
      </c>
      <c r="G972" t="s">
        <v>54</v>
      </c>
      <c r="H972" t="s">
        <v>385</v>
      </c>
      <c r="I972" t="s">
        <v>61</v>
      </c>
      <c r="J972" t="s">
        <v>443</v>
      </c>
      <c r="K972" s="78">
        <f t="shared" ca="1" si="15"/>
        <v>0</v>
      </c>
      <c r="M972" t="s">
        <v>1680</v>
      </c>
    </row>
    <row r="973" spans="1:13" x14ac:dyDescent="0.35">
      <c r="A973" t="s">
        <v>527</v>
      </c>
      <c r="B973" t="s">
        <v>111</v>
      </c>
      <c r="C973" t="s">
        <v>488</v>
      </c>
      <c r="D973" t="s">
        <v>503</v>
      </c>
      <c r="E973" t="s">
        <v>509</v>
      </c>
      <c r="F973" t="s">
        <v>510</v>
      </c>
      <c r="G973" t="s">
        <v>54</v>
      </c>
      <c r="H973" t="s">
        <v>388</v>
      </c>
      <c r="I973" t="s">
        <v>61</v>
      </c>
      <c r="J973" t="s">
        <v>443</v>
      </c>
      <c r="K973" s="78">
        <f t="shared" ca="1" si="15"/>
        <v>0</v>
      </c>
      <c r="M973" t="s">
        <v>1680</v>
      </c>
    </row>
    <row r="974" spans="1:13" x14ac:dyDescent="0.35">
      <c r="A974" t="s">
        <v>527</v>
      </c>
      <c r="B974" t="s">
        <v>114</v>
      </c>
      <c r="C974" t="s">
        <v>488</v>
      </c>
      <c r="D974" t="s">
        <v>503</v>
      </c>
      <c r="E974" t="s">
        <v>509</v>
      </c>
      <c r="F974" t="s">
        <v>511</v>
      </c>
      <c r="G974" t="s">
        <v>54</v>
      </c>
      <c r="H974" t="s">
        <v>390</v>
      </c>
      <c r="I974" t="s">
        <v>61</v>
      </c>
      <c r="J974" t="s">
        <v>443</v>
      </c>
      <c r="K974" s="78">
        <f t="shared" ref="K974:K1037" ca="1" si="16">OFFSET(INDIRECT(A974&amp;"_Corner"),MATCH($B974,INDIRECT(A974&amp;"_Row"),0),MATCH($I974,INDIRECT(A974&amp;"_Column",0)))</f>
        <v>0</v>
      </c>
      <c r="M974" t="s">
        <v>1680</v>
      </c>
    </row>
    <row r="975" spans="1:13" x14ac:dyDescent="0.35">
      <c r="A975" t="s">
        <v>527</v>
      </c>
      <c r="B975" t="s">
        <v>116</v>
      </c>
      <c r="C975" t="s">
        <v>488</v>
      </c>
      <c r="D975" t="s">
        <v>503</v>
      </c>
      <c r="E975" t="s">
        <v>509</v>
      </c>
      <c r="F975" t="s">
        <v>512</v>
      </c>
      <c r="G975" t="s">
        <v>54</v>
      </c>
      <c r="H975" t="s">
        <v>390</v>
      </c>
      <c r="I975" t="s">
        <v>61</v>
      </c>
      <c r="J975" t="s">
        <v>443</v>
      </c>
      <c r="K975" s="78">
        <f t="shared" ca="1" si="16"/>
        <v>0</v>
      </c>
      <c r="M975" t="s">
        <v>1680</v>
      </c>
    </row>
    <row r="976" spans="1:13" x14ac:dyDescent="0.35">
      <c r="A976" t="s">
        <v>527</v>
      </c>
      <c r="B976" t="s">
        <v>118</v>
      </c>
      <c r="C976" t="s">
        <v>488</v>
      </c>
      <c r="D976" t="s">
        <v>503</v>
      </c>
      <c r="E976" t="s">
        <v>509</v>
      </c>
      <c r="F976" t="s">
        <v>54</v>
      </c>
      <c r="I976" t="s">
        <v>61</v>
      </c>
      <c r="J976" t="s">
        <v>443</v>
      </c>
      <c r="K976" s="78">
        <f t="shared" ca="1" si="16"/>
        <v>0</v>
      </c>
      <c r="M976" t="s">
        <v>1680</v>
      </c>
    </row>
    <row r="977" spans="1:13" x14ac:dyDescent="0.35">
      <c r="A977" t="s">
        <v>527</v>
      </c>
      <c r="B977" t="s">
        <v>120</v>
      </c>
      <c r="C977" t="s">
        <v>488</v>
      </c>
      <c r="D977" t="s">
        <v>503</v>
      </c>
      <c r="E977" t="s">
        <v>54</v>
      </c>
      <c r="I977" t="s">
        <v>61</v>
      </c>
      <c r="J977" t="s">
        <v>443</v>
      </c>
      <c r="K977" s="78">
        <f t="shared" ca="1" si="16"/>
        <v>0</v>
      </c>
      <c r="M977" t="s">
        <v>1680</v>
      </c>
    </row>
    <row r="978" spans="1:13" x14ac:dyDescent="0.35">
      <c r="A978" t="s">
        <v>527</v>
      </c>
      <c r="B978" t="s">
        <v>124</v>
      </c>
      <c r="C978" t="s">
        <v>488</v>
      </c>
      <c r="D978" t="s">
        <v>513</v>
      </c>
      <c r="E978" t="s">
        <v>514</v>
      </c>
      <c r="F978" t="s">
        <v>54</v>
      </c>
      <c r="H978" t="s">
        <v>398</v>
      </c>
      <c r="I978" t="s">
        <v>61</v>
      </c>
      <c r="J978" t="s">
        <v>443</v>
      </c>
      <c r="K978" s="78">
        <f t="shared" ca="1" si="16"/>
        <v>0</v>
      </c>
      <c r="M978" t="s">
        <v>1680</v>
      </c>
    </row>
    <row r="979" spans="1:13" x14ac:dyDescent="0.35">
      <c r="A979" t="s">
        <v>527</v>
      </c>
      <c r="B979" t="s">
        <v>71</v>
      </c>
      <c r="C979" t="s">
        <v>488</v>
      </c>
      <c r="D979" t="s">
        <v>513</v>
      </c>
      <c r="E979" t="s">
        <v>399</v>
      </c>
      <c r="F979" t="s">
        <v>54</v>
      </c>
      <c r="I979" t="s">
        <v>61</v>
      </c>
      <c r="J979" t="s">
        <v>443</v>
      </c>
      <c r="K979" s="78">
        <f t="shared" ca="1" si="16"/>
        <v>0</v>
      </c>
      <c r="M979" t="s">
        <v>1680</v>
      </c>
    </row>
    <row r="980" spans="1:13" x14ac:dyDescent="0.35">
      <c r="A980" t="s">
        <v>527</v>
      </c>
      <c r="B980" t="s">
        <v>127</v>
      </c>
      <c r="C980" t="s">
        <v>488</v>
      </c>
      <c r="D980" t="s">
        <v>513</v>
      </c>
      <c r="E980" t="s">
        <v>515</v>
      </c>
      <c r="F980" t="s">
        <v>54</v>
      </c>
      <c r="H980" t="s">
        <v>401</v>
      </c>
      <c r="I980" t="s">
        <v>61</v>
      </c>
      <c r="J980" t="s">
        <v>443</v>
      </c>
      <c r="K980" s="78">
        <f t="shared" ca="1" si="16"/>
        <v>0</v>
      </c>
      <c r="M980" t="s">
        <v>1680</v>
      </c>
    </row>
    <row r="981" spans="1:13" x14ac:dyDescent="0.35">
      <c r="A981" t="s">
        <v>527</v>
      </c>
      <c r="B981" t="s">
        <v>129</v>
      </c>
      <c r="C981" t="s">
        <v>488</v>
      </c>
      <c r="D981" t="s">
        <v>513</v>
      </c>
      <c r="E981" t="s">
        <v>515</v>
      </c>
      <c r="F981" t="s">
        <v>516</v>
      </c>
      <c r="G981" t="s">
        <v>54</v>
      </c>
      <c r="I981" t="s">
        <v>61</v>
      </c>
      <c r="J981" t="s">
        <v>443</v>
      </c>
      <c r="K981" s="78">
        <f t="shared" ca="1" si="16"/>
        <v>0</v>
      </c>
      <c r="M981" t="s">
        <v>1680</v>
      </c>
    </row>
    <row r="982" spans="1:13" x14ac:dyDescent="0.35">
      <c r="A982" t="s">
        <v>527</v>
      </c>
      <c r="B982" t="s">
        <v>404</v>
      </c>
      <c r="C982" t="s">
        <v>488</v>
      </c>
      <c r="D982" t="s">
        <v>513</v>
      </c>
      <c r="E982" t="s">
        <v>515</v>
      </c>
      <c r="F982" t="s">
        <v>517</v>
      </c>
      <c r="G982" t="s">
        <v>54</v>
      </c>
      <c r="I982" t="s">
        <v>61</v>
      </c>
      <c r="J982" t="s">
        <v>443</v>
      </c>
      <c r="K982" s="78">
        <f t="shared" ca="1" si="16"/>
        <v>0</v>
      </c>
      <c r="M982" t="s">
        <v>1680</v>
      </c>
    </row>
    <row r="983" spans="1:13" x14ac:dyDescent="0.35">
      <c r="A983" t="s">
        <v>527</v>
      </c>
      <c r="B983" t="s">
        <v>406</v>
      </c>
      <c r="C983" t="s">
        <v>488</v>
      </c>
      <c r="D983" t="s">
        <v>513</v>
      </c>
      <c r="E983" t="s">
        <v>515</v>
      </c>
      <c r="F983" t="s">
        <v>518</v>
      </c>
      <c r="G983" t="s">
        <v>54</v>
      </c>
      <c r="I983" t="s">
        <v>61</v>
      </c>
      <c r="J983" t="s">
        <v>443</v>
      </c>
      <c r="K983" s="78">
        <f t="shared" ca="1" si="16"/>
        <v>0</v>
      </c>
      <c r="M983" t="s">
        <v>1680</v>
      </c>
    </row>
    <row r="984" spans="1:13" x14ac:dyDescent="0.35">
      <c r="A984" t="s">
        <v>527</v>
      </c>
      <c r="B984" t="s">
        <v>408</v>
      </c>
      <c r="C984" t="s">
        <v>488</v>
      </c>
      <c r="D984" t="s">
        <v>513</v>
      </c>
      <c r="E984" t="s">
        <v>54</v>
      </c>
      <c r="I984" t="s">
        <v>61</v>
      </c>
      <c r="J984" t="s">
        <v>443</v>
      </c>
      <c r="K984" s="78">
        <f t="shared" ca="1" si="16"/>
        <v>0</v>
      </c>
      <c r="M984" t="s">
        <v>1680</v>
      </c>
    </row>
    <row r="985" spans="1:13" x14ac:dyDescent="0.35">
      <c r="A985" t="s">
        <v>527</v>
      </c>
      <c r="B985" t="s">
        <v>412</v>
      </c>
      <c r="C985" t="s">
        <v>488</v>
      </c>
      <c r="D985" t="s">
        <v>519</v>
      </c>
      <c r="E985" t="s">
        <v>411</v>
      </c>
      <c r="F985" t="s">
        <v>54</v>
      </c>
      <c r="H985" t="s">
        <v>413</v>
      </c>
      <c r="I985" t="s">
        <v>61</v>
      </c>
      <c r="J985" t="s">
        <v>443</v>
      </c>
      <c r="K985" s="78">
        <f t="shared" ca="1" si="16"/>
        <v>0</v>
      </c>
      <c r="M985" t="s">
        <v>1680</v>
      </c>
    </row>
    <row r="986" spans="1:13" x14ac:dyDescent="0.35">
      <c r="A986" t="s">
        <v>527</v>
      </c>
      <c r="B986" t="s">
        <v>415</v>
      </c>
      <c r="C986" t="s">
        <v>488</v>
      </c>
      <c r="D986" t="s">
        <v>519</v>
      </c>
      <c r="E986" t="s">
        <v>414</v>
      </c>
      <c r="F986" t="s">
        <v>54</v>
      </c>
      <c r="H986" t="s">
        <v>416</v>
      </c>
      <c r="I986" t="s">
        <v>61</v>
      </c>
      <c r="J986" t="s">
        <v>443</v>
      </c>
      <c r="K986" s="78">
        <f t="shared" ca="1" si="16"/>
        <v>0</v>
      </c>
      <c r="M986" t="s">
        <v>1680</v>
      </c>
    </row>
    <row r="987" spans="1:13" x14ac:dyDescent="0.35">
      <c r="A987" t="s">
        <v>527</v>
      </c>
      <c r="B987" t="s">
        <v>418</v>
      </c>
      <c r="C987" t="s">
        <v>488</v>
      </c>
      <c r="D987" t="s">
        <v>519</v>
      </c>
      <c r="E987" t="s">
        <v>417</v>
      </c>
      <c r="F987" t="s">
        <v>54</v>
      </c>
      <c r="H987" t="s">
        <v>419</v>
      </c>
      <c r="I987" t="s">
        <v>61</v>
      </c>
      <c r="J987" t="s">
        <v>443</v>
      </c>
      <c r="K987" s="78">
        <f t="shared" ca="1" si="16"/>
        <v>0</v>
      </c>
      <c r="M987" t="s">
        <v>1680</v>
      </c>
    </row>
    <row r="988" spans="1:13" x14ac:dyDescent="0.35">
      <c r="A988" t="s">
        <v>527</v>
      </c>
      <c r="B988" t="s">
        <v>131</v>
      </c>
      <c r="C988" t="s">
        <v>488</v>
      </c>
      <c r="D988" t="s">
        <v>519</v>
      </c>
      <c r="E988" t="s">
        <v>54</v>
      </c>
      <c r="H988" t="s">
        <v>420</v>
      </c>
      <c r="I988" t="s">
        <v>61</v>
      </c>
      <c r="J988" t="s">
        <v>443</v>
      </c>
      <c r="K988" s="78">
        <f t="shared" ca="1" si="16"/>
        <v>0</v>
      </c>
      <c r="M988" t="s">
        <v>1680</v>
      </c>
    </row>
    <row r="989" spans="1:13" x14ac:dyDescent="0.35">
      <c r="A989" t="s">
        <v>527</v>
      </c>
      <c r="B989" t="s">
        <v>134</v>
      </c>
      <c r="C989" t="s">
        <v>488</v>
      </c>
      <c r="D989" t="s">
        <v>520</v>
      </c>
      <c r="E989" t="s">
        <v>521</v>
      </c>
      <c r="F989" t="s">
        <v>54</v>
      </c>
      <c r="I989" t="s">
        <v>61</v>
      </c>
      <c r="J989" t="s">
        <v>443</v>
      </c>
      <c r="K989" s="78">
        <f t="shared" ca="1" si="16"/>
        <v>0</v>
      </c>
      <c r="M989" t="s">
        <v>1680</v>
      </c>
    </row>
    <row r="990" spans="1:13" x14ac:dyDescent="0.35">
      <c r="A990" t="s">
        <v>527</v>
      </c>
      <c r="B990" t="s">
        <v>136</v>
      </c>
      <c r="C990" t="s">
        <v>488</v>
      </c>
      <c r="D990" t="s">
        <v>520</v>
      </c>
      <c r="E990" t="s">
        <v>422</v>
      </c>
      <c r="F990" t="s">
        <v>54</v>
      </c>
      <c r="H990" t="s">
        <v>423</v>
      </c>
      <c r="I990" t="s">
        <v>61</v>
      </c>
      <c r="J990" t="s">
        <v>443</v>
      </c>
      <c r="K990" s="78">
        <f t="shared" ca="1" si="16"/>
        <v>0</v>
      </c>
      <c r="M990" t="s">
        <v>1680</v>
      </c>
    </row>
    <row r="991" spans="1:13" x14ac:dyDescent="0.35">
      <c r="A991" t="s">
        <v>527</v>
      </c>
      <c r="B991" t="s">
        <v>138</v>
      </c>
      <c r="C991" t="s">
        <v>488</v>
      </c>
      <c r="D991" t="s">
        <v>520</v>
      </c>
      <c r="E991" t="s">
        <v>424</v>
      </c>
      <c r="F991" t="s">
        <v>54</v>
      </c>
      <c r="H991" t="s">
        <v>425</v>
      </c>
      <c r="I991" t="s">
        <v>61</v>
      </c>
      <c r="J991" t="s">
        <v>443</v>
      </c>
      <c r="K991" s="78">
        <f t="shared" ca="1" si="16"/>
        <v>0</v>
      </c>
      <c r="M991" t="s">
        <v>1680</v>
      </c>
    </row>
    <row r="992" spans="1:13" x14ac:dyDescent="0.35">
      <c r="A992" t="s">
        <v>527</v>
      </c>
      <c r="B992" t="s">
        <v>74</v>
      </c>
      <c r="C992" t="s">
        <v>488</v>
      </c>
      <c r="D992" t="s">
        <v>520</v>
      </c>
      <c r="E992" t="s">
        <v>426</v>
      </c>
      <c r="F992" t="s">
        <v>54</v>
      </c>
      <c r="H992" t="s">
        <v>427</v>
      </c>
      <c r="I992" t="s">
        <v>61</v>
      </c>
      <c r="J992" t="s">
        <v>443</v>
      </c>
      <c r="K992" s="78">
        <f t="shared" ca="1" si="16"/>
        <v>0</v>
      </c>
      <c r="M992" t="s">
        <v>1680</v>
      </c>
    </row>
    <row r="993" spans="1:13" x14ac:dyDescent="0.35">
      <c r="A993" t="s">
        <v>527</v>
      </c>
      <c r="B993" t="s">
        <v>141</v>
      </c>
      <c r="C993" t="s">
        <v>488</v>
      </c>
      <c r="D993" t="s">
        <v>520</v>
      </c>
      <c r="E993" t="s">
        <v>428</v>
      </c>
      <c r="F993" t="s">
        <v>54</v>
      </c>
      <c r="H993" t="s">
        <v>429</v>
      </c>
      <c r="I993" t="s">
        <v>61</v>
      </c>
      <c r="J993" t="s">
        <v>443</v>
      </c>
      <c r="K993" s="78">
        <f t="shared" ca="1" si="16"/>
        <v>0</v>
      </c>
      <c r="M993" t="s">
        <v>1680</v>
      </c>
    </row>
    <row r="994" spans="1:13" x14ac:dyDescent="0.35">
      <c r="A994" t="s">
        <v>527</v>
      </c>
      <c r="B994" t="s">
        <v>143</v>
      </c>
      <c r="C994" t="s">
        <v>488</v>
      </c>
      <c r="D994" t="s">
        <v>54</v>
      </c>
      <c r="H994" t="s">
        <v>522</v>
      </c>
      <c r="I994" t="s">
        <v>61</v>
      </c>
      <c r="J994" t="s">
        <v>443</v>
      </c>
      <c r="K994" s="78">
        <f t="shared" ca="1" si="16"/>
        <v>0</v>
      </c>
      <c r="M994" t="s">
        <v>1680</v>
      </c>
    </row>
    <row r="995" spans="1:13" x14ac:dyDescent="0.35">
      <c r="A995" t="s">
        <v>527</v>
      </c>
      <c r="B995" t="s">
        <v>144</v>
      </c>
      <c r="C995" t="s">
        <v>523</v>
      </c>
      <c r="D995" t="s">
        <v>432</v>
      </c>
      <c r="E995" t="s">
        <v>54</v>
      </c>
      <c r="I995" t="s">
        <v>61</v>
      </c>
      <c r="J995" t="s">
        <v>443</v>
      </c>
      <c r="K995" s="78">
        <f t="shared" ca="1" si="16"/>
        <v>0</v>
      </c>
      <c r="M995" t="s">
        <v>1680</v>
      </c>
    </row>
    <row r="996" spans="1:13" x14ac:dyDescent="0.35">
      <c r="A996" t="s">
        <v>527</v>
      </c>
      <c r="B996" t="s">
        <v>145</v>
      </c>
      <c r="C996" t="s">
        <v>523</v>
      </c>
      <c r="D996" t="s">
        <v>433</v>
      </c>
      <c r="E996" t="s">
        <v>54</v>
      </c>
      <c r="H996" t="s">
        <v>434</v>
      </c>
      <c r="I996" t="s">
        <v>61</v>
      </c>
      <c r="J996" t="s">
        <v>443</v>
      </c>
      <c r="K996" s="78">
        <f t="shared" ca="1" si="16"/>
        <v>0</v>
      </c>
      <c r="M996" t="s">
        <v>1680</v>
      </c>
    </row>
    <row r="997" spans="1:13" x14ac:dyDescent="0.35">
      <c r="A997" t="s">
        <v>527</v>
      </c>
      <c r="B997" t="s">
        <v>146</v>
      </c>
      <c r="C997" t="s">
        <v>523</v>
      </c>
      <c r="D997" t="s">
        <v>435</v>
      </c>
      <c r="E997" t="s">
        <v>54</v>
      </c>
      <c r="I997" t="s">
        <v>61</v>
      </c>
      <c r="J997" t="s">
        <v>443</v>
      </c>
      <c r="K997" s="78">
        <f t="shared" ca="1" si="16"/>
        <v>0</v>
      </c>
      <c r="M997" t="s">
        <v>1680</v>
      </c>
    </row>
    <row r="998" spans="1:13" x14ac:dyDescent="0.35">
      <c r="A998" t="s">
        <v>527</v>
      </c>
      <c r="B998" t="s">
        <v>148</v>
      </c>
      <c r="C998" t="s">
        <v>523</v>
      </c>
      <c r="D998" t="s">
        <v>436</v>
      </c>
      <c r="E998" t="s">
        <v>54</v>
      </c>
      <c r="I998" t="s">
        <v>61</v>
      </c>
      <c r="J998" t="s">
        <v>443</v>
      </c>
      <c r="K998" s="78">
        <f t="shared" ca="1" si="16"/>
        <v>0</v>
      </c>
      <c r="M998" t="s">
        <v>1680</v>
      </c>
    </row>
    <row r="999" spans="1:13" x14ac:dyDescent="0.35">
      <c r="A999" t="s">
        <v>527</v>
      </c>
      <c r="B999" t="s">
        <v>19</v>
      </c>
      <c r="C999" t="s">
        <v>488</v>
      </c>
      <c r="D999" t="s">
        <v>489</v>
      </c>
      <c r="E999" t="s">
        <v>490</v>
      </c>
      <c r="F999" t="s">
        <v>330</v>
      </c>
      <c r="G999" t="s">
        <v>54</v>
      </c>
      <c r="H999" t="s">
        <v>491</v>
      </c>
      <c r="I999" t="s">
        <v>62</v>
      </c>
      <c r="J999" t="s">
        <v>444</v>
      </c>
      <c r="K999" s="78">
        <f t="shared" ca="1" si="16"/>
        <v>0</v>
      </c>
      <c r="M999" t="s">
        <v>1680</v>
      </c>
    </row>
    <row r="1000" spans="1:13" x14ac:dyDescent="0.35">
      <c r="A1000" t="s">
        <v>527</v>
      </c>
      <c r="B1000" t="s">
        <v>23</v>
      </c>
      <c r="C1000" t="s">
        <v>488</v>
      </c>
      <c r="D1000" t="s">
        <v>489</v>
      </c>
      <c r="E1000" t="s">
        <v>490</v>
      </c>
      <c r="F1000" t="s">
        <v>332</v>
      </c>
      <c r="G1000" t="s">
        <v>54</v>
      </c>
      <c r="H1000" t="s">
        <v>333</v>
      </c>
      <c r="I1000" t="s">
        <v>62</v>
      </c>
      <c r="J1000" t="s">
        <v>444</v>
      </c>
      <c r="K1000" s="78">
        <f t="shared" ca="1" si="16"/>
        <v>0</v>
      </c>
      <c r="M1000" t="s">
        <v>1680</v>
      </c>
    </row>
    <row r="1001" spans="1:13" x14ac:dyDescent="0.35">
      <c r="A1001" t="s">
        <v>527</v>
      </c>
      <c r="B1001" t="s">
        <v>26</v>
      </c>
      <c r="C1001" t="s">
        <v>488</v>
      </c>
      <c r="D1001" t="s">
        <v>489</v>
      </c>
      <c r="E1001" t="s">
        <v>490</v>
      </c>
      <c r="F1001" t="s">
        <v>334</v>
      </c>
      <c r="G1001" t="s">
        <v>54</v>
      </c>
      <c r="H1001" t="s">
        <v>335</v>
      </c>
      <c r="I1001" t="s">
        <v>62</v>
      </c>
      <c r="J1001" t="s">
        <v>444</v>
      </c>
      <c r="K1001" s="78">
        <f t="shared" ca="1" si="16"/>
        <v>0</v>
      </c>
      <c r="M1001" t="s">
        <v>1680</v>
      </c>
    </row>
    <row r="1002" spans="1:13" x14ac:dyDescent="0.35">
      <c r="A1002" t="s">
        <v>527</v>
      </c>
      <c r="B1002" t="s">
        <v>30</v>
      </c>
      <c r="C1002" t="s">
        <v>488</v>
      </c>
      <c r="D1002" t="s">
        <v>489</v>
      </c>
      <c r="E1002" t="s">
        <v>490</v>
      </c>
      <c r="F1002" t="s">
        <v>54</v>
      </c>
      <c r="I1002" t="s">
        <v>62</v>
      </c>
      <c r="J1002" t="s">
        <v>444</v>
      </c>
      <c r="K1002" s="78">
        <f t="shared" ca="1" si="16"/>
        <v>0</v>
      </c>
      <c r="M1002" t="s">
        <v>1680</v>
      </c>
    </row>
    <row r="1003" spans="1:13" x14ac:dyDescent="0.35">
      <c r="A1003" t="s">
        <v>527</v>
      </c>
      <c r="B1003" t="s">
        <v>34</v>
      </c>
      <c r="C1003" t="s">
        <v>488</v>
      </c>
      <c r="D1003" t="s">
        <v>489</v>
      </c>
      <c r="E1003" t="s">
        <v>493</v>
      </c>
      <c r="F1003" t="s">
        <v>337</v>
      </c>
      <c r="G1003" t="s">
        <v>54</v>
      </c>
      <c r="H1003" t="s">
        <v>338</v>
      </c>
      <c r="I1003" t="s">
        <v>62</v>
      </c>
      <c r="J1003" t="s">
        <v>444</v>
      </c>
      <c r="K1003" s="78">
        <f t="shared" ca="1" si="16"/>
        <v>0</v>
      </c>
      <c r="M1003" t="s">
        <v>1680</v>
      </c>
    </row>
    <row r="1004" spans="1:13" x14ac:dyDescent="0.35">
      <c r="A1004" t="s">
        <v>527</v>
      </c>
      <c r="B1004" t="s">
        <v>38</v>
      </c>
      <c r="C1004" t="s">
        <v>488</v>
      </c>
      <c r="D1004" t="s">
        <v>489</v>
      </c>
      <c r="E1004" t="s">
        <v>493</v>
      </c>
      <c r="F1004" t="s">
        <v>339</v>
      </c>
      <c r="G1004" t="s">
        <v>54</v>
      </c>
      <c r="H1004" t="s">
        <v>494</v>
      </c>
      <c r="I1004" t="s">
        <v>62</v>
      </c>
      <c r="J1004" t="s">
        <v>444</v>
      </c>
      <c r="K1004" s="78">
        <f t="shared" ca="1" si="16"/>
        <v>0</v>
      </c>
      <c r="M1004" t="s">
        <v>1680</v>
      </c>
    </row>
    <row r="1005" spans="1:13" x14ac:dyDescent="0.35">
      <c r="A1005" t="s">
        <v>527</v>
      </c>
      <c r="B1005" t="s">
        <v>41</v>
      </c>
      <c r="C1005" t="s">
        <v>488</v>
      </c>
      <c r="D1005" t="s">
        <v>489</v>
      </c>
      <c r="E1005" t="s">
        <v>493</v>
      </c>
      <c r="F1005" t="s">
        <v>54</v>
      </c>
      <c r="I1005" t="s">
        <v>62</v>
      </c>
      <c r="J1005" t="s">
        <v>444</v>
      </c>
      <c r="K1005" s="78">
        <f t="shared" ca="1" si="16"/>
        <v>0</v>
      </c>
      <c r="M1005" t="s">
        <v>1680</v>
      </c>
    </row>
    <row r="1006" spans="1:13" x14ac:dyDescent="0.35">
      <c r="A1006" t="s">
        <v>527</v>
      </c>
      <c r="B1006" t="s">
        <v>45</v>
      </c>
      <c r="C1006" t="s">
        <v>488</v>
      </c>
      <c r="D1006" t="s">
        <v>489</v>
      </c>
      <c r="E1006" t="s">
        <v>341</v>
      </c>
      <c r="F1006" t="s">
        <v>495</v>
      </c>
      <c r="G1006" t="s">
        <v>54</v>
      </c>
      <c r="H1006" t="s">
        <v>496</v>
      </c>
      <c r="I1006" t="s">
        <v>62</v>
      </c>
      <c r="J1006" t="s">
        <v>444</v>
      </c>
      <c r="K1006" s="78">
        <f t="shared" ca="1" si="16"/>
        <v>0</v>
      </c>
      <c r="M1006" t="s">
        <v>1680</v>
      </c>
    </row>
    <row r="1007" spans="1:13" x14ac:dyDescent="0.35">
      <c r="A1007" t="s">
        <v>527</v>
      </c>
      <c r="B1007" t="s">
        <v>49</v>
      </c>
      <c r="C1007" t="s">
        <v>488</v>
      </c>
      <c r="D1007" t="s">
        <v>489</v>
      </c>
      <c r="E1007" t="s">
        <v>341</v>
      </c>
      <c r="F1007" t="s">
        <v>497</v>
      </c>
      <c r="G1007" t="s">
        <v>54</v>
      </c>
      <c r="H1007" t="s">
        <v>345</v>
      </c>
      <c r="I1007" t="s">
        <v>62</v>
      </c>
      <c r="J1007" t="s">
        <v>444</v>
      </c>
      <c r="K1007" s="78">
        <f t="shared" ca="1" si="16"/>
        <v>0</v>
      </c>
      <c r="M1007" t="s">
        <v>1680</v>
      </c>
    </row>
    <row r="1008" spans="1:13" x14ac:dyDescent="0.35">
      <c r="A1008" t="s">
        <v>527</v>
      </c>
      <c r="B1008" t="s">
        <v>51</v>
      </c>
      <c r="C1008" t="s">
        <v>488</v>
      </c>
      <c r="D1008" t="s">
        <v>489</v>
      </c>
      <c r="E1008" t="s">
        <v>341</v>
      </c>
      <c r="F1008" t="s">
        <v>498</v>
      </c>
      <c r="G1008" t="s">
        <v>54</v>
      </c>
      <c r="H1008" t="s">
        <v>347</v>
      </c>
      <c r="I1008" t="s">
        <v>62</v>
      </c>
      <c r="J1008" t="s">
        <v>444</v>
      </c>
      <c r="K1008" s="78">
        <f t="shared" ca="1" si="16"/>
        <v>0</v>
      </c>
      <c r="M1008" t="s">
        <v>1680</v>
      </c>
    </row>
    <row r="1009" spans="1:13" x14ac:dyDescent="0.35">
      <c r="A1009" t="s">
        <v>527</v>
      </c>
      <c r="B1009" t="s">
        <v>53</v>
      </c>
      <c r="C1009" t="s">
        <v>488</v>
      </c>
      <c r="D1009" t="s">
        <v>489</v>
      </c>
      <c r="E1009" t="s">
        <v>341</v>
      </c>
      <c r="F1009" t="s">
        <v>499</v>
      </c>
      <c r="G1009" t="s">
        <v>54</v>
      </c>
      <c r="H1009" t="s">
        <v>349</v>
      </c>
      <c r="I1009" t="s">
        <v>62</v>
      </c>
      <c r="J1009" t="s">
        <v>444</v>
      </c>
      <c r="K1009" s="78">
        <f t="shared" ca="1" si="16"/>
        <v>0</v>
      </c>
      <c r="M1009" t="s">
        <v>1680</v>
      </c>
    </row>
    <row r="1010" spans="1:13" x14ac:dyDescent="0.35">
      <c r="A1010" t="s">
        <v>527</v>
      </c>
      <c r="B1010" t="s">
        <v>60</v>
      </c>
      <c r="C1010" t="s">
        <v>488</v>
      </c>
      <c r="D1010" t="s">
        <v>489</v>
      </c>
      <c r="E1010" t="s">
        <v>341</v>
      </c>
      <c r="F1010" t="s">
        <v>500</v>
      </c>
      <c r="G1010" t="s">
        <v>54</v>
      </c>
      <c r="H1010" t="s">
        <v>351</v>
      </c>
      <c r="I1010" t="s">
        <v>62</v>
      </c>
      <c r="J1010" t="s">
        <v>444</v>
      </c>
      <c r="K1010" s="78">
        <f t="shared" ca="1" si="16"/>
        <v>0</v>
      </c>
      <c r="M1010" t="s">
        <v>1680</v>
      </c>
    </row>
    <row r="1011" spans="1:13" x14ac:dyDescent="0.35">
      <c r="A1011" t="s">
        <v>527</v>
      </c>
      <c r="B1011" t="s">
        <v>66</v>
      </c>
      <c r="C1011" t="s">
        <v>488</v>
      </c>
      <c r="D1011" t="s">
        <v>489</v>
      </c>
      <c r="E1011" t="s">
        <v>352</v>
      </c>
      <c r="F1011" t="s">
        <v>54</v>
      </c>
      <c r="I1011" t="s">
        <v>62</v>
      </c>
      <c r="J1011" t="s">
        <v>444</v>
      </c>
      <c r="K1011" s="78">
        <f t="shared" ca="1" si="16"/>
        <v>0</v>
      </c>
      <c r="M1011" t="s">
        <v>1680</v>
      </c>
    </row>
    <row r="1012" spans="1:13" x14ac:dyDescent="0.35">
      <c r="A1012" t="s">
        <v>527</v>
      </c>
      <c r="B1012" t="s">
        <v>69</v>
      </c>
      <c r="C1012" t="s">
        <v>488</v>
      </c>
      <c r="D1012" t="s">
        <v>489</v>
      </c>
      <c r="E1012" t="s">
        <v>501</v>
      </c>
      <c r="F1012" t="s">
        <v>353</v>
      </c>
      <c r="G1012" t="s">
        <v>54</v>
      </c>
      <c r="H1012" t="s">
        <v>354</v>
      </c>
      <c r="I1012" t="s">
        <v>62</v>
      </c>
      <c r="J1012" t="s">
        <v>444</v>
      </c>
      <c r="K1012" s="78">
        <f t="shared" ca="1" si="16"/>
        <v>0</v>
      </c>
      <c r="M1012" t="s">
        <v>1680</v>
      </c>
    </row>
    <row r="1013" spans="1:13" x14ac:dyDescent="0.35">
      <c r="A1013" t="s">
        <v>527</v>
      </c>
      <c r="B1013" t="s">
        <v>73</v>
      </c>
      <c r="C1013" t="s">
        <v>488</v>
      </c>
      <c r="D1013" t="s">
        <v>489</v>
      </c>
      <c r="E1013" t="s">
        <v>501</v>
      </c>
      <c r="F1013" t="s">
        <v>355</v>
      </c>
      <c r="G1013" t="s">
        <v>54</v>
      </c>
      <c r="H1013" t="s">
        <v>502</v>
      </c>
      <c r="I1013" t="s">
        <v>62</v>
      </c>
      <c r="J1013" t="s">
        <v>444</v>
      </c>
      <c r="K1013" s="78">
        <f t="shared" ca="1" si="16"/>
        <v>0</v>
      </c>
      <c r="M1013" t="s">
        <v>1680</v>
      </c>
    </row>
    <row r="1014" spans="1:13" x14ac:dyDescent="0.35">
      <c r="A1014" t="s">
        <v>527</v>
      </c>
      <c r="B1014" t="s">
        <v>76</v>
      </c>
      <c r="C1014" t="s">
        <v>488</v>
      </c>
      <c r="D1014" t="s">
        <v>489</v>
      </c>
      <c r="E1014" t="s">
        <v>501</v>
      </c>
      <c r="F1014" t="s">
        <v>54</v>
      </c>
      <c r="I1014" t="s">
        <v>62</v>
      </c>
      <c r="J1014" t="s">
        <v>444</v>
      </c>
      <c r="K1014" s="78">
        <f t="shared" ca="1" si="16"/>
        <v>0</v>
      </c>
      <c r="M1014" t="s">
        <v>1680</v>
      </c>
    </row>
    <row r="1015" spans="1:13" x14ac:dyDescent="0.35">
      <c r="A1015" t="s">
        <v>527</v>
      </c>
      <c r="B1015" t="s">
        <v>80</v>
      </c>
      <c r="C1015" t="s">
        <v>488</v>
      </c>
      <c r="D1015" t="s">
        <v>489</v>
      </c>
      <c r="E1015" t="s">
        <v>54</v>
      </c>
      <c r="I1015" t="s">
        <v>62</v>
      </c>
      <c r="J1015" t="s">
        <v>444</v>
      </c>
      <c r="K1015" s="78">
        <f t="shared" ca="1" si="16"/>
        <v>0</v>
      </c>
      <c r="M1015" t="s">
        <v>1680</v>
      </c>
    </row>
    <row r="1016" spans="1:13" x14ac:dyDescent="0.35">
      <c r="A1016" t="s">
        <v>527</v>
      </c>
      <c r="B1016" t="s">
        <v>82</v>
      </c>
      <c r="C1016" t="s">
        <v>488</v>
      </c>
      <c r="D1016" t="s">
        <v>503</v>
      </c>
      <c r="E1016" t="s">
        <v>504</v>
      </c>
      <c r="F1016" t="s">
        <v>360</v>
      </c>
      <c r="G1016" t="s">
        <v>54</v>
      </c>
      <c r="H1016" t="s">
        <v>361</v>
      </c>
      <c r="I1016" t="s">
        <v>62</v>
      </c>
      <c r="J1016" t="s">
        <v>444</v>
      </c>
      <c r="K1016" s="78">
        <f t="shared" ca="1" si="16"/>
        <v>0</v>
      </c>
      <c r="M1016" t="s">
        <v>1680</v>
      </c>
    </row>
    <row r="1017" spans="1:13" x14ac:dyDescent="0.35">
      <c r="A1017" t="s">
        <v>527</v>
      </c>
      <c r="B1017" t="s">
        <v>84</v>
      </c>
      <c r="C1017" t="s">
        <v>488</v>
      </c>
      <c r="D1017" t="s">
        <v>503</v>
      </c>
      <c r="E1017" t="s">
        <v>504</v>
      </c>
      <c r="F1017" t="s">
        <v>362</v>
      </c>
      <c r="G1017" t="s">
        <v>54</v>
      </c>
      <c r="H1017" t="s">
        <v>363</v>
      </c>
      <c r="I1017" t="s">
        <v>62</v>
      </c>
      <c r="J1017" t="s">
        <v>444</v>
      </c>
      <c r="K1017" s="78">
        <f t="shared" ca="1" si="16"/>
        <v>0</v>
      </c>
      <c r="M1017" t="s">
        <v>1680</v>
      </c>
    </row>
    <row r="1018" spans="1:13" x14ac:dyDescent="0.35">
      <c r="A1018" t="s">
        <v>527</v>
      </c>
      <c r="B1018" t="s">
        <v>86</v>
      </c>
      <c r="C1018" t="s">
        <v>488</v>
      </c>
      <c r="D1018" t="s">
        <v>503</v>
      </c>
      <c r="E1018" t="s">
        <v>504</v>
      </c>
      <c r="F1018" t="s">
        <v>364</v>
      </c>
      <c r="G1018" t="s">
        <v>54</v>
      </c>
      <c r="H1018" t="s">
        <v>365</v>
      </c>
      <c r="I1018" t="s">
        <v>62</v>
      </c>
      <c r="J1018" t="s">
        <v>444</v>
      </c>
      <c r="K1018" s="78">
        <f t="shared" ca="1" si="16"/>
        <v>0</v>
      </c>
      <c r="M1018" t="s">
        <v>1680</v>
      </c>
    </row>
    <row r="1019" spans="1:13" x14ac:dyDescent="0.35">
      <c r="A1019" t="s">
        <v>527</v>
      </c>
      <c r="B1019" t="s">
        <v>88</v>
      </c>
      <c r="C1019" t="s">
        <v>488</v>
      </c>
      <c r="D1019" t="s">
        <v>503</v>
      </c>
      <c r="E1019" t="s">
        <v>504</v>
      </c>
      <c r="F1019" t="s">
        <v>54</v>
      </c>
      <c r="I1019" t="s">
        <v>62</v>
      </c>
      <c r="J1019" t="s">
        <v>444</v>
      </c>
      <c r="K1019" s="78">
        <f t="shared" ca="1" si="16"/>
        <v>0</v>
      </c>
      <c r="M1019" t="s">
        <v>1680</v>
      </c>
    </row>
    <row r="1020" spans="1:13" x14ac:dyDescent="0.35">
      <c r="A1020" t="s">
        <v>527</v>
      </c>
      <c r="B1020" t="s">
        <v>90</v>
      </c>
      <c r="C1020" t="s">
        <v>488</v>
      </c>
      <c r="D1020" t="s">
        <v>503</v>
      </c>
      <c r="E1020" t="s">
        <v>505</v>
      </c>
      <c r="F1020" t="s">
        <v>367</v>
      </c>
      <c r="G1020" t="s">
        <v>54</v>
      </c>
      <c r="H1020" t="s">
        <v>368</v>
      </c>
      <c r="I1020" t="s">
        <v>62</v>
      </c>
      <c r="J1020" t="s">
        <v>444</v>
      </c>
      <c r="K1020" s="78">
        <f t="shared" ca="1" si="16"/>
        <v>0</v>
      </c>
      <c r="M1020" t="s">
        <v>1680</v>
      </c>
    </row>
    <row r="1021" spans="1:13" x14ac:dyDescent="0.35">
      <c r="A1021" t="s">
        <v>527</v>
      </c>
      <c r="B1021" t="s">
        <v>92</v>
      </c>
      <c r="C1021" t="s">
        <v>488</v>
      </c>
      <c r="D1021" t="s">
        <v>503</v>
      </c>
      <c r="E1021" t="s">
        <v>505</v>
      </c>
      <c r="F1021" t="s">
        <v>369</v>
      </c>
      <c r="G1021" t="s">
        <v>54</v>
      </c>
      <c r="H1021" t="s">
        <v>370</v>
      </c>
      <c r="I1021" t="s">
        <v>62</v>
      </c>
      <c r="J1021" t="s">
        <v>444</v>
      </c>
      <c r="K1021" s="78">
        <f t="shared" ca="1" si="16"/>
        <v>0</v>
      </c>
      <c r="M1021" t="s">
        <v>1680</v>
      </c>
    </row>
    <row r="1022" spans="1:13" x14ac:dyDescent="0.35">
      <c r="A1022" t="s">
        <v>527</v>
      </c>
      <c r="B1022" t="s">
        <v>94</v>
      </c>
      <c r="C1022" t="s">
        <v>488</v>
      </c>
      <c r="D1022" t="s">
        <v>503</v>
      </c>
      <c r="E1022" t="s">
        <v>505</v>
      </c>
      <c r="F1022" t="s">
        <v>371</v>
      </c>
      <c r="G1022" t="s">
        <v>54</v>
      </c>
      <c r="H1022" t="s">
        <v>372</v>
      </c>
      <c r="I1022" t="s">
        <v>62</v>
      </c>
      <c r="J1022" t="s">
        <v>444</v>
      </c>
      <c r="K1022" s="78">
        <f t="shared" ca="1" si="16"/>
        <v>0</v>
      </c>
      <c r="M1022" t="s">
        <v>1680</v>
      </c>
    </row>
    <row r="1023" spans="1:13" x14ac:dyDescent="0.35">
      <c r="A1023" t="s">
        <v>527</v>
      </c>
      <c r="B1023" t="s">
        <v>96</v>
      </c>
      <c r="C1023" t="s">
        <v>488</v>
      </c>
      <c r="D1023" t="s">
        <v>503</v>
      </c>
      <c r="E1023" t="s">
        <v>505</v>
      </c>
      <c r="F1023" t="s">
        <v>54</v>
      </c>
      <c r="I1023" t="s">
        <v>62</v>
      </c>
      <c r="J1023" t="s">
        <v>444</v>
      </c>
      <c r="K1023" s="78">
        <f t="shared" ca="1" si="16"/>
        <v>0</v>
      </c>
      <c r="M1023" t="s">
        <v>1680</v>
      </c>
    </row>
    <row r="1024" spans="1:13" x14ac:dyDescent="0.35">
      <c r="A1024" t="s">
        <v>527</v>
      </c>
      <c r="B1024" t="s">
        <v>98</v>
      </c>
      <c r="C1024" t="s">
        <v>488</v>
      </c>
      <c r="D1024" t="s">
        <v>503</v>
      </c>
      <c r="E1024" t="s">
        <v>506</v>
      </c>
      <c r="F1024" t="s">
        <v>374</v>
      </c>
      <c r="G1024" t="s">
        <v>54</v>
      </c>
      <c r="H1024" t="s">
        <v>507</v>
      </c>
      <c r="I1024" t="s">
        <v>62</v>
      </c>
      <c r="J1024" t="s">
        <v>444</v>
      </c>
      <c r="K1024" s="78">
        <f t="shared" ca="1" si="16"/>
        <v>0</v>
      </c>
      <c r="M1024" t="s">
        <v>1680</v>
      </c>
    </row>
    <row r="1025" spans="1:13" x14ac:dyDescent="0.35">
      <c r="A1025" t="s">
        <v>527</v>
      </c>
      <c r="B1025" t="s">
        <v>100</v>
      </c>
      <c r="C1025" t="s">
        <v>488</v>
      </c>
      <c r="D1025" t="s">
        <v>503</v>
      </c>
      <c r="E1025" t="s">
        <v>506</v>
      </c>
      <c r="F1025" t="s">
        <v>508</v>
      </c>
      <c r="G1025" t="s">
        <v>54</v>
      </c>
      <c r="H1025" t="s">
        <v>377</v>
      </c>
      <c r="I1025" t="s">
        <v>62</v>
      </c>
      <c r="J1025" t="s">
        <v>444</v>
      </c>
      <c r="K1025" s="78">
        <f t="shared" ca="1" si="16"/>
        <v>0</v>
      </c>
      <c r="M1025" t="s">
        <v>1680</v>
      </c>
    </row>
    <row r="1026" spans="1:13" x14ac:dyDescent="0.35">
      <c r="A1026" t="s">
        <v>527</v>
      </c>
      <c r="B1026" t="s">
        <v>102</v>
      </c>
      <c r="C1026" t="s">
        <v>488</v>
      </c>
      <c r="D1026" t="s">
        <v>503</v>
      </c>
      <c r="E1026" t="s">
        <v>506</v>
      </c>
      <c r="F1026" t="s">
        <v>378</v>
      </c>
      <c r="G1026" t="s">
        <v>54</v>
      </c>
      <c r="H1026" t="s">
        <v>379</v>
      </c>
      <c r="I1026" t="s">
        <v>62</v>
      </c>
      <c r="J1026" t="s">
        <v>444</v>
      </c>
      <c r="K1026" s="78">
        <f t="shared" ca="1" si="16"/>
        <v>0</v>
      </c>
      <c r="M1026" t="s">
        <v>1680</v>
      </c>
    </row>
    <row r="1027" spans="1:13" x14ac:dyDescent="0.35">
      <c r="A1027" t="s">
        <v>527</v>
      </c>
      <c r="B1027" t="s">
        <v>67</v>
      </c>
      <c r="C1027" t="s">
        <v>488</v>
      </c>
      <c r="D1027" t="s">
        <v>503</v>
      </c>
      <c r="E1027" t="s">
        <v>506</v>
      </c>
      <c r="F1027" t="s">
        <v>380</v>
      </c>
      <c r="G1027" t="s">
        <v>54</v>
      </c>
      <c r="H1027" t="s">
        <v>381</v>
      </c>
      <c r="I1027" t="s">
        <v>62</v>
      </c>
      <c r="J1027" t="s">
        <v>444</v>
      </c>
      <c r="K1027" s="78">
        <f t="shared" ca="1" si="16"/>
        <v>0</v>
      </c>
      <c r="M1027" t="s">
        <v>1680</v>
      </c>
    </row>
    <row r="1028" spans="1:13" x14ac:dyDescent="0.35">
      <c r="A1028" t="s">
        <v>527</v>
      </c>
      <c r="B1028" t="s">
        <v>105</v>
      </c>
      <c r="C1028" t="s">
        <v>488</v>
      </c>
      <c r="D1028" t="s">
        <v>503</v>
      </c>
      <c r="E1028" t="s">
        <v>506</v>
      </c>
      <c r="F1028" t="s">
        <v>382</v>
      </c>
      <c r="G1028" t="s">
        <v>54</v>
      </c>
      <c r="I1028" t="s">
        <v>62</v>
      </c>
      <c r="J1028" t="s">
        <v>444</v>
      </c>
      <c r="K1028" s="78">
        <f t="shared" ca="1" si="16"/>
        <v>0</v>
      </c>
      <c r="M1028" t="s">
        <v>1680</v>
      </c>
    </row>
    <row r="1029" spans="1:13" x14ac:dyDescent="0.35">
      <c r="A1029" t="s">
        <v>527</v>
      </c>
      <c r="B1029" t="s">
        <v>107</v>
      </c>
      <c r="C1029" t="s">
        <v>488</v>
      </c>
      <c r="D1029" t="s">
        <v>503</v>
      </c>
      <c r="E1029" t="s">
        <v>506</v>
      </c>
      <c r="F1029" t="s">
        <v>54</v>
      </c>
      <c r="I1029" t="s">
        <v>62</v>
      </c>
      <c r="J1029" t="s">
        <v>444</v>
      </c>
      <c r="K1029" s="78">
        <f t="shared" ca="1" si="16"/>
        <v>0</v>
      </c>
      <c r="M1029" t="s">
        <v>1680</v>
      </c>
    </row>
    <row r="1030" spans="1:13" x14ac:dyDescent="0.35">
      <c r="A1030" t="s">
        <v>527</v>
      </c>
      <c r="B1030" t="s">
        <v>109</v>
      </c>
      <c r="C1030" t="s">
        <v>488</v>
      </c>
      <c r="D1030" t="s">
        <v>503</v>
      </c>
      <c r="E1030" t="s">
        <v>384</v>
      </c>
      <c r="F1030" t="s">
        <v>231</v>
      </c>
      <c r="G1030" t="s">
        <v>54</v>
      </c>
      <c r="H1030" t="s">
        <v>385</v>
      </c>
      <c r="I1030" t="s">
        <v>62</v>
      </c>
      <c r="J1030" t="s">
        <v>444</v>
      </c>
      <c r="K1030" s="78">
        <f t="shared" ca="1" si="16"/>
        <v>0</v>
      </c>
      <c r="M1030" t="s">
        <v>1680</v>
      </c>
    </row>
    <row r="1031" spans="1:13" x14ac:dyDescent="0.35">
      <c r="A1031" t="s">
        <v>527</v>
      </c>
      <c r="B1031" t="s">
        <v>111</v>
      </c>
      <c r="C1031" t="s">
        <v>488</v>
      </c>
      <c r="D1031" t="s">
        <v>503</v>
      </c>
      <c r="E1031" t="s">
        <v>509</v>
      </c>
      <c r="F1031" t="s">
        <v>510</v>
      </c>
      <c r="G1031" t="s">
        <v>54</v>
      </c>
      <c r="H1031" t="s">
        <v>388</v>
      </c>
      <c r="I1031" t="s">
        <v>62</v>
      </c>
      <c r="J1031" t="s">
        <v>444</v>
      </c>
      <c r="K1031" s="78">
        <f t="shared" ca="1" si="16"/>
        <v>0</v>
      </c>
      <c r="M1031" t="s">
        <v>1680</v>
      </c>
    </row>
    <row r="1032" spans="1:13" x14ac:dyDescent="0.35">
      <c r="A1032" t="s">
        <v>527</v>
      </c>
      <c r="B1032" t="s">
        <v>114</v>
      </c>
      <c r="C1032" t="s">
        <v>488</v>
      </c>
      <c r="D1032" t="s">
        <v>503</v>
      </c>
      <c r="E1032" t="s">
        <v>509</v>
      </c>
      <c r="F1032" t="s">
        <v>511</v>
      </c>
      <c r="G1032" t="s">
        <v>54</v>
      </c>
      <c r="H1032" t="s">
        <v>390</v>
      </c>
      <c r="I1032" t="s">
        <v>62</v>
      </c>
      <c r="J1032" t="s">
        <v>444</v>
      </c>
      <c r="K1032" s="78">
        <f t="shared" ca="1" si="16"/>
        <v>0</v>
      </c>
      <c r="M1032" t="s">
        <v>1680</v>
      </c>
    </row>
    <row r="1033" spans="1:13" x14ac:dyDescent="0.35">
      <c r="A1033" t="s">
        <v>527</v>
      </c>
      <c r="B1033" t="s">
        <v>116</v>
      </c>
      <c r="C1033" t="s">
        <v>488</v>
      </c>
      <c r="D1033" t="s">
        <v>503</v>
      </c>
      <c r="E1033" t="s">
        <v>509</v>
      </c>
      <c r="F1033" t="s">
        <v>512</v>
      </c>
      <c r="G1033" t="s">
        <v>54</v>
      </c>
      <c r="H1033" t="s">
        <v>390</v>
      </c>
      <c r="I1033" t="s">
        <v>62</v>
      </c>
      <c r="J1033" t="s">
        <v>444</v>
      </c>
      <c r="K1033" s="78">
        <f t="shared" ca="1" si="16"/>
        <v>0</v>
      </c>
      <c r="M1033" t="s">
        <v>1680</v>
      </c>
    </row>
    <row r="1034" spans="1:13" x14ac:dyDescent="0.35">
      <c r="A1034" t="s">
        <v>527</v>
      </c>
      <c r="B1034" t="s">
        <v>118</v>
      </c>
      <c r="C1034" t="s">
        <v>488</v>
      </c>
      <c r="D1034" t="s">
        <v>503</v>
      </c>
      <c r="E1034" t="s">
        <v>509</v>
      </c>
      <c r="F1034" t="s">
        <v>54</v>
      </c>
      <c r="I1034" t="s">
        <v>62</v>
      </c>
      <c r="J1034" t="s">
        <v>444</v>
      </c>
      <c r="K1034" s="78">
        <f t="shared" ca="1" si="16"/>
        <v>0</v>
      </c>
      <c r="M1034" t="s">
        <v>1680</v>
      </c>
    </row>
    <row r="1035" spans="1:13" x14ac:dyDescent="0.35">
      <c r="A1035" t="s">
        <v>527</v>
      </c>
      <c r="B1035" t="s">
        <v>120</v>
      </c>
      <c r="C1035" t="s">
        <v>488</v>
      </c>
      <c r="D1035" t="s">
        <v>503</v>
      </c>
      <c r="E1035" t="s">
        <v>54</v>
      </c>
      <c r="I1035" t="s">
        <v>62</v>
      </c>
      <c r="J1035" t="s">
        <v>444</v>
      </c>
      <c r="K1035" s="78">
        <f t="shared" ca="1" si="16"/>
        <v>0</v>
      </c>
      <c r="M1035" t="s">
        <v>1680</v>
      </c>
    </row>
    <row r="1036" spans="1:13" x14ac:dyDescent="0.35">
      <c r="A1036" t="s">
        <v>527</v>
      </c>
      <c r="B1036" t="s">
        <v>124</v>
      </c>
      <c r="C1036" t="s">
        <v>488</v>
      </c>
      <c r="D1036" t="s">
        <v>513</v>
      </c>
      <c r="E1036" t="s">
        <v>514</v>
      </c>
      <c r="F1036" t="s">
        <v>54</v>
      </c>
      <c r="H1036" t="s">
        <v>398</v>
      </c>
      <c r="I1036" t="s">
        <v>62</v>
      </c>
      <c r="J1036" t="s">
        <v>444</v>
      </c>
      <c r="K1036" s="78">
        <f t="shared" ca="1" si="16"/>
        <v>0</v>
      </c>
      <c r="M1036" t="s">
        <v>1680</v>
      </c>
    </row>
    <row r="1037" spans="1:13" x14ac:dyDescent="0.35">
      <c r="A1037" t="s">
        <v>527</v>
      </c>
      <c r="B1037" t="s">
        <v>71</v>
      </c>
      <c r="C1037" t="s">
        <v>488</v>
      </c>
      <c r="D1037" t="s">
        <v>513</v>
      </c>
      <c r="E1037" t="s">
        <v>399</v>
      </c>
      <c r="F1037" t="s">
        <v>54</v>
      </c>
      <c r="I1037" t="s">
        <v>62</v>
      </c>
      <c r="J1037" t="s">
        <v>444</v>
      </c>
      <c r="K1037" s="78">
        <f t="shared" ca="1" si="16"/>
        <v>0</v>
      </c>
      <c r="M1037" t="s">
        <v>1680</v>
      </c>
    </row>
    <row r="1038" spans="1:13" x14ac:dyDescent="0.35">
      <c r="A1038" t="s">
        <v>527</v>
      </c>
      <c r="B1038" t="s">
        <v>127</v>
      </c>
      <c r="C1038" t="s">
        <v>488</v>
      </c>
      <c r="D1038" t="s">
        <v>513</v>
      </c>
      <c r="E1038" t="s">
        <v>515</v>
      </c>
      <c r="F1038" t="s">
        <v>54</v>
      </c>
      <c r="H1038" t="s">
        <v>401</v>
      </c>
      <c r="I1038" t="s">
        <v>62</v>
      </c>
      <c r="J1038" t="s">
        <v>444</v>
      </c>
      <c r="K1038" s="78">
        <f t="shared" ref="K1038:K1101" ca="1" si="17">OFFSET(INDIRECT(A1038&amp;"_Corner"),MATCH($B1038,INDIRECT(A1038&amp;"_Row"),0),MATCH($I1038,INDIRECT(A1038&amp;"_Column",0)))</f>
        <v>0</v>
      </c>
      <c r="M1038" t="s">
        <v>1680</v>
      </c>
    </row>
    <row r="1039" spans="1:13" x14ac:dyDescent="0.35">
      <c r="A1039" t="s">
        <v>527</v>
      </c>
      <c r="B1039" t="s">
        <v>129</v>
      </c>
      <c r="C1039" t="s">
        <v>488</v>
      </c>
      <c r="D1039" t="s">
        <v>513</v>
      </c>
      <c r="E1039" t="s">
        <v>515</v>
      </c>
      <c r="F1039" t="s">
        <v>516</v>
      </c>
      <c r="G1039" t="s">
        <v>54</v>
      </c>
      <c r="I1039" t="s">
        <v>62</v>
      </c>
      <c r="J1039" t="s">
        <v>444</v>
      </c>
      <c r="K1039" s="78">
        <f t="shared" ca="1" si="17"/>
        <v>0</v>
      </c>
      <c r="M1039" t="s">
        <v>1680</v>
      </c>
    </row>
    <row r="1040" spans="1:13" x14ac:dyDescent="0.35">
      <c r="A1040" t="s">
        <v>527</v>
      </c>
      <c r="B1040" t="s">
        <v>404</v>
      </c>
      <c r="C1040" t="s">
        <v>488</v>
      </c>
      <c r="D1040" t="s">
        <v>513</v>
      </c>
      <c r="E1040" t="s">
        <v>515</v>
      </c>
      <c r="F1040" t="s">
        <v>517</v>
      </c>
      <c r="G1040" t="s">
        <v>54</v>
      </c>
      <c r="I1040" t="s">
        <v>62</v>
      </c>
      <c r="J1040" t="s">
        <v>444</v>
      </c>
      <c r="K1040" s="78">
        <f t="shared" ca="1" si="17"/>
        <v>0</v>
      </c>
      <c r="M1040" t="s">
        <v>1680</v>
      </c>
    </row>
    <row r="1041" spans="1:13" x14ac:dyDescent="0.35">
      <c r="A1041" t="s">
        <v>527</v>
      </c>
      <c r="B1041" t="s">
        <v>406</v>
      </c>
      <c r="C1041" t="s">
        <v>488</v>
      </c>
      <c r="D1041" t="s">
        <v>513</v>
      </c>
      <c r="E1041" t="s">
        <v>515</v>
      </c>
      <c r="F1041" t="s">
        <v>518</v>
      </c>
      <c r="G1041" t="s">
        <v>54</v>
      </c>
      <c r="I1041" t="s">
        <v>62</v>
      </c>
      <c r="J1041" t="s">
        <v>444</v>
      </c>
      <c r="K1041" s="78">
        <f t="shared" ca="1" si="17"/>
        <v>0</v>
      </c>
      <c r="M1041" t="s">
        <v>1680</v>
      </c>
    </row>
    <row r="1042" spans="1:13" x14ac:dyDescent="0.35">
      <c r="A1042" t="s">
        <v>527</v>
      </c>
      <c r="B1042" t="s">
        <v>408</v>
      </c>
      <c r="C1042" t="s">
        <v>488</v>
      </c>
      <c r="D1042" t="s">
        <v>513</v>
      </c>
      <c r="E1042" t="s">
        <v>54</v>
      </c>
      <c r="I1042" t="s">
        <v>62</v>
      </c>
      <c r="J1042" t="s">
        <v>444</v>
      </c>
      <c r="K1042" s="78">
        <f t="shared" ca="1" si="17"/>
        <v>0</v>
      </c>
      <c r="M1042" t="s">
        <v>1680</v>
      </c>
    </row>
    <row r="1043" spans="1:13" x14ac:dyDescent="0.35">
      <c r="A1043" t="s">
        <v>527</v>
      </c>
      <c r="B1043" t="s">
        <v>412</v>
      </c>
      <c r="C1043" t="s">
        <v>488</v>
      </c>
      <c r="D1043" t="s">
        <v>519</v>
      </c>
      <c r="E1043" t="s">
        <v>411</v>
      </c>
      <c r="F1043" t="s">
        <v>54</v>
      </c>
      <c r="H1043" t="s">
        <v>413</v>
      </c>
      <c r="I1043" t="s">
        <v>62</v>
      </c>
      <c r="J1043" t="s">
        <v>444</v>
      </c>
      <c r="K1043" s="78">
        <f t="shared" ca="1" si="17"/>
        <v>0</v>
      </c>
      <c r="M1043" t="s">
        <v>1680</v>
      </c>
    </row>
    <row r="1044" spans="1:13" x14ac:dyDescent="0.35">
      <c r="A1044" t="s">
        <v>527</v>
      </c>
      <c r="B1044" t="s">
        <v>415</v>
      </c>
      <c r="C1044" t="s">
        <v>488</v>
      </c>
      <c r="D1044" t="s">
        <v>519</v>
      </c>
      <c r="E1044" t="s">
        <v>414</v>
      </c>
      <c r="F1044" t="s">
        <v>54</v>
      </c>
      <c r="H1044" t="s">
        <v>416</v>
      </c>
      <c r="I1044" t="s">
        <v>62</v>
      </c>
      <c r="J1044" t="s">
        <v>444</v>
      </c>
      <c r="K1044" s="78">
        <f t="shared" ca="1" si="17"/>
        <v>0</v>
      </c>
      <c r="M1044" t="s">
        <v>1680</v>
      </c>
    </row>
    <row r="1045" spans="1:13" x14ac:dyDescent="0.35">
      <c r="A1045" t="s">
        <v>527</v>
      </c>
      <c r="B1045" t="s">
        <v>418</v>
      </c>
      <c r="C1045" t="s">
        <v>488</v>
      </c>
      <c r="D1045" t="s">
        <v>519</v>
      </c>
      <c r="E1045" t="s">
        <v>417</v>
      </c>
      <c r="F1045" t="s">
        <v>54</v>
      </c>
      <c r="H1045" t="s">
        <v>419</v>
      </c>
      <c r="I1045" t="s">
        <v>62</v>
      </c>
      <c r="J1045" t="s">
        <v>444</v>
      </c>
      <c r="K1045" s="78">
        <f t="shared" ca="1" si="17"/>
        <v>0</v>
      </c>
      <c r="M1045" t="s">
        <v>1680</v>
      </c>
    </row>
    <row r="1046" spans="1:13" x14ac:dyDescent="0.35">
      <c r="A1046" t="s">
        <v>527</v>
      </c>
      <c r="B1046" t="s">
        <v>131</v>
      </c>
      <c r="C1046" t="s">
        <v>488</v>
      </c>
      <c r="D1046" t="s">
        <v>519</v>
      </c>
      <c r="E1046" t="s">
        <v>54</v>
      </c>
      <c r="H1046" t="s">
        <v>420</v>
      </c>
      <c r="I1046" t="s">
        <v>62</v>
      </c>
      <c r="J1046" t="s">
        <v>444</v>
      </c>
      <c r="K1046" s="78">
        <f t="shared" ca="1" si="17"/>
        <v>0</v>
      </c>
      <c r="M1046" t="s">
        <v>1680</v>
      </c>
    </row>
    <row r="1047" spans="1:13" x14ac:dyDescent="0.35">
      <c r="A1047" t="s">
        <v>527</v>
      </c>
      <c r="B1047" t="s">
        <v>134</v>
      </c>
      <c r="C1047" t="s">
        <v>488</v>
      </c>
      <c r="D1047" t="s">
        <v>520</v>
      </c>
      <c r="E1047" t="s">
        <v>521</v>
      </c>
      <c r="F1047" t="s">
        <v>54</v>
      </c>
      <c r="I1047" t="s">
        <v>62</v>
      </c>
      <c r="J1047" t="s">
        <v>444</v>
      </c>
      <c r="K1047" s="78">
        <f t="shared" ca="1" si="17"/>
        <v>0</v>
      </c>
      <c r="M1047" t="s">
        <v>1680</v>
      </c>
    </row>
    <row r="1048" spans="1:13" x14ac:dyDescent="0.35">
      <c r="A1048" t="s">
        <v>527</v>
      </c>
      <c r="B1048" t="s">
        <v>136</v>
      </c>
      <c r="C1048" t="s">
        <v>488</v>
      </c>
      <c r="D1048" t="s">
        <v>520</v>
      </c>
      <c r="E1048" t="s">
        <v>422</v>
      </c>
      <c r="F1048" t="s">
        <v>54</v>
      </c>
      <c r="H1048" t="s">
        <v>423</v>
      </c>
      <c r="I1048" t="s">
        <v>62</v>
      </c>
      <c r="J1048" t="s">
        <v>444</v>
      </c>
      <c r="K1048" s="78">
        <f t="shared" ca="1" si="17"/>
        <v>0</v>
      </c>
      <c r="M1048" t="s">
        <v>1680</v>
      </c>
    </row>
    <row r="1049" spans="1:13" x14ac:dyDescent="0.35">
      <c r="A1049" t="s">
        <v>527</v>
      </c>
      <c r="B1049" t="s">
        <v>138</v>
      </c>
      <c r="C1049" t="s">
        <v>488</v>
      </c>
      <c r="D1049" t="s">
        <v>520</v>
      </c>
      <c r="E1049" t="s">
        <v>424</v>
      </c>
      <c r="F1049" t="s">
        <v>54</v>
      </c>
      <c r="H1049" t="s">
        <v>425</v>
      </c>
      <c r="I1049" t="s">
        <v>62</v>
      </c>
      <c r="J1049" t="s">
        <v>444</v>
      </c>
      <c r="K1049" s="78">
        <f t="shared" ca="1" si="17"/>
        <v>0</v>
      </c>
      <c r="M1049" t="s">
        <v>1680</v>
      </c>
    </row>
    <row r="1050" spans="1:13" x14ac:dyDescent="0.35">
      <c r="A1050" t="s">
        <v>527</v>
      </c>
      <c r="B1050" t="s">
        <v>74</v>
      </c>
      <c r="C1050" t="s">
        <v>488</v>
      </c>
      <c r="D1050" t="s">
        <v>520</v>
      </c>
      <c r="E1050" t="s">
        <v>426</v>
      </c>
      <c r="F1050" t="s">
        <v>54</v>
      </c>
      <c r="H1050" t="s">
        <v>427</v>
      </c>
      <c r="I1050" t="s">
        <v>62</v>
      </c>
      <c r="J1050" t="s">
        <v>444</v>
      </c>
      <c r="K1050" s="78">
        <f t="shared" ca="1" si="17"/>
        <v>0</v>
      </c>
      <c r="M1050" t="s">
        <v>1680</v>
      </c>
    </row>
    <row r="1051" spans="1:13" x14ac:dyDescent="0.35">
      <c r="A1051" t="s">
        <v>527</v>
      </c>
      <c r="B1051" t="s">
        <v>141</v>
      </c>
      <c r="C1051" t="s">
        <v>488</v>
      </c>
      <c r="D1051" t="s">
        <v>520</v>
      </c>
      <c r="E1051" t="s">
        <v>428</v>
      </c>
      <c r="F1051" t="s">
        <v>54</v>
      </c>
      <c r="H1051" t="s">
        <v>429</v>
      </c>
      <c r="I1051" t="s">
        <v>62</v>
      </c>
      <c r="J1051" t="s">
        <v>444</v>
      </c>
      <c r="K1051" s="78">
        <f t="shared" ca="1" si="17"/>
        <v>0</v>
      </c>
      <c r="M1051" t="s">
        <v>1680</v>
      </c>
    </row>
    <row r="1052" spans="1:13" x14ac:dyDescent="0.35">
      <c r="A1052" t="s">
        <v>527</v>
      </c>
      <c r="B1052" t="s">
        <v>143</v>
      </c>
      <c r="C1052" t="s">
        <v>488</v>
      </c>
      <c r="D1052" t="s">
        <v>54</v>
      </c>
      <c r="H1052" t="s">
        <v>522</v>
      </c>
      <c r="I1052" t="s">
        <v>62</v>
      </c>
      <c r="J1052" t="s">
        <v>444</v>
      </c>
      <c r="K1052" s="78">
        <f t="shared" ca="1" si="17"/>
        <v>0</v>
      </c>
      <c r="M1052" t="s">
        <v>1680</v>
      </c>
    </row>
    <row r="1053" spans="1:13" x14ac:dyDescent="0.35">
      <c r="A1053" t="s">
        <v>527</v>
      </c>
      <c r="B1053" t="s">
        <v>144</v>
      </c>
      <c r="C1053" t="s">
        <v>523</v>
      </c>
      <c r="D1053" t="s">
        <v>432</v>
      </c>
      <c r="E1053" t="s">
        <v>54</v>
      </c>
      <c r="I1053" t="s">
        <v>62</v>
      </c>
      <c r="J1053" t="s">
        <v>444</v>
      </c>
      <c r="K1053" s="78">
        <f t="shared" ca="1" si="17"/>
        <v>0</v>
      </c>
      <c r="M1053" t="s">
        <v>1680</v>
      </c>
    </row>
    <row r="1054" spans="1:13" x14ac:dyDescent="0.35">
      <c r="A1054" t="s">
        <v>527</v>
      </c>
      <c r="B1054" t="s">
        <v>145</v>
      </c>
      <c r="C1054" t="s">
        <v>523</v>
      </c>
      <c r="D1054" t="s">
        <v>433</v>
      </c>
      <c r="E1054" t="s">
        <v>54</v>
      </c>
      <c r="H1054" t="s">
        <v>434</v>
      </c>
      <c r="I1054" t="s">
        <v>62</v>
      </c>
      <c r="J1054" t="s">
        <v>444</v>
      </c>
      <c r="K1054" s="78">
        <f t="shared" ca="1" si="17"/>
        <v>0</v>
      </c>
      <c r="M1054" t="s">
        <v>1680</v>
      </c>
    </row>
    <row r="1055" spans="1:13" x14ac:dyDescent="0.35">
      <c r="A1055" t="s">
        <v>527</v>
      </c>
      <c r="B1055" t="s">
        <v>146</v>
      </c>
      <c r="C1055" t="s">
        <v>523</v>
      </c>
      <c r="D1055" t="s">
        <v>435</v>
      </c>
      <c r="E1055" t="s">
        <v>54</v>
      </c>
      <c r="I1055" t="s">
        <v>62</v>
      </c>
      <c r="J1055" t="s">
        <v>444</v>
      </c>
      <c r="K1055" s="78">
        <f t="shared" ca="1" si="17"/>
        <v>0</v>
      </c>
      <c r="M1055" t="s">
        <v>1680</v>
      </c>
    </row>
    <row r="1056" spans="1:13" x14ac:dyDescent="0.35">
      <c r="A1056" t="s">
        <v>527</v>
      </c>
      <c r="B1056" t="s">
        <v>148</v>
      </c>
      <c r="C1056" t="s">
        <v>523</v>
      </c>
      <c r="D1056" t="s">
        <v>436</v>
      </c>
      <c r="E1056" t="s">
        <v>54</v>
      </c>
      <c r="I1056" t="s">
        <v>62</v>
      </c>
      <c r="J1056" t="s">
        <v>444</v>
      </c>
      <c r="K1056" s="78">
        <f t="shared" ca="1" si="17"/>
        <v>0</v>
      </c>
      <c r="M1056" t="s">
        <v>1680</v>
      </c>
    </row>
    <row r="1057" spans="1:13" x14ac:dyDescent="0.35">
      <c r="A1057" t="s">
        <v>527</v>
      </c>
      <c r="B1057" t="s">
        <v>19</v>
      </c>
      <c r="C1057" t="s">
        <v>488</v>
      </c>
      <c r="D1057" t="s">
        <v>489</v>
      </c>
      <c r="E1057" t="s">
        <v>490</v>
      </c>
      <c r="F1057" t="s">
        <v>330</v>
      </c>
      <c r="G1057" t="s">
        <v>54</v>
      </c>
      <c r="H1057" t="s">
        <v>491</v>
      </c>
      <c r="I1057" t="s">
        <v>63</v>
      </c>
      <c r="J1057" t="s">
        <v>445</v>
      </c>
      <c r="K1057" s="78">
        <f t="shared" ca="1" si="17"/>
        <v>0</v>
      </c>
      <c r="M1057" t="s">
        <v>1680</v>
      </c>
    </row>
    <row r="1058" spans="1:13" x14ac:dyDescent="0.35">
      <c r="A1058" t="s">
        <v>527</v>
      </c>
      <c r="B1058" t="s">
        <v>23</v>
      </c>
      <c r="C1058" t="s">
        <v>488</v>
      </c>
      <c r="D1058" t="s">
        <v>489</v>
      </c>
      <c r="E1058" t="s">
        <v>490</v>
      </c>
      <c r="F1058" t="s">
        <v>332</v>
      </c>
      <c r="G1058" t="s">
        <v>54</v>
      </c>
      <c r="H1058" t="s">
        <v>333</v>
      </c>
      <c r="I1058" t="s">
        <v>63</v>
      </c>
      <c r="J1058" t="s">
        <v>445</v>
      </c>
      <c r="K1058" s="78">
        <f t="shared" ca="1" si="17"/>
        <v>0</v>
      </c>
      <c r="M1058" t="s">
        <v>1680</v>
      </c>
    </row>
    <row r="1059" spans="1:13" x14ac:dyDescent="0.35">
      <c r="A1059" t="s">
        <v>527</v>
      </c>
      <c r="B1059" t="s">
        <v>26</v>
      </c>
      <c r="C1059" t="s">
        <v>488</v>
      </c>
      <c r="D1059" t="s">
        <v>489</v>
      </c>
      <c r="E1059" t="s">
        <v>490</v>
      </c>
      <c r="F1059" t="s">
        <v>334</v>
      </c>
      <c r="G1059" t="s">
        <v>54</v>
      </c>
      <c r="H1059" t="s">
        <v>335</v>
      </c>
      <c r="I1059" t="s">
        <v>63</v>
      </c>
      <c r="J1059" t="s">
        <v>445</v>
      </c>
      <c r="K1059" s="78">
        <f t="shared" ca="1" si="17"/>
        <v>0</v>
      </c>
      <c r="M1059" t="s">
        <v>1680</v>
      </c>
    </row>
    <row r="1060" spans="1:13" x14ac:dyDescent="0.35">
      <c r="A1060" t="s">
        <v>527</v>
      </c>
      <c r="B1060" t="s">
        <v>30</v>
      </c>
      <c r="C1060" t="s">
        <v>488</v>
      </c>
      <c r="D1060" t="s">
        <v>489</v>
      </c>
      <c r="E1060" t="s">
        <v>490</v>
      </c>
      <c r="F1060" t="s">
        <v>54</v>
      </c>
      <c r="I1060" t="s">
        <v>63</v>
      </c>
      <c r="J1060" t="s">
        <v>445</v>
      </c>
      <c r="K1060" s="78">
        <f t="shared" ca="1" si="17"/>
        <v>0</v>
      </c>
      <c r="M1060" t="s">
        <v>1680</v>
      </c>
    </row>
    <row r="1061" spans="1:13" x14ac:dyDescent="0.35">
      <c r="A1061" t="s">
        <v>527</v>
      </c>
      <c r="B1061" t="s">
        <v>34</v>
      </c>
      <c r="C1061" t="s">
        <v>488</v>
      </c>
      <c r="D1061" t="s">
        <v>489</v>
      </c>
      <c r="E1061" t="s">
        <v>493</v>
      </c>
      <c r="F1061" t="s">
        <v>337</v>
      </c>
      <c r="G1061" t="s">
        <v>54</v>
      </c>
      <c r="H1061" t="s">
        <v>338</v>
      </c>
      <c r="I1061" t="s">
        <v>63</v>
      </c>
      <c r="J1061" t="s">
        <v>445</v>
      </c>
      <c r="K1061" s="78">
        <f t="shared" ca="1" si="17"/>
        <v>0</v>
      </c>
      <c r="M1061" t="s">
        <v>1680</v>
      </c>
    </row>
    <row r="1062" spans="1:13" x14ac:dyDescent="0.35">
      <c r="A1062" t="s">
        <v>527</v>
      </c>
      <c r="B1062" t="s">
        <v>38</v>
      </c>
      <c r="C1062" t="s">
        <v>488</v>
      </c>
      <c r="D1062" t="s">
        <v>489</v>
      </c>
      <c r="E1062" t="s">
        <v>493</v>
      </c>
      <c r="F1062" t="s">
        <v>339</v>
      </c>
      <c r="G1062" t="s">
        <v>54</v>
      </c>
      <c r="H1062" t="s">
        <v>494</v>
      </c>
      <c r="I1062" t="s">
        <v>63</v>
      </c>
      <c r="J1062" t="s">
        <v>445</v>
      </c>
      <c r="K1062" s="78">
        <f t="shared" ca="1" si="17"/>
        <v>0</v>
      </c>
      <c r="M1062" t="s">
        <v>1680</v>
      </c>
    </row>
    <row r="1063" spans="1:13" x14ac:dyDescent="0.35">
      <c r="A1063" t="s">
        <v>527</v>
      </c>
      <c r="B1063" t="s">
        <v>41</v>
      </c>
      <c r="C1063" t="s">
        <v>488</v>
      </c>
      <c r="D1063" t="s">
        <v>489</v>
      </c>
      <c r="E1063" t="s">
        <v>493</v>
      </c>
      <c r="F1063" t="s">
        <v>54</v>
      </c>
      <c r="I1063" t="s">
        <v>63</v>
      </c>
      <c r="J1063" t="s">
        <v>445</v>
      </c>
      <c r="K1063" s="78">
        <f t="shared" ca="1" si="17"/>
        <v>0</v>
      </c>
      <c r="M1063" t="s">
        <v>1680</v>
      </c>
    </row>
    <row r="1064" spans="1:13" x14ac:dyDescent="0.35">
      <c r="A1064" t="s">
        <v>527</v>
      </c>
      <c r="B1064" t="s">
        <v>45</v>
      </c>
      <c r="C1064" t="s">
        <v>488</v>
      </c>
      <c r="D1064" t="s">
        <v>489</v>
      </c>
      <c r="E1064" t="s">
        <v>341</v>
      </c>
      <c r="F1064" t="s">
        <v>495</v>
      </c>
      <c r="G1064" t="s">
        <v>54</v>
      </c>
      <c r="H1064" t="s">
        <v>496</v>
      </c>
      <c r="I1064" t="s">
        <v>63</v>
      </c>
      <c r="J1064" t="s">
        <v>445</v>
      </c>
      <c r="K1064" s="78">
        <f t="shared" ca="1" si="17"/>
        <v>0</v>
      </c>
      <c r="M1064" t="s">
        <v>1680</v>
      </c>
    </row>
    <row r="1065" spans="1:13" x14ac:dyDescent="0.35">
      <c r="A1065" t="s">
        <v>527</v>
      </c>
      <c r="B1065" t="s">
        <v>49</v>
      </c>
      <c r="C1065" t="s">
        <v>488</v>
      </c>
      <c r="D1065" t="s">
        <v>489</v>
      </c>
      <c r="E1065" t="s">
        <v>341</v>
      </c>
      <c r="F1065" t="s">
        <v>497</v>
      </c>
      <c r="G1065" t="s">
        <v>54</v>
      </c>
      <c r="H1065" t="s">
        <v>345</v>
      </c>
      <c r="I1065" t="s">
        <v>63</v>
      </c>
      <c r="J1065" t="s">
        <v>445</v>
      </c>
      <c r="K1065" s="78">
        <f t="shared" ca="1" si="17"/>
        <v>0</v>
      </c>
      <c r="M1065" t="s">
        <v>1680</v>
      </c>
    </row>
    <row r="1066" spans="1:13" x14ac:dyDescent="0.35">
      <c r="A1066" t="s">
        <v>527</v>
      </c>
      <c r="B1066" t="s">
        <v>51</v>
      </c>
      <c r="C1066" t="s">
        <v>488</v>
      </c>
      <c r="D1066" t="s">
        <v>489</v>
      </c>
      <c r="E1066" t="s">
        <v>341</v>
      </c>
      <c r="F1066" t="s">
        <v>498</v>
      </c>
      <c r="G1066" t="s">
        <v>54</v>
      </c>
      <c r="H1066" t="s">
        <v>347</v>
      </c>
      <c r="I1066" t="s">
        <v>63</v>
      </c>
      <c r="J1066" t="s">
        <v>445</v>
      </c>
      <c r="K1066" s="78">
        <f t="shared" ca="1" si="17"/>
        <v>0</v>
      </c>
      <c r="M1066" t="s">
        <v>1680</v>
      </c>
    </row>
    <row r="1067" spans="1:13" x14ac:dyDescent="0.35">
      <c r="A1067" t="s">
        <v>527</v>
      </c>
      <c r="B1067" t="s">
        <v>53</v>
      </c>
      <c r="C1067" t="s">
        <v>488</v>
      </c>
      <c r="D1067" t="s">
        <v>489</v>
      </c>
      <c r="E1067" t="s">
        <v>341</v>
      </c>
      <c r="F1067" t="s">
        <v>499</v>
      </c>
      <c r="G1067" t="s">
        <v>54</v>
      </c>
      <c r="H1067" t="s">
        <v>349</v>
      </c>
      <c r="I1067" t="s">
        <v>63</v>
      </c>
      <c r="J1067" t="s">
        <v>445</v>
      </c>
      <c r="K1067" s="78">
        <f t="shared" ca="1" si="17"/>
        <v>0</v>
      </c>
      <c r="M1067" t="s">
        <v>1680</v>
      </c>
    </row>
    <row r="1068" spans="1:13" x14ac:dyDescent="0.35">
      <c r="A1068" t="s">
        <v>527</v>
      </c>
      <c r="B1068" t="s">
        <v>60</v>
      </c>
      <c r="C1068" t="s">
        <v>488</v>
      </c>
      <c r="D1068" t="s">
        <v>489</v>
      </c>
      <c r="E1068" t="s">
        <v>341</v>
      </c>
      <c r="F1068" t="s">
        <v>500</v>
      </c>
      <c r="G1068" t="s">
        <v>54</v>
      </c>
      <c r="H1068" t="s">
        <v>351</v>
      </c>
      <c r="I1068" t="s">
        <v>63</v>
      </c>
      <c r="J1068" t="s">
        <v>445</v>
      </c>
      <c r="K1068" s="78">
        <f t="shared" ca="1" si="17"/>
        <v>0</v>
      </c>
      <c r="M1068" t="s">
        <v>1680</v>
      </c>
    </row>
    <row r="1069" spans="1:13" x14ac:dyDescent="0.35">
      <c r="A1069" t="s">
        <v>527</v>
      </c>
      <c r="B1069" t="s">
        <v>66</v>
      </c>
      <c r="C1069" t="s">
        <v>488</v>
      </c>
      <c r="D1069" t="s">
        <v>489</v>
      </c>
      <c r="E1069" t="s">
        <v>352</v>
      </c>
      <c r="F1069" t="s">
        <v>54</v>
      </c>
      <c r="I1069" t="s">
        <v>63</v>
      </c>
      <c r="J1069" t="s">
        <v>445</v>
      </c>
      <c r="K1069" s="78">
        <f t="shared" ca="1" si="17"/>
        <v>0</v>
      </c>
      <c r="M1069" t="s">
        <v>1680</v>
      </c>
    </row>
    <row r="1070" spans="1:13" x14ac:dyDescent="0.35">
      <c r="A1070" t="s">
        <v>527</v>
      </c>
      <c r="B1070" t="s">
        <v>69</v>
      </c>
      <c r="C1070" t="s">
        <v>488</v>
      </c>
      <c r="D1070" t="s">
        <v>489</v>
      </c>
      <c r="E1070" t="s">
        <v>501</v>
      </c>
      <c r="F1070" t="s">
        <v>353</v>
      </c>
      <c r="G1070" t="s">
        <v>54</v>
      </c>
      <c r="H1070" t="s">
        <v>354</v>
      </c>
      <c r="I1070" t="s">
        <v>63</v>
      </c>
      <c r="J1070" t="s">
        <v>445</v>
      </c>
      <c r="K1070" s="78">
        <f t="shared" ca="1" si="17"/>
        <v>0</v>
      </c>
      <c r="M1070" t="s">
        <v>1680</v>
      </c>
    </row>
    <row r="1071" spans="1:13" x14ac:dyDescent="0.35">
      <c r="A1071" t="s">
        <v>527</v>
      </c>
      <c r="B1071" t="s">
        <v>73</v>
      </c>
      <c r="C1071" t="s">
        <v>488</v>
      </c>
      <c r="D1071" t="s">
        <v>489</v>
      </c>
      <c r="E1071" t="s">
        <v>501</v>
      </c>
      <c r="F1071" t="s">
        <v>355</v>
      </c>
      <c r="G1071" t="s">
        <v>54</v>
      </c>
      <c r="H1071" t="s">
        <v>502</v>
      </c>
      <c r="I1071" t="s">
        <v>63</v>
      </c>
      <c r="J1071" t="s">
        <v>445</v>
      </c>
      <c r="K1071" s="78">
        <f t="shared" ca="1" si="17"/>
        <v>0</v>
      </c>
      <c r="M1071" t="s">
        <v>1680</v>
      </c>
    </row>
    <row r="1072" spans="1:13" x14ac:dyDescent="0.35">
      <c r="A1072" t="s">
        <v>527</v>
      </c>
      <c r="B1072" t="s">
        <v>76</v>
      </c>
      <c r="C1072" t="s">
        <v>488</v>
      </c>
      <c r="D1072" t="s">
        <v>489</v>
      </c>
      <c r="E1072" t="s">
        <v>501</v>
      </c>
      <c r="F1072" t="s">
        <v>54</v>
      </c>
      <c r="I1072" t="s">
        <v>63</v>
      </c>
      <c r="J1072" t="s">
        <v>445</v>
      </c>
      <c r="K1072" s="78">
        <f t="shared" ca="1" si="17"/>
        <v>0</v>
      </c>
      <c r="M1072" t="s">
        <v>1680</v>
      </c>
    </row>
    <row r="1073" spans="1:13" x14ac:dyDescent="0.35">
      <c r="A1073" t="s">
        <v>527</v>
      </c>
      <c r="B1073" t="s">
        <v>80</v>
      </c>
      <c r="C1073" t="s">
        <v>488</v>
      </c>
      <c r="D1073" t="s">
        <v>489</v>
      </c>
      <c r="E1073" t="s">
        <v>54</v>
      </c>
      <c r="I1073" t="s">
        <v>63</v>
      </c>
      <c r="J1073" t="s">
        <v>445</v>
      </c>
      <c r="K1073" s="78">
        <f t="shared" ca="1" si="17"/>
        <v>0</v>
      </c>
      <c r="M1073" t="s">
        <v>1680</v>
      </c>
    </row>
    <row r="1074" spans="1:13" x14ac:dyDescent="0.35">
      <c r="A1074" t="s">
        <v>527</v>
      </c>
      <c r="B1074" t="s">
        <v>82</v>
      </c>
      <c r="C1074" t="s">
        <v>488</v>
      </c>
      <c r="D1074" t="s">
        <v>503</v>
      </c>
      <c r="E1074" t="s">
        <v>504</v>
      </c>
      <c r="F1074" t="s">
        <v>360</v>
      </c>
      <c r="G1074" t="s">
        <v>54</v>
      </c>
      <c r="H1074" t="s">
        <v>361</v>
      </c>
      <c r="I1074" t="s">
        <v>63</v>
      </c>
      <c r="J1074" t="s">
        <v>445</v>
      </c>
      <c r="K1074" s="78">
        <f t="shared" ca="1" si="17"/>
        <v>0</v>
      </c>
      <c r="M1074" t="s">
        <v>1680</v>
      </c>
    </row>
    <row r="1075" spans="1:13" x14ac:dyDescent="0.35">
      <c r="A1075" t="s">
        <v>527</v>
      </c>
      <c r="B1075" t="s">
        <v>84</v>
      </c>
      <c r="C1075" t="s">
        <v>488</v>
      </c>
      <c r="D1075" t="s">
        <v>503</v>
      </c>
      <c r="E1075" t="s">
        <v>504</v>
      </c>
      <c r="F1075" t="s">
        <v>362</v>
      </c>
      <c r="G1075" t="s">
        <v>54</v>
      </c>
      <c r="H1075" t="s">
        <v>363</v>
      </c>
      <c r="I1075" t="s">
        <v>63</v>
      </c>
      <c r="J1075" t="s">
        <v>445</v>
      </c>
      <c r="K1075" s="78">
        <f t="shared" ca="1" si="17"/>
        <v>0</v>
      </c>
      <c r="M1075" t="s">
        <v>1680</v>
      </c>
    </row>
    <row r="1076" spans="1:13" x14ac:dyDescent="0.35">
      <c r="A1076" t="s">
        <v>527</v>
      </c>
      <c r="B1076" t="s">
        <v>86</v>
      </c>
      <c r="C1076" t="s">
        <v>488</v>
      </c>
      <c r="D1076" t="s">
        <v>503</v>
      </c>
      <c r="E1076" t="s">
        <v>504</v>
      </c>
      <c r="F1076" t="s">
        <v>364</v>
      </c>
      <c r="G1076" t="s">
        <v>54</v>
      </c>
      <c r="H1076" t="s">
        <v>365</v>
      </c>
      <c r="I1076" t="s">
        <v>63</v>
      </c>
      <c r="J1076" t="s">
        <v>445</v>
      </c>
      <c r="K1076" s="78">
        <f t="shared" ca="1" si="17"/>
        <v>0</v>
      </c>
      <c r="M1076" t="s">
        <v>1680</v>
      </c>
    </row>
    <row r="1077" spans="1:13" x14ac:dyDescent="0.35">
      <c r="A1077" t="s">
        <v>527</v>
      </c>
      <c r="B1077" t="s">
        <v>88</v>
      </c>
      <c r="C1077" t="s">
        <v>488</v>
      </c>
      <c r="D1077" t="s">
        <v>503</v>
      </c>
      <c r="E1077" t="s">
        <v>504</v>
      </c>
      <c r="F1077" t="s">
        <v>54</v>
      </c>
      <c r="I1077" t="s">
        <v>63</v>
      </c>
      <c r="J1077" t="s">
        <v>445</v>
      </c>
      <c r="K1077" s="78">
        <f t="shared" ca="1" si="17"/>
        <v>0</v>
      </c>
      <c r="M1077" t="s">
        <v>1680</v>
      </c>
    </row>
    <row r="1078" spans="1:13" x14ac:dyDescent="0.35">
      <c r="A1078" t="s">
        <v>527</v>
      </c>
      <c r="B1078" t="s">
        <v>90</v>
      </c>
      <c r="C1078" t="s">
        <v>488</v>
      </c>
      <c r="D1078" t="s">
        <v>503</v>
      </c>
      <c r="E1078" t="s">
        <v>505</v>
      </c>
      <c r="F1078" t="s">
        <v>367</v>
      </c>
      <c r="G1078" t="s">
        <v>54</v>
      </c>
      <c r="H1078" t="s">
        <v>368</v>
      </c>
      <c r="I1078" t="s">
        <v>63</v>
      </c>
      <c r="J1078" t="s">
        <v>445</v>
      </c>
      <c r="K1078" s="78">
        <f t="shared" ca="1" si="17"/>
        <v>0</v>
      </c>
      <c r="M1078" t="s">
        <v>1680</v>
      </c>
    </row>
    <row r="1079" spans="1:13" x14ac:dyDescent="0.35">
      <c r="A1079" t="s">
        <v>527</v>
      </c>
      <c r="B1079" t="s">
        <v>92</v>
      </c>
      <c r="C1079" t="s">
        <v>488</v>
      </c>
      <c r="D1079" t="s">
        <v>503</v>
      </c>
      <c r="E1079" t="s">
        <v>505</v>
      </c>
      <c r="F1079" t="s">
        <v>369</v>
      </c>
      <c r="G1079" t="s">
        <v>54</v>
      </c>
      <c r="H1079" t="s">
        <v>370</v>
      </c>
      <c r="I1079" t="s">
        <v>63</v>
      </c>
      <c r="J1079" t="s">
        <v>445</v>
      </c>
      <c r="K1079" s="78">
        <f t="shared" ca="1" si="17"/>
        <v>0</v>
      </c>
      <c r="M1079" t="s">
        <v>1680</v>
      </c>
    </row>
    <row r="1080" spans="1:13" x14ac:dyDescent="0.35">
      <c r="A1080" t="s">
        <v>527</v>
      </c>
      <c r="B1080" t="s">
        <v>94</v>
      </c>
      <c r="C1080" t="s">
        <v>488</v>
      </c>
      <c r="D1080" t="s">
        <v>503</v>
      </c>
      <c r="E1080" t="s">
        <v>505</v>
      </c>
      <c r="F1080" t="s">
        <v>371</v>
      </c>
      <c r="G1080" t="s">
        <v>54</v>
      </c>
      <c r="H1080" t="s">
        <v>372</v>
      </c>
      <c r="I1080" t="s">
        <v>63</v>
      </c>
      <c r="J1080" t="s">
        <v>445</v>
      </c>
      <c r="K1080" s="78">
        <f t="shared" ca="1" si="17"/>
        <v>0</v>
      </c>
      <c r="M1080" t="s">
        <v>1680</v>
      </c>
    </row>
    <row r="1081" spans="1:13" x14ac:dyDescent="0.35">
      <c r="A1081" t="s">
        <v>527</v>
      </c>
      <c r="B1081" t="s">
        <v>96</v>
      </c>
      <c r="C1081" t="s">
        <v>488</v>
      </c>
      <c r="D1081" t="s">
        <v>503</v>
      </c>
      <c r="E1081" t="s">
        <v>505</v>
      </c>
      <c r="F1081" t="s">
        <v>54</v>
      </c>
      <c r="I1081" t="s">
        <v>63</v>
      </c>
      <c r="J1081" t="s">
        <v>445</v>
      </c>
      <c r="K1081" s="78">
        <f t="shared" ca="1" si="17"/>
        <v>0</v>
      </c>
      <c r="M1081" t="s">
        <v>1680</v>
      </c>
    </row>
    <row r="1082" spans="1:13" x14ac:dyDescent="0.35">
      <c r="A1082" t="s">
        <v>527</v>
      </c>
      <c r="B1082" t="s">
        <v>98</v>
      </c>
      <c r="C1082" t="s">
        <v>488</v>
      </c>
      <c r="D1082" t="s">
        <v>503</v>
      </c>
      <c r="E1082" t="s">
        <v>506</v>
      </c>
      <c r="F1082" t="s">
        <v>374</v>
      </c>
      <c r="G1082" t="s">
        <v>54</v>
      </c>
      <c r="H1082" t="s">
        <v>507</v>
      </c>
      <c r="I1082" t="s">
        <v>63</v>
      </c>
      <c r="J1082" t="s">
        <v>445</v>
      </c>
      <c r="K1082" s="78">
        <f t="shared" ca="1" si="17"/>
        <v>0</v>
      </c>
      <c r="M1082" t="s">
        <v>1680</v>
      </c>
    </row>
    <row r="1083" spans="1:13" x14ac:dyDescent="0.35">
      <c r="A1083" t="s">
        <v>527</v>
      </c>
      <c r="B1083" t="s">
        <v>100</v>
      </c>
      <c r="C1083" t="s">
        <v>488</v>
      </c>
      <c r="D1083" t="s">
        <v>503</v>
      </c>
      <c r="E1083" t="s">
        <v>506</v>
      </c>
      <c r="F1083" t="s">
        <v>508</v>
      </c>
      <c r="G1083" t="s">
        <v>54</v>
      </c>
      <c r="H1083" t="s">
        <v>377</v>
      </c>
      <c r="I1083" t="s">
        <v>63</v>
      </c>
      <c r="J1083" t="s">
        <v>445</v>
      </c>
      <c r="K1083" s="78">
        <f t="shared" ca="1" si="17"/>
        <v>0</v>
      </c>
      <c r="M1083" t="s">
        <v>1680</v>
      </c>
    </row>
    <row r="1084" spans="1:13" x14ac:dyDescent="0.35">
      <c r="A1084" t="s">
        <v>527</v>
      </c>
      <c r="B1084" t="s">
        <v>102</v>
      </c>
      <c r="C1084" t="s">
        <v>488</v>
      </c>
      <c r="D1084" t="s">
        <v>503</v>
      </c>
      <c r="E1084" t="s">
        <v>506</v>
      </c>
      <c r="F1084" t="s">
        <v>378</v>
      </c>
      <c r="G1084" t="s">
        <v>54</v>
      </c>
      <c r="H1084" t="s">
        <v>379</v>
      </c>
      <c r="I1084" t="s">
        <v>63</v>
      </c>
      <c r="J1084" t="s">
        <v>445</v>
      </c>
      <c r="K1084" s="78">
        <f t="shared" ca="1" si="17"/>
        <v>0</v>
      </c>
      <c r="M1084" t="s">
        <v>1680</v>
      </c>
    </row>
    <row r="1085" spans="1:13" x14ac:dyDescent="0.35">
      <c r="A1085" t="s">
        <v>527</v>
      </c>
      <c r="B1085" t="s">
        <v>67</v>
      </c>
      <c r="C1085" t="s">
        <v>488</v>
      </c>
      <c r="D1085" t="s">
        <v>503</v>
      </c>
      <c r="E1085" t="s">
        <v>506</v>
      </c>
      <c r="F1085" t="s">
        <v>380</v>
      </c>
      <c r="G1085" t="s">
        <v>54</v>
      </c>
      <c r="H1085" t="s">
        <v>381</v>
      </c>
      <c r="I1085" t="s">
        <v>63</v>
      </c>
      <c r="J1085" t="s">
        <v>445</v>
      </c>
      <c r="K1085" s="78">
        <f t="shared" ca="1" si="17"/>
        <v>0</v>
      </c>
      <c r="M1085" t="s">
        <v>1680</v>
      </c>
    </row>
    <row r="1086" spans="1:13" x14ac:dyDescent="0.35">
      <c r="A1086" t="s">
        <v>527</v>
      </c>
      <c r="B1086" t="s">
        <v>105</v>
      </c>
      <c r="C1086" t="s">
        <v>488</v>
      </c>
      <c r="D1086" t="s">
        <v>503</v>
      </c>
      <c r="E1086" t="s">
        <v>506</v>
      </c>
      <c r="F1086" t="s">
        <v>382</v>
      </c>
      <c r="G1086" t="s">
        <v>54</v>
      </c>
      <c r="I1086" t="s">
        <v>63</v>
      </c>
      <c r="J1086" t="s">
        <v>445</v>
      </c>
      <c r="K1086" s="78">
        <f t="shared" ca="1" si="17"/>
        <v>0</v>
      </c>
      <c r="M1086" t="s">
        <v>1680</v>
      </c>
    </row>
    <row r="1087" spans="1:13" x14ac:dyDescent="0.35">
      <c r="A1087" t="s">
        <v>527</v>
      </c>
      <c r="B1087" t="s">
        <v>107</v>
      </c>
      <c r="C1087" t="s">
        <v>488</v>
      </c>
      <c r="D1087" t="s">
        <v>503</v>
      </c>
      <c r="E1087" t="s">
        <v>506</v>
      </c>
      <c r="F1087" t="s">
        <v>54</v>
      </c>
      <c r="I1087" t="s">
        <v>63</v>
      </c>
      <c r="J1087" t="s">
        <v>445</v>
      </c>
      <c r="K1087" s="78">
        <f t="shared" ca="1" si="17"/>
        <v>0</v>
      </c>
      <c r="M1087" t="s">
        <v>1680</v>
      </c>
    </row>
    <row r="1088" spans="1:13" x14ac:dyDescent="0.35">
      <c r="A1088" t="s">
        <v>527</v>
      </c>
      <c r="B1088" t="s">
        <v>109</v>
      </c>
      <c r="C1088" t="s">
        <v>488</v>
      </c>
      <c r="D1088" t="s">
        <v>503</v>
      </c>
      <c r="E1088" t="s">
        <v>384</v>
      </c>
      <c r="F1088" t="s">
        <v>231</v>
      </c>
      <c r="G1088" t="s">
        <v>54</v>
      </c>
      <c r="H1088" t="s">
        <v>385</v>
      </c>
      <c r="I1088" t="s">
        <v>63</v>
      </c>
      <c r="J1088" t="s">
        <v>445</v>
      </c>
      <c r="K1088" s="78">
        <f t="shared" ca="1" si="17"/>
        <v>0</v>
      </c>
      <c r="M1088" t="s">
        <v>1680</v>
      </c>
    </row>
    <row r="1089" spans="1:13" x14ac:dyDescent="0.35">
      <c r="A1089" t="s">
        <v>527</v>
      </c>
      <c r="B1089" t="s">
        <v>111</v>
      </c>
      <c r="C1089" t="s">
        <v>488</v>
      </c>
      <c r="D1089" t="s">
        <v>503</v>
      </c>
      <c r="E1089" t="s">
        <v>509</v>
      </c>
      <c r="F1089" t="s">
        <v>510</v>
      </c>
      <c r="G1089" t="s">
        <v>54</v>
      </c>
      <c r="H1089" t="s">
        <v>388</v>
      </c>
      <c r="I1089" t="s">
        <v>63</v>
      </c>
      <c r="J1089" t="s">
        <v>445</v>
      </c>
      <c r="K1089" s="78">
        <f t="shared" ca="1" si="17"/>
        <v>0</v>
      </c>
      <c r="M1089" t="s">
        <v>1680</v>
      </c>
    </row>
    <row r="1090" spans="1:13" x14ac:dyDescent="0.35">
      <c r="A1090" t="s">
        <v>527</v>
      </c>
      <c r="B1090" t="s">
        <v>114</v>
      </c>
      <c r="C1090" t="s">
        <v>488</v>
      </c>
      <c r="D1090" t="s">
        <v>503</v>
      </c>
      <c r="E1090" t="s">
        <v>509</v>
      </c>
      <c r="F1090" t="s">
        <v>511</v>
      </c>
      <c r="G1090" t="s">
        <v>54</v>
      </c>
      <c r="H1090" t="s">
        <v>390</v>
      </c>
      <c r="I1090" t="s">
        <v>63</v>
      </c>
      <c r="J1090" t="s">
        <v>445</v>
      </c>
      <c r="K1090" s="78">
        <f t="shared" ca="1" si="17"/>
        <v>0</v>
      </c>
      <c r="M1090" t="s">
        <v>1680</v>
      </c>
    </row>
    <row r="1091" spans="1:13" x14ac:dyDescent="0.35">
      <c r="A1091" t="s">
        <v>527</v>
      </c>
      <c r="B1091" t="s">
        <v>116</v>
      </c>
      <c r="C1091" t="s">
        <v>488</v>
      </c>
      <c r="D1091" t="s">
        <v>503</v>
      </c>
      <c r="E1091" t="s">
        <v>509</v>
      </c>
      <c r="F1091" t="s">
        <v>512</v>
      </c>
      <c r="G1091" t="s">
        <v>54</v>
      </c>
      <c r="H1091" t="s">
        <v>390</v>
      </c>
      <c r="I1091" t="s">
        <v>63</v>
      </c>
      <c r="J1091" t="s">
        <v>445</v>
      </c>
      <c r="K1091" s="78">
        <f t="shared" ca="1" si="17"/>
        <v>0</v>
      </c>
      <c r="M1091" t="s">
        <v>1680</v>
      </c>
    </row>
    <row r="1092" spans="1:13" x14ac:dyDescent="0.35">
      <c r="A1092" t="s">
        <v>527</v>
      </c>
      <c r="B1092" t="s">
        <v>118</v>
      </c>
      <c r="C1092" t="s">
        <v>488</v>
      </c>
      <c r="D1092" t="s">
        <v>503</v>
      </c>
      <c r="E1092" t="s">
        <v>509</v>
      </c>
      <c r="F1092" t="s">
        <v>54</v>
      </c>
      <c r="I1092" t="s">
        <v>63</v>
      </c>
      <c r="J1092" t="s">
        <v>445</v>
      </c>
      <c r="K1092" s="78">
        <f t="shared" ca="1" si="17"/>
        <v>0</v>
      </c>
      <c r="M1092" t="s">
        <v>1680</v>
      </c>
    </row>
    <row r="1093" spans="1:13" x14ac:dyDescent="0.35">
      <c r="A1093" t="s">
        <v>527</v>
      </c>
      <c r="B1093" t="s">
        <v>120</v>
      </c>
      <c r="C1093" t="s">
        <v>488</v>
      </c>
      <c r="D1093" t="s">
        <v>503</v>
      </c>
      <c r="E1093" t="s">
        <v>54</v>
      </c>
      <c r="I1093" t="s">
        <v>63</v>
      </c>
      <c r="J1093" t="s">
        <v>445</v>
      </c>
      <c r="K1093" s="78">
        <f t="shared" ca="1" si="17"/>
        <v>0</v>
      </c>
      <c r="M1093" t="s">
        <v>1680</v>
      </c>
    </row>
    <row r="1094" spans="1:13" x14ac:dyDescent="0.35">
      <c r="A1094" t="s">
        <v>527</v>
      </c>
      <c r="B1094" t="s">
        <v>124</v>
      </c>
      <c r="C1094" t="s">
        <v>488</v>
      </c>
      <c r="D1094" t="s">
        <v>513</v>
      </c>
      <c r="E1094" t="s">
        <v>514</v>
      </c>
      <c r="F1094" t="s">
        <v>54</v>
      </c>
      <c r="H1094" t="s">
        <v>398</v>
      </c>
      <c r="I1094" t="s">
        <v>63</v>
      </c>
      <c r="J1094" t="s">
        <v>445</v>
      </c>
      <c r="K1094" s="78">
        <f t="shared" ca="1" si="17"/>
        <v>0</v>
      </c>
      <c r="M1094" t="s">
        <v>1680</v>
      </c>
    </row>
    <row r="1095" spans="1:13" x14ac:dyDescent="0.35">
      <c r="A1095" t="s">
        <v>527</v>
      </c>
      <c r="B1095" t="s">
        <v>71</v>
      </c>
      <c r="C1095" t="s">
        <v>488</v>
      </c>
      <c r="D1095" t="s">
        <v>513</v>
      </c>
      <c r="E1095" t="s">
        <v>399</v>
      </c>
      <c r="F1095" t="s">
        <v>54</v>
      </c>
      <c r="I1095" t="s">
        <v>63</v>
      </c>
      <c r="J1095" t="s">
        <v>445</v>
      </c>
      <c r="K1095" s="78">
        <f t="shared" ca="1" si="17"/>
        <v>0</v>
      </c>
      <c r="M1095" t="s">
        <v>1680</v>
      </c>
    </row>
    <row r="1096" spans="1:13" x14ac:dyDescent="0.35">
      <c r="A1096" t="s">
        <v>527</v>
      </c>
      <c r="B1096" t="s">
        <v>127</v>
      </c>
      <c r="C1096" t="s">
        <v>488</v>
      </c>
      <c r="D1096" t="s">
        <v>513</v>
      </c>
      <c r="E1096" t="s">
        <v>515</v>
      </c>
      <c r="F1096" t="s">
        <v>54</v>
      </c>
      <c r="H1096" t="s">
        <v>401</v>
      </c>
      <c r="I1096" t="s">
        <v>63</v>
      </c>
      <c r="J1096" t="s">
        <v>445</v>
      </c>
      <c r="K1096" s="78">
        <f t="shared" ca="1" si="17"/>
        <v>0</v>
      </c>
      <c r="M1096" t="s">
        <v>1680</v>
      </c>
    </row>
    <row r="1097" spans="1:13" x14ac:dyDescent="0.35">
      <c r="A1097" t="s">
        <v>527</v>
      </c>
      <c r="B1097" t="s">
        <v>129</v>
      </c>
      <c r="C1097" t="s">
        <v>488</v>
      </c>
      <c r="D1097" t="s">
        <v>513</v>
      </c>
      <c r="E1097" t="s">
        <v>515</v>
      </c>
      <c r="F1097" t="s">
        <v>516</v>
      </c>
      <c r="G1097" t="s">
        <v>54</v>
      </c>
      <c r="I1097" t="s">
        <v>63</v>
      </c>
      <c r="J1097" t="s">
        <v>445</v>
      </c>
      <c r="K1097" s="78">
        <f t="shared" ca="1" si="17"/>
        <v>0</v>
      </c>
      <c r="M1097" t="s">
        <v>1680</v>
      </c>
    </row>
    <row r="1098" spans="1:13" x14ac:dyDescent="0.35">
      <c r="A1098" t="s">
        <v>527</v>
      </c>
      <c r="B1098" t="s">
        <v>404</v>
      </c>
      <c r="C1098" t="s">
        <v>488</v>
      </c>
      <c r="D1098" t="s">
        <v>513</v>
      </c>
      <c r="E1098" t="s">
        <v>515</v>
      </c>
      <c r="F1098" t="s">
        <v>517</v>
      </c>
      <c r="G1098" t="s">
        <v>54</v>
      </c>
      <c r="I1098" t="s">
        <v>63</v>
      </c>
      <c r="J1098" t="s">
        <v>445</v>
      </c>
      <c r="K1098" s="78">
        <f t="shared" ca="1" si="17"/>
        <v>0</v>
      </c>
      <c r="M1098" t="s">
        <v>1680</v>
      </c>
    </row>
    <row r="1099" spans="1:13" x14ac:dyDescent="0.35">
      <c r="A1099" t="s">
        <v>527</v>
      </c>
      <c r="B1099" t="s">
        <v>406</v>
      </c>
      <c r="C1099" t="s">
        <v>488</v>
      </c>
      <c r="D1099" t="s">
        <v>513</v>
      </c>
      <c r="E1099" t="s">
        <v>515</v>
      </c>
      <c r="F1099" t="s">
        <v>518</v>
      </c>
      <c r="G1099" t="s">
        <v>54</v>
      </c>
      <c r="I1099" t="s">
        <v>63</v>
      </c>
      <c r="J1099" t="s">
        <v>445</v>
      </c>
      <c r="K1099" s="78">
        <f t="shared" ca="1" si="17"/>
        <v>0</v>
      </c>
      <c r="M1099" t="s">
        <v>1680</v>
      </c>
    </row>
    <row r="1100" spans="1:13" x14ac:dyDescent="0.35">
      <c r="A1100" t="s">
        <v>527</v>
      </c>
      <c r="B1100" t="s">
        <v>408</v>
      </c>
      <c r="C1100" t="s">
        <v>488</v>
      </c>
      <c r="D1100" t="s">
        <v>513</v>
      </c>
      <c r="E1100" t="s">
        <v>54</v>
      </c>
      <c r="I1100" t="s">
        <v>63</v>
      </c>
      <c r="J1100" t="s">
        <v>445</v>
      </c>
      <c r="K1100" s="78">
        <f t="shared" ca="1" si="17"/>
        <v>0</v>
      </c>
      <c r="M1100" t="s">
        <v>1680</v>
      </c>
    </row>
    <row r="1101" spans="1:13" x14ac:dyDescent="0.35">
      <c r="A1101" t="s">
        <v>527</v>
      </c>
      <c r="B1101" t="s">
        <v>412</v>
      </c>
      <c r="C1101" t="s">
        <v>488</v>
      </c>
      <c r="D1101" t="s">
        <v>519</v>
      </c>
      <c r="E1101" t="s">
        <v>411</v>
      </c>
      <c r="F1101" t="s">
        <v>54</v>
      </c>
      <c r="H1101" t="s">
        <v>413</v>
      </c>
      <c r="I1101" t="s">
        <v>63</v>
      </c>
      <c r="J1101" t="s">
        <v>445</v>
      </c>
      <c r="K1101" s="78">
        <f t="shared" ca="1" si="17"/>
        <v>0</v>
      </c>
      <c r="M1101" t="s">
        <v>1680</v>
      </c>
    </row>
    <row r="1102" spans="1:13" x14ac:dyDescent="0.35">
      <c r="A1102" t="s">
        <v>527</v>
      </c>
      <c r="B1102" t="s">
        <v>415</v>
      </c>
      <c r="C1102" t="s">
        <v>488</v>
      </c>
      <c r="D1102" t="s">
        <v>519</v>
      </c>
      <c r="E1102" t="s">
        <v>414</v>
      </c>
      <c r="F1102" t="s">
        <v>54</v>
      </c>
      <c r="H1102" t="s">
        <v>416</v>
      </c>
      <c r="I1102" t="s">
        <v>63</v>
      </c>
      <c r="J1102" t="s">
        <v>445</v>
      </c>
      <c r="K1102" s="78">
        <f t="shared" ref="K1102:K1165" ca="1" si="18">OFFSET(INDIRECT(A1102&amp;"_Corner"),MATCH($B1102,INDIRECT(A1102&amp;"_Row"),0),MATCH($I1102,INDIRECT(A1102&amp;"_Column",0)))</f>
        <v>0</v>
      </c>
      <c r="M1102" t="s">
        <v>1680</v>
      </c>
    </row>
    <row r="1103" spans="1:13" x14ac:dyDescent="0.35">
      <c r="A1103" t="s">
        <v>527</v>
      </c>
      <c r="B1103" t="s">
        <v>418</v>
      </c>
      <c r="C1103" t="s">
        <v>488</v>
      </c>
      <c r="D1103" t="s">
        <v>519</v>
      </c>
      <c r="E1103" t="s">
        <v>417</v>
      </c>
      <c r="F1103" t="s">
        <v>54</v>
      </c>
      <c r="H1103" t="s">
        <v>419</v>
      </c>
      <c r="I1103" t="s">
        <v>63</v>
      </c>
      <c r="J1103" t="s">
        <v>445</v>
      </c>
      <c r="K1103" s="78">
        <f t="shared" ca="1" si="18"/>
        <v>0</v>
      </c>
      <c r="M1103" t="s">
        <v>1680</v>
      </c>
    </row>
    <row r="1104" spans="1:13" x14ac:dyDescent="0.35">
      <c r="A1104" t="s">
        <v>527</v>
      </c>
      <c r="B1104" t="s">
        <v>131</v>
      </c>
      <c r="C1104" t="s">
        <v>488</v>
      </c>
      <c r="D1104" t="s">
        <v>519</v>
      </c>
      <c r="E1104" t="s">
        <v>54</v>
      </c>
      <c r="H1104" t="s">
        <v>420</v>
      </c>
      <c r="I1104" t="s">
        <v>63</v>
      </c>
      <c r="J1104" t="s">
        <v>445</v>
      </c>
      <c r="K1104" s="78">
        <f t="shared" ca="1" si="18"/>
        <v>0</v>
      </c>
      <c r="M1104" t="s">
        <v>1680</v>
      </c>
    </row>
    <row r="1105" spans="1:13" x14ac:dyDescent="0.35">
      <c r="A1105" t="s">
        <v>527</v>
      </c>
      <c r="B1105" t="s">
        <v>134</v>
      </c>
      <c r="C1105" t="s">
        <v>488</v>
      </c>
      <c r="D1105" t="s">
        <v>520</v>
      </c>
      <c r="E1105" t="s">
        <v>521</v>
      </c>
      <c r="F1105" t="s">
        <v>54</v>
      </c>
      <c r="I1105" t="s">
        <v>63</v>
      </c>
      <c r="J1105" t="s">
        <v>445</v>
      </c>
      <c r="K1105" s="78">
        <f t="shared" ca="1" si="18"/>
        <v>0</v>
      </c>
      <c r="M1105" t="s">
        <v>1680</v>
      </c>
    </row>
    <row r="1106" spans="1:13" x14ac:dyDescent="0.35">
      <c r="A1106" t="s">
        <v>527</v>
      </c>
      <c r="B1106" t="s">
        <v>136</v>
      </c>
      <c r="C1106" t="s">
        <v>488</v>
      </c>
      <c r="D1106" t="s">
        <v>520</v>
      </c>
      <c r="E1106" t="s">
        <v>422</v>
      </c>
      <c r="F1106" t="s">
        <v>54</v>
      </c>
      <c r="H1106" t="s">
        <v>423</v>
      </c>
      <c r="I1106" t="s">
        <v>63</v>
      </c>
      <c r="J1106" t="s">
        <v>445</v>
      </c>
      <c r="K1106" s="78">
        <f t="shared" ca="1" si="18"/>
        <v>0</v>
      </c>
      <c r="M1106" t="s">
        <v>1680</v>
      </c>
    </row>
    <row r="1107" spans="1:13" x14ac:dyDescent="0.35">
      <c r="A1107" t="s">
        <v>527</v>
      </c>
      <c r="B1107" t="s">
        <v>138</v>
      </c>
      <c r="C1107" t="s">
        <v>488</v>
      </c>
      <c r="D1107" t="s">
        <v>520</v>
      </c>
      <c r="E1107" t="s">
        <v>424</v>
      </c>
      <c r="F1107" t="s">
        <v>54</v>
      </c>
      <c r="H1107" t="s">
        <v>425</v>
      </c>
      <c r="I1107" t="s">
        <v>63</v>
      </c>
      <c r="J1107" t="s">
        <v>445</v>
      </c>
      <c r="K1107" s="78">
        <f t="shared" ca="1" si="18"/>
        <v>0</v>
      </c>
      <c r="M1107" t="s">
        <v>1680</v>
      </c>
    </row>
    <row r="1108" spans="1:13" x14ac:dyDescent="0.35">
      <c r="A1108" t="s">
        <v>527</v>
      </c>
      <c r="B1108" t="s">
        <v>74</v>
      </c>
      <c r="C1108" t="s">
        <v>488</v>
      </c>
      <c r="D1108" t="s">
        <v>520</v>
      </c>
      <c r="E1108" t="s">
        <v>426</v>
      </c>
      <c r="F1108" t="s">
        <v>54</v>
      </c>
      <c r="H1108" t="s">
        <v>427</v>
      </c>
      <c r="I1108" t="s">
        <v>63</v>
      </c>
      <c r="J1108" t="s">
        <v>445</v>
      </c>
      <c r="K1108" s="78">
        <f t="shared" ca="1" si="18"/>
        <v>0</v>
      </c>
      <c r="M1108" t="s">
        <v>1680</v>
      </c>
    </row>
    <row r="1109" spans="1:13" x14ac:dyDescent="0.35">
      <c r="A1109" t="s">
        <v>527</v>
      </c>
      <c r="B1109" t="s">
        <v>141</v>
      </c>
      <c r="C1109" t="s">
        <v>488</v>
      </c>
      <c r="D1109" t="s">
        <v>520</v>
      </c>
      <c r="E1109" t="s">
        <v>428</v>
      </c>
      <c r="F1109" t="s">
        <v>54</v>
      </c>
      <c r="H1109" t="s">
        <v>429</v>
      </c>
      <c r="I1109" t="s">
        <v>63</v>
      </c>
      <c r="J1109" t="s">
        <v>445</v>
      </c>
      <c r="K1109" s="78">
        <f t="shared" ca="1" si="18"/>
        <v>0</v>
      </c>
      <c r="M1109" t="s">
        <v>1680</v>
      </c>
    </row>
    <row r="1110" spans="1:13" x14ac:dyDescent="0.35">
      <c r="A1110" t="s">
        <v>527</v>
      </c>
      <c r="B1110" t="s">
        <v>143</v>
      </c>
      <c r="C1110" t="s">
        <v>488</v>
      </c>
      <c r="D1110" t="s">
        <v>54</v>
      </c>
      <c r="H1110" t="s">
        <v>522</v>
      </c>
      <c r="I1110" t="s">
        <v>63</v>
      </c>
      <c r="J1110" t="s">
        <v>445</v>
      </c>
      <c r="K1110" s="78">
        <f t="shared" ca="1" si="18"/>
        <v>0</v>
      </c>
      <c r="M1110" t="s">
        <v>1680</v>
      </c>
    </row>
    <row r="1111" spans="1:13" x14ac:dyDescent="0.35">
      <c r="A1111" t="s">
        <v>527</v>
      </c>
      <c r="B1111" t="s">
        <v>144</v>
      </c>
      <c r="C1111" t="s">
        <v>523</v>
      </c>
      <c r="D1111" t="s">
        <v>432</v>
      </c>
      <c r="E1111" t="s">
        <v>54</v>
      </c>
      <c r="I1111" t="s">
        <v>63</v>
      </c>
      <c r="J1111" t="s">
        <v>445</v>
      </c>
      <c r="K1111" s="78">
        <f t="shared" ca="1" si="18"/>
        <v>0</v>
      </c>
      <c r="M1111" t="s">
        <v>1680</v>
      </c>
    </row>
    <row r="1112" spans="1:13" x14ac:dyDescent="0.35">
      <c r="A1112" t="s">
        <v>527</v>
      </c>
      <c r="B1112" t="s">
        <v>145</v>
      </c>
      <c r="C1112" t="s">
        <v>523</v>
      </c>
      <c r="D1112" t="s">
        <v>433</v>
      </c>
      <c r="E1112" t="s">
        <v>54</v>
      </c>
      <c r="H1112" t="s">
        <v>434</v>
      </c>
      <c r="I1112" t="s">
        <v>63</v>
      </c>
      <c r="J1112" t="s">
        <v>445</v>
      </c>
      <c r="K1112" s="78">
        <f t="shared" ca="1" si="18"/>
        <v>0</v>
      </c>
      <c r="M1112" t="s">
        <v>1680</v>
      </c>
    </row>
    <row r="1113" spans="1:13" x14ac:dyDescent="0.35">
      <c r="A1113" t="s">
        <v>527</v>
      </c>
      <c r="B1113" t="s">
        <v>146</v>
      </c>
      <c r="C1113" t="s">
        <v>523</v>
      </c>
      <c r="D1113" t="s">
        <v>435</v>
      </c>
      <c r="E1113" t="s">
        <v>54</v>
      </c>
      <c r="I1113" t="s">
        <v>63</v>
      </c>
      <c r="J1113" t="s">
        <v>445</v>
      </c>
      <c r="K1113" s="78">
        <f t="shared" ca="1" si="18"/>
        <v>0</v>
      </c>
      <c r="M1113" t="s">
        <v>1680</v>
      </c>
    </row>
    <row r="1114" spans="1:13" x14ac:dyDescent="0.35">
      <c r="A1114" t="s">
        <v>527</v>
      </c>
      <c r="B1114" t="s">
        <v>148</v>
      </c>
      <c r="C1114" t="s">
        <v>523</v>
      </c>
      <c r="D1114" t="s">
        <v>436</v>
      </c>
      <c r="E1114" t="s">
        <v>54</v>
      </c>
      <c r="I1114" t="s">
        <v>63</v>
      </c>
      <c r="J1114" t="s">
        <v>445</v>
      </c>
      <c r="K1114" s="78">
        <f t="shared" ca="1" si="18"/>
        <v>0</v>
      </c>
      <c r="M1114" t="s">
        <v>1680</v>
      </c>
    </row>
    <row r="1115" spans="1:13" x14ac:dyDescent="0.35">
      <c r="A1115" t="s">
        <v>527</v>
      </c>
      <c r="B1115" t="s">
        <v>19</v>
      </c>
      <c r="C1115" t="s">
        <v>488</v>
      </c>
      <c r="D1115" t="s">
        <v>489</v>
      </c>
      <c r="E1115" t="s">
        <v>490</v>
      </c>
      <c r="F1115" t="s">
        <v>330</v>
      </c>
      <c r="G1115" t="s">
        <v>54</v>
      </c>
      <c r="H1115" t="s">
        <v>491</v>
      </c>
      <c r="I1115" t="s">
        <v>64</v>
      </c>
      <c r="J1115" t="s">
        <v>524</v>
      </c>
      <c r="K1115" s="78">
        <f t="shared" ca="1" si="18"/>
        <v>0</v>
      </c>
      <c r="M1115" t="s">
        <v>1680</v>
      </c>
    </row>
    <row r="1116" spans="1:13" x14ac:dyDescent="0.35">
      <c r="A1116" t="s">
        <v>527</v>
      </c>
      <c r="B1116" t="s">
        <v>23</v>
      </c>
      <c r="C1116" t="s">
        <v>488</v>
      </c>
      <c r="D1116" t="s">
        <v>489</v>
      </c>
      <c r="E1116" t="s">
        <v>490</v>
      </c>
      <c r="F1116" t="s">
        <v>332</v>
      </c>
      <c r="G1116" t="s">
        <v>54</v>
      </c>
      <c r="H1116" t="s">
        <v>333</v>
      </c>
      <c r="I1116" t="s">
        <v>64</v>
      </c>
      <c r="J1116" t="s">
        <v>524</v>
      </c>
      <c r="K1116" s="78">
        <f t="shared" ca="1" si="18"/>
        <v>0</v>
      </c>
      <c r="M1116" t="s">
        <v>1680</v>
      </c>
    </row>
    <row r="1117" spans="1:13" x14ac:dyDescent="0.35">
      <c r="A1117" t="s">
        <v>527</v>
      </c>
      <c r="B1117" t="s">
        <v>26</v>
      </c>
      <c r="C1117" t="s">
        <v>488</v>
      </c>
      <c r="D1117" t="s">
        <v>489</v>
      </c>
      <c r="E1117" t="s">
        <v>490</v>
      </c>
      <c r="F1117" t="s">
        <v>334</v>
      </c>
      <c r="G1117" t="s">
        <v>54</v>
      </c>
      <c r="H1117" t="s">
        <v>335</v>
      </c>
      <c r="I1117" t="s">
        <v>64</v>
      </c>
      <c r="J1117" t="s">
        <v>524</v>
      </c>
      <c r="K1117" s="78">
        <f t="shared" ca="1" si="18"/>
        <v>0</v>
      </c>
      <c r="M1117" t="s">
        <v>1680</v>
      </c>
    </row>
    <row r="1118" spans="1:13" x14ac:dyDescent="0.35">
      <c r="A1118" t="s">
        <v>527</v>
      </c>
      <c r="B1118" t="s">
        <v>30</v>
      </c>
      <c r="C1118" t="s">
        <v>488</v>
      </c>
      <c r="D1118" t="s">
        <v>489</v>
      </c>
      <c r="E1118" t="s">
        <v>490</v>
      </c>
      <c r="F1118" t="s">
        <v>54</v>
      </c>
      <c r="I1118" t="s">
        <v>64</v>
      </c>
      <c r="J1118" t="s">
        <v>524</v>
      </c>
      <c r="K1118" s="78">
        <f t="shared" ca="1" si="18"/>
        <v>0</v>
      </c>
      <c r="M1118" t="s">
        <v>1680</v>
      </c>
    </row>
    <row r="1119" spans="1:13" x14ac:dyDescent="0.35">
      <c r="A1119" t="s">
        <v>527</v>
      </c>
      <c r="B1119" t="s">
        <v>34</v>
      </c>
      <c r="C1119" t="s">
        <v>488</v>
      </c>
      <c r="D1119" t="s">
        <v>489</v>
      </c>
      <c r="E1119" t="s">
        <v>493</v>
      </c>
      <c r="F1119" t="s">
        <v>337</v>
      </c>
      <c r="G1119" t="s">
        <v>54</v>
      </c>
      <c r="H1119" t="s">
        <v>338</v>
      </c>
      <c r="I1119" t="s">
        <v>64</v>
      </c>
      <c r="J1119" t="s">
        <v>524</v>
      </c>
      <c r="K1119" s="78">
        <f t="shared" ca="1" si="18"/>
        <v>0</v>
      </c>
      <c r="M1119" t="s">
        <v>1680</v>
      </c>
    </row>
    <row r="1120" spans="1:13" x14ac:dyDescent="0.35">
      <c r="A1120" t="s">
        <v>527</v>
      </c>
      <c r="B1120" t="s">
        <v>38</v>
      </c>
      <c r="C1120" t="s">
        <v>488</v>
      </c>
      <c r="D1120" t="s">
        <v>489</v>
      </c>
      <c r="E1120" t="s">
        <v>493</v>
      </c>
      <c r="F1120" t="s">
        <v>339</v>
      </c>
      <c r="G1120" t="s">
        <v>54</v>
      </c>
      <c r="H1120" t="s">
        <v>494</v>
      </c>
      <c r="I1120" t="s">
        <v>64</v>
      </c>
      <c r="J1120" t="s">
        <v>524</v>
      </c>
      <c r="K1120" s="78">
        <f t="shared" ca="1" si="18"/>
        <v>0</v>
      </c>
      <c r="M1120" t="s">
        <v>1680</v>
      </c>
    </row>
    <row r="1121" spans="1:13" x14ac:dyDescent="0.35">
      <c r="A1121" t="s">
        <v>527</v>
      </c>
      <c r="B1121" t="s">
        <v>41</v>
      </c>
      <c r="C1121" t="s">
        <v>488</v>
      </c>
      <c r="D1121" t="s">
        <v>489</v>
      </c>
      <c r="E1121" t="s">
        <v>493</v>
      </c>
      <c r="F1121" t="s">
        <v>54</v>
      </c>
      <c r="I1121" t="s">
        <v>64</v>
      </c>
      <c r="J1121" t="s">
        <v>524</v>
      </c>
      <c r="K1121" s="78">
        <f t="shared" ca="1" si="18"/>
        <v>0</v>
      </c>
      <c r="M1121" t="s">
        <v>1680</v>
      </c>
    </row>
    <row r="1122" spans="1:13" x14ac:dyDescent="0.35">
      <c r="A1122" t="s">
        <v>527</v>
      </c>
      <c r="B1122" t="s">
        <v>45</v>
      </c>
      <c r="C1122" t="s">
        <v>488</v>
      </c>
      <c r="D1122" t="s">
        <v>489</v>
      </c>
      <c r="E1122" t="s">
        <v>341</v>
      </c>
      <c r="F1122" t="s">
        <v>495</v>
      </c>
      <c r="G1122" t="s">
        <v>54</v>
      </c>
      <c r="H1122" t="s">
        <v>496</v>
      </c>
      <c r="I1122" t="s">
        <v>64</v>
      </c>
      <c r="J1122" t="s">
        <v>524</v>
      </c>
      <c r="K1122" s="78">
        <f t="shared" ca="1" si="18"/>
        <v>0</v>
      </c>
      <c r="M1122" t="s">
        <v>1680</v>
      </c>
    </row>
    <row r="1123" spans="1:13" x14ac:dyDescent="0.35">
      <c r="A1123" t="s">
        <v>527</v>
      </c>
      <c r="B1123" t="s">
        <v>49</v>
      </c>
      <c r="C1123" t="s">
        <v>488</v>
      </c>
      <c r="D1123" t="s">
        <v>489</v>
      </c>
      <c r="E1123" t="s">
        <v>341</v>
      </c>
      <c r="F1123" t="s">
        <v>497</v>
      </c>
      <c r="G1123" t="s">
        <v>54</v>
      </c>
      <c r="H1123" t="s">
        <v>345</v>
      </c>
      <c r="I1123" t="s">
        <v>64</v>
      </c>
      <c r="J1123" t="s">
        <v>524</v>
      </c>
      <c r="K1123" s="78">
        <f t="shared" ca="1" si="18"/>
        <v>0</v>
      </c>
      <c r="M1123" t="s">
        <v>1680</v>
      </c>
    </row>
    <row r="1124" spans="1:13" x14ac:dyDescent="0.35">
      <c r="A1124" t="s">
        <v>527</v>
      </c>
      <c r="B1124" t="s">
        <v>51</v>
      </c>
      <c r="C1124" t="s">
        <v>488</v>
      </c>
      <c r="D1124" t="s">
        <v>489</v>
      </c>
      <c r="E1124" t="s">
        <v>341</v>
      </c>
      <c r="F1124" t="s">
        <v>498</v>
      </c>
      <c r="G1124" t="s">
        <v>54</v>
      </c>
      <c r="H1124" t="s">
        <v>347</v>
      </c>
      <c r="I1124" t="s">
        <v>64</v>
      </c>
      <c r="J1124" t="s">
        <v>524</v>
      </c>
      <c r="K1124" s="78">
        <f t="shared" ca="1" si="18"/>
        <v>0</v>
      </c>
      <c r="M1124" t="s">
        <v>1680</v>
      </c>
    </row>
    <row r="1125" spans="1:13" x14ac:dyDescent="0.35">
      <c r="A1125" t="s">
        <v>527</v>
      </c>
      <c r="B1125" t="s">
        <v>53</v>
      </c>
      <c r="C1125" t="s">
        <v>488</v>
      </c>
      <c r="D1125" t="s">
        <v>489</v>
      </c>
      <c r="E1125" t="s">
        <v>341</v>
      </c>
      <c r="F1125" t="s">
        <v>499</v>
      </c>
      <c r="G1125" t="s">
        <v>54</v>
      </c>
      <c r="H1125" t="s">
        <v>349</v>
      </c>
      <c r="I1125" t="s">
        <v>64</v>
      </c>
      <c r="J1125" t="s">
        <v>524</v>
      </c>
      <c r="K1125" s="78">
        <f t="shared" ca="1" si="18"/>
        <v>0</v>
      </c>
      <c r="M1125" t="s">
        <v>1680</v>
      </c>
    </row>
    <row r="1126" spans="1:13" x14ac:dyDescent="0.35">
      <c r="A1126" t="s">
        <v>527</v>
      </c>
      <c r="B1126" t="s">
        <v>60</v>
      </c>
      <c r="C1126" t="s">
        <v>488</v>
      </c>
      <c r="D1126" t="s">
        <v>489</v>
      </c>
      <c r="E1126" t="s">
        <v>341</v>
      </c>
      <c r="F1126" t="s">
        <v>500</v>
      </c>
      <c r="G1126" t="s">
        <v>54</v>
      </c>
      <c r="H1126" t="s">
        <v>351</v>
      </c>
      <c r="I1126" t="s">
        <v>64</v>
      </c>
      <c r="J1126" t="s">
        <v>524</v>
      </c>
      <c r="K1126" s="78">
        <f t="shared" ca="1" si="18"/>
        <v>0</v>
      </c>
      <c r="M1126" t="s">
        <v>1680</v>
      </c>
    </row>
    <row r="1127" spans="1:13" x14ac:dyDescent="0.35">
      <c r="A1127" t="s">
        <v>527</v>
      </c>
      <c r="B1127" t="s">
        <v>66</v>
      </c>
      <c r="C1127" t="s">
        <v>488</v>
      </c>
      <c r="D1127" t="s">
        <v>489</v>
      </c>
      <c r="E1127" t="s">
        <v>352</v>
      </c>
      <c r="F1127" t="s">
        <v>54</v>
      </c>
      <c r="I1127" t="s">
        <v>64</v>
      </c>
      <c r="J1127" t="s">
        <v>524</v>
      </c>
      <c r="K1127" s="78">
        <f t="shared" ca="1" si="18"/>
        <v>0</v>
      </c>
      <c r="M1127" t="s">
        <v>1680</v>
      </c>
    </row>
    <row r="1128" spans="1:13" x14ac:dyDescent="0.35">
      <c r="A1128" t="s">
        <v>527</v>
      </c>
      <c r="B1128" t="s">
        <v>69</v>
      </c>
      <c r="C1128" t="s">
        <v>488</v>
      </c>
      <c r="D1128" t="s">
        <v>489</v>
      </c>
      <c r="E1128" t="s">
        <v>501</v>
      </c>
      <c r="F1128" t="s">
        <v>353</v>
      </c>
      <c r="G1128" t="s">
        <v>54</v>
      </c>
      <c r="H1128" t="s">
        <v>354</v>
      </c>
      <c r="I1128" t="s">
        <v>64</v>
      </c>
      <c r="J1128" t="s">
        <v>524</v>
      </c>
      <c r="K1128" s="78">
        <f t="shared" ca="1" si="18"/>
        <v>0</v>
      </c>
      <c r="M1128" t="s">
        <v>1680</v>
      </c>
    </row>
    <row r="1129" spans="1:13" x14ac:dyDescent="0.35">
      <c r="A1129" t="s">
        <v>527</v>
      </c>
      <c r="B1129" t="s">
        <v>73</v>
      </c>
      <c r="C1129" t="s">
        <v>488</v>
      </c>
      <c r="D1129" t="s">
        <v>489</v>
      </c>
      <c r="E1129" t="s">
        <v>501</v>
      </c>
      <c r="F1129" t="s">
        <v>355</v>
      </c>
      <c r="G1129" t="s">
        <v>54</v>
      </c>
      <c r="H1129" t="s">
        <v>502</v>
      </c>
      <c r="I1129" t="s">
        <v>64</v>
      </c>
      <c r="J1129" t="s">
        <v>524</v>
      </c>
      <c r="K1129" s="78">
        <f t="shared" ca="1" si="18"/>
        <v>0</v>
      </c>
      <c r="M1129" t="s">
        <v>1680</v>
      </c>
    </row>
    <row r="1130" spans="1:13" x14ac:dyDescent="0.35">
      <c r="A1130" t="s">
        <v>527</v>
      </c>
      <c r="B1130" t="s">
        <v>76</v>
      </c>
      <c r="C1130" t="s">
        <v>488</v>
      </c>
      <c r="D1130" t="s">
        <v>489</v>
      </c>
      <c r="E1130" t="s">
        <v>501</v>
      </c>
      <c r="F1130" t="s">
        <v>54</v>
      </c>
      <c r="I1130" t="s">
        <v>64</v>
      </c>
      <c r="J1130" t="s">
        <v>524</v>
      </c>
      <c r="K1130" s="78">
        <f t="shared" ca="1" si="18"/>
        <v>0</v>
      </c>
      <c r="M1130" t="s">
        <v>1680</v>
      </c>
    </row>
    <row r="1131" spans="1:13" x14ac:dyDescent="0.35">
      <c r="A1131" t="s">
        <v>527</v>
      </c>
      <c r="B1131" t="s">
        <v>80</v>
      </c>
      <c r="C1131" t="s">
        <v>488</v>
      </c>
      <c r="D1131" t="s">
        <v>489</v>
      </c>
      <c r="E1131" t="s">
        <v>54</v>
      </c>
      <c r="I1131" t="s">
        <v>64</v>
      </c>
      <c r="J1131" t="s">
        <v>524</v>
      </c>
      <c r="K1131" s="78">
        <f t="shared" ca="1" si="18"/>
        <v>0</v>
      </c>
      <c r="M1131" t="s">
        <v>1680</v>
      </c>
    </row>
    <row r="1132" spans="1:13" x14ac:dyDescent="0.35">
      <c r="A1132" t="s">
        <v>527</v>
      </c>
      <c r="B1132" t="s">
        <v>82</v>
      </c>
      <c r="C1132" t="s">
        <v>488</v>
      </c>
      <c r="D1132" t="s">
        <v>503</v>
      </c>
      <c r="E1132" t="s">
        <v>504</v>
      </c>
      <c r="F1132" t="s">
        <v>360</v>
      </c>
      <c r="G1132" t="s">
        <v>54</v>
      </c>
      <c r="H1132" t="s">
        <v>361</v>
      </c>
      <c r="I1132" t="s">
        <v>64</v>
      </c>
      <c r="J1132" t="s">
        <v>524</v>
      </c>
      <c r="K1132" s="78">
        <f t="shared" ca="1" si="18"/>
        <v>0</v>
      </c>
      <c r="M1132" t="s">
        <v>1680</v>
      </c>
    </row>
    <row r="1133" spans="1:13" x14ac:dyDescent="0.35">
      <c r="A1133" t="s">
        <v>527</v>
      </c>
      <c r="B1133" t="s">
        <v>84</v>
      </c>
      <c r="C1133" t="s">
        <v>488</v>
      </c>
      <c r="D1133" t="s">
        <v>503</v>
      </c>
      <c r="E1133" t="s">
        <v>504</v>
      </c>
      <c r="F1133" t="s">
        <v>362</v>
      </c>
      <c r="G1133" t="s">
        <v>54</v>
      </c>
      <c r="H1133" t="s">
        <v>363</v>
      </c>
      <c r="I1133" t="s">
        <v>64</v>
      </c>
      <c r="J1133" t="s">
        <v>524</v>
      </c>
      <c r="K1133" s="78">
        <f t="shared" ca="1" si="18"/>
        <v>0</v>
      </c>
      <c r="M1133" t="s">
        <v>1680</v>
      </c>
    </row>
    <row r="1134" spans="1:13" x14ac:dyDescent="0.35">
      <c r="A1134" t="s">
        <v>527</v>
      </c>
      <c r="B1134" t="s">
        <v>86</v>
      </c>
      <c r="C1134" t="s">
        <v>488</v>
      </c>
      <c r="D1134" t="s">
        <v>503</v>
      </c>
      <c r="E1134" t="s">
        <v>504</v>
      </c>
      <c r="F1134" t="s">
        <v>364</v>
      </c>
      <c r="G1134" t="s">
        <v>54</v>
      </c>
      <c r="H1134" t="s">
        <v>365</v>
      </c>
      <c r="I1134" t="s">
        <v>64</v>
      </c>
      <c r="J1134" t="s">
        <v>524</v>
      </c>
      <c r="K1134" s="78">
        <f t="shared" ca="1" si="18"/>
        <v>0</v>
      </c>
      <c r="M1134" t="s">
        <v>1680</v>
      </c>
    </row>
    <row r="1135" spans="1:13" x14ac:dyDescent="0.35">
      <c r="A1135" t="s">
        <v>527</v>
      </c>
      <c r="B1135" t="s">
        <v>88</v>
      </c>
      <c r="C1135" t="s">
        <v>488</v>
      </c>
      <c r="D1135" t="s">
        <v>503</v>
      </c>
      <c r="E1135" t="s">
        <v>504</v>
      </c>
      <c r="F1135" t="s">
        <v>54</v>
      </c>
      <c r="I1135" t="s">
        <v>64</v>
      </c>
      <c r="J1135" t="s">
        <v>524</v>
      </c>
      <c r="K1135" s="78">
        <f t="shared" ca="1" si="18"/>
        <v>0</v>
      </c>
      <c r="M1135" t="s">
        <v>1680</v>
      </c>
    </row>
    <row r="1136" spans="1:13" x14ac:dyDescent="0.35">
      <c r="A1136" t="s">
        <v>527</v>
      </c>
      <c r="B1136" t="s">
        <v>90</v>
      </c>
      <c r="C1136" t="s">
        <v>488</v>
      </c>
      <c r="D1136" t="s">
        <v>503</v>
      </c>
      <c r="E1136" t="s">
        <v>505</v>
      </c>
      <c r="F1136" t="s">
        <v>367</v>
      </c>
      <c r="G1136" t="s">
        <v>54</v>
      </c>
      <c r="H1136" t="s">
        <v>368</v>
      </c>
      <c r="I1136" t="s">
        <v>64</v>
      </c>
      <c r="J1136" t="s">
        <v>524</v>
      </c>
      <c r="K1136" s="78">
        <f t="shared" ca="1" si="18"/>
        <v>0</v>
      </c>
      <c r="M1136" t="s">
        <v>1680</v>
      </c>
    </row>
    <row r="1137" spans="1:13" x14ac:dyDescent="0.35">
      <c r="A1137" t="s">
        <v>527</v>
      </c>
      <c r="B1137" t="s">
        <v>92</v>
      </c>
      <c r="C1137" t="s">
        <v>488</v>
      </c>
      <c r="D1137" t="s">
        <v>503</v>
      </c>
      <c r="E1137" t="s">
        <v>505</v>
      </c>
      <c r="F1137" t="s">
        <v>369</v>
      </c>
      <c r="G1137" t="s">
        <v>54</v>
      </c>
      <c r="H1137" t="s">
        <v>370</v>
      </c>
      <c r="I1137" t="s">
        <v>64</v>
      </c>
      <c r="J1137" t="s">
        <v>524</v>
      </c>
      <c r="K1137" s="78">
        <f t="shared" ca="1" si="18"/>
        <v>0</v>
      </c>
      <c r="M1137" t="s">
        <v>1680</v>
      </c>
    </row>
    <row r="1138" spans="1:13" x14ac:dyDescent="0.35">
      <c r="A1138" t="s">
        <v>527</v>
      </c>
      <c r="B1138" t="s">
        <v>94</v>
      </c>
      <c r="C1138" t="s">
        <v>488</v>
      </c>
      <c r="D1138" t="s">
        <v>503</v>
      </c>
      <c r="E1138" t="s">
        <v>505</v>
      </c>
      <c r="F1138" t="s">
        <v>371</v>
      </c>
      <c r="G1138" t="s">
        <v>54</v>
      </c>
      <c r="H1138" t="s">
        <v>372</v>
      </c>
      <c r="I1138" t="s">
        <v>64</v>
      </c>
      <c r="J1138" t="s">
        <v>524</v>
      </c>
      <c r="K1138" s="78">
        <f t="shared" ca="1" si="18"/>
        <v>0</v>
      </c>
      <c r="M1138" t="s">
        <v>1680</v>
      </c>
    </row>
    <row r="1139" spans="1:13" x14ac:dyDescent="0.35">
      <c r="A1139" t="s">
        <v>527</v>
      </c>
      <c r="B1139" t="s">
        <v>96</v>
      </c>
      <c r="C1139" t="s">
        <v>488</v>
      </c>
      <c r="D1139" t="s">
        <v>503</v>
      </c>
      <c r="E1139" t="s">
        <v>505</v>
      </c>
      <c r="F1139" t="s">
        <v>54</v>
      </c>
      <c r="I1139" t="s">
        <v>64</v>
      </c>
      <c r="J1139" t="s">
        <v>524</v>
      </c>
      <c r="K1139" s="78">
        <f t="shared" ca="1" si="18"/>
        <v>0</v>
      </c>
      <c r="M1139" t="s">
        <v>1680</v>
      </c>
    </row>
    <row r="1140" spans="1:13" x14ac:dyDescent="0.35">
      <c r="A1140" t="s">
        <v>527</v>
      </c>
      <c r="B1140" t="s">
        <v>98</v>
      </c>
      <c r="C1140" t="s">
        <v>488</v>
      </c>
      <c r="D1140" t="s">
        <v>503</v>
      </c>
      <c r="E1140" t="s">
        <v>506</v>
      </c>
      <c r="F1140" t="s">
        <v>374</v>
      </c>
      <c r="G1140" t="s">
        <v>54</v>
      </c>
      <c r="H1140" t="s">
        <v>507</v>
      </c>
      <c r="I1140" t="s">
        <v>64</v>
      </c>
      <c r="J1140" t="s">
        <v>524</v>
      </c>
      <c r="K1140" s="78">
        <f t="shared" ca="1" si="18"/>
        <v>0</v>
      </c>
      <c r="M1140" t="s">
        <v>1680</v>
      </c>
    </row>
    <row r="1141" spans="1:13" x14ac:dyDescent="0.35">
      <c r="A1141" t="s">
        <v>527</v>
      </c>
      <c r="B1141" t="s">
        <v>100</v>
      </c>
      <c r="C1141" t="s">
        <v>488</v>
      </c>
      <c r="D1141" t="s">
        <v>503</v>
      </c>
      <c r="E1141" t="s">
        <v>506</v>
      </c>
      <c r="F1141" t="s">
        <v>508</v>
      </c>
      <c r="G1141" t="s">
        <v>54</v>
      </c>
      <c r="H1141" t="s">
        <v>377</v>
      </c>
      <c r="I1141" t="s">
        <v>64</v>
      </c>
      <c r="J1141" t="s">
        <v>524</v>
      </c>
      <c r="K1141" s="78">
        <f t="shared" ca="1" si="18"/>
        <v>0</v>
      </c>
      <c r="M1141" t="s">
        <v>1680</v>
      </c>
    </row>
    <row r="1142" spans="1:13" x14ac:dyDescent="0.35">
      <c r="A1142" t="s">
        <v>527</v>
      </c>
      <c r="B1142" t="s">
        <v>102</v>
      </c>
      <c r="C1142" t="s">
        <v>488</v>
      </c>
      <c r="D1142" t="s">
        <v>503</v>
      </c>
      <c r="E1142" t="s">
        <v>506</v>
      </c>
      <c r="F1142" t="s">
        <v>378</v>
      </c>
      <c r="G1142" t="s">
        <v>54</v>
      </c>
      <c r="H1142" t="s">
        <v>379</v>
      </c>
      <c r="I1142" t="s">
        <v>64</v>
      </c>
      <c r="J1142" t="s">
        <v>524</v>
      </c>
      <c r="K1142" s="78">
        <f t="shared" ca="1" si="18"/>
        <v>0</v>
      </c>
      <c r="M1142" t="s">
        <v>1680</v>
      </c>
    </row>
    <row r="1143" spans="1:13" x14ac:dyDescent="0.35">
      <c r="A1143" t="s">
        <v>527</v>
      </c>
      <c r="B1143" t="s">
        <v>67</v>
      </c>
      <c r="C1143" t="s">
        <v>488</v>
      </c>
      <c r="D1143" t="s">
        <v>503</v>
      </c>
      <c r="E1143" t="s">
        <v>506</v>
      </c>
      <c r="F1143" t="s">
        <v>380</v>
      </c>
      <c r="G1143" t="s">
        <v>54</v>
      </c>
      <c r="H1143" t="s">
        <v>381</v>
      </c>
      <c r="I1143" t="s">
        <v>64</v>
      </c>
      <c r="J1143" t="s">
        <v>524</v>
      </c>
      <c r="K1143" s="78">
        <f t="shared" ca="1" si="18"/>
        <v>0</v>
      </c>
      <c r="M1143" t="s">
        <v>1680</v>
      </c>
    </row>
    <row r="1144" spans="1:13" x14ac:dyDescent="0.35">
      <c r="A1144" t="s">
        <v>527</v>
      </c>
      <c r="B1144" t="s">
        <v>105</v>
      </c>
      <c r="C1144" t="s">
        <v>488</v>
      </c>
      <c r="D1144" t="s">
        <v>503</v>
      </c>
      <c r="E1144" t="s">
        <v>506</v>
      </c>
      <c r="F1144" t="s">
        <v>382</v>
      </c>
      <c r="G1144" t="s">
        <v>54</v>
      </c>
      <c r="I1144" t="s">
        <v>64</v>
      </c>
      <c r="J1144" t="s">
        <v>524</v>
      </c>
      <c r="K1144" s="78">
        <f t="shared" ca="1" si="18"/>
        <v>0</v>
      </c>
      <c r="M1144" t="s">
        <v>1680</v>
      </c>
    </row>
    <row r="1145" spans="1:13" x14ac:dyDescent="0.35">
      <c r="A1145" t="s">
        <v>527</v>
      </c>
      <c r="B1145" t="s">
        <v>107</v>
      </c>
      <c r="C1145" t="s">
        <v>488</v>
      </c>
      <c r="D1145" t="s">
        <v>503</v>
      </c>
      <c r="E1145" t="s">
        <v>506</v>
      </c>
      <c r="F1145" t="s">
        <v>54</v>
      </c>
      <c r="I1145" t="s">
        <v>64</v>
      </c>
      <c r="J1145" t="s">
        <v>524</v>
      </c>
      <c r="K1145" s="78">
        <f t="shared" ca="1" si="18"/>
        <v>0</v>
      </c>
      <c r="M1145" t="s">
        <v>1680</v>
      </c>
    </row>
    <row r="1146" spans="1:13" x14ac:dyDescent="0.35">
      <c r="A1146" t="s">
        <v>527</v>
      </c>
      <c r="B1146" t="s">
        <v>109</v>
      </c>
      <c r="C1146" t="s">
        <v>488</v>
      </c>
      <c r="D1146" t="s">
        <v>503</v>
      </c>
      <c r="E1146" t="s">
        <v>384</v>
      </c>
      <c r="F1146" t="s">
        <v>231</v>
      </c>
      <c r="G1146" t="s">
        <v>54</v>
      </c>
      <c r="H1146" t="s">
        <v>385</v>
      </c>
      <c r="I1146" t="s">
        <v>64</v>
      </c>
      <c r="J1146" t="s">
        <v>524</v>
      </c>
      <c r="K1146" s="78">
        <f t="shared" ca="1" si="18"/>
        <v>0</v>
      </c>
      <c r="M1146" t="s">
        <v>1680</v>
      </c>
    </row>
    <row r="1147" spans="1:13" x14ac:dyDescent="0.35">
      <c r="A1147" t="s">
        <v>527</v>
      </c>
      <c r="B1147" t="s">
        <v>111</v>
      </c>
      <c r="C1147" t="s">
        <v>488</v>
      </c>
      <c r="D1147" t="s">
        <v>503</v>
      </c>
      <c r="E1147" t="s">
        <v>509</v>
      </c>
      <c r="F1147" t="s">
        <v>510</v>
      </c>
      <c r="G1147" t="s">
        <v>54</v>
      </c>
      <c r="H1147" t="s">
        <v>388</v>
      </c>
      <c r="I1147" t="s">
        <v>64</v>
      </c>
      <c r="J1147" t="s">
        <v>524</v>
      </c>
      <c r="K1147" s="78">
        <f t="shared" ca="1" si="18"/>
        <v>0</v>
      </c>
      <c r="M1147" t="s">
        <v>1680</v>
      </c>
    </row>
    <row r="1148" spans="1:13" x14ac:dyDescent="0.35">
      <c r="A1148" t="s">
        <v>527</v>
      </c>
      <c r="B1148" t="s">
        <v>114</v>
      </c>
      <c r="C1148" t="s">
        <v>488</v>
      </c>
      <c r="D1148" t="s">
        <v>503</v>
      </c>
      <c r="E1148" t="s">
        <v>509</v>
      </c>
      <c r="F1148" t="s">
        <v>511</v>
      </c>
      <c r="G1148" t="s">
        <v>54</v>
      </c>
      <c r="H1148" t="s">
        <v>390</v>
      </c>
      <c r="I1148" t="s">
        <v>64</v>
      </c>
      <c r="J1148" t="s">
        <v>524</v>
      </c>
      <c r="K1148" s="78">
        <f t="shared" ca="1" si="18"/>
        <v>0</v>
      </c>
      <c r="M1148" t="s">
        <v>1680</v>
      </c>
    </row>
    <row r="1149" spans="1:13" x14ac:dyDescent="0.35">
      <c r="A1149" t="s">
        <v>527</v>
      </c>
      <c r="B1149" t="s">
        <v>116</v>
      </c>
      <c r="C1149" t="s">
        <v>488</v>
      </c>
      <c r="D1149" t="s">
        <v>503</v>
      </c>
      <c r="E1149" t="s">
        <v>509</v>
      </c>
      <c r="F1149" t="s">
        <v>512</v>
      </c>
      <c r="G1149" t="s">
        <v>54</v>
      </c>
      <c r="H1149" t="s">
        <v>390</v>
      </c>
      <c r="I1149" t="s">
        <v>64</v>
      </c>
      <c r="J1149" t="s">
        <v>524</v>
      </c>
      <c r="K1149" s="78">
        <f t="shared" ca="1" si="18"/>
        <v>0</v>
      </c>
      <c r="M1149" t="s">
        <v>1680</v>
      </c>
    </row>
    <row r="1150" spans="1:13" x14ac:dyDescent="0.35">
      <c r="A1150" t="s">
        <v>527</v>
      </c>
      <c r="B1150" t="s">
        <v>118</v>
      </c>
      <c r="C1150" t="s">
        <v>488</v>
      </c>
      <c r="D1150" t="s">
        <v>503</v>
      </c>
      <c r="E1150" t="s">
        <v>509</v>
      </c>
      <c r="F1150" t="s">
        <v>54</v>
      </c>
      <c r="I1150" t="s">
        <v>64</v>
      </c>
      <c r="J1150" t="s">
        <v>524</v>
      </c>
      <c r="K1150" s="78">
        <f t="shared" ca="1" si="18"/>
        <v>0</v>
      </c>
      <c r="M1150" t="s">
        <v>1680</v>
      </c>
    </row>
    <row r="1151" spans="1:13" x14ac:dyDescent="0.35">
      <c r="A1151" t="s">
        <v>527</v>
      </c>
      <c r="B1151" t="s">
        <v>120</v>
      </c>
      <c r="C1151" t="s">
        <v>488</v>
      </c>
      <c r="D1151" t="s">
        <v>503</v>
      </c>
      <c r="E1151" t="s">
        <v>54</v>
      </c>
      <c r="I1151" t="s">
        <v>64</v>
      </c>
      <c r="J1151" t="s">
        <v>524</v>
      </c>
      <c r="K1151" s="78">
        <f t="shared" ca="1" si="18"/>
        <v>0</v>
      </c>
      <c r="M1151" t="s">
        <v>1680</v>
      </c>
    </row>
    <row r="1152" spans="1:13" x14ac:dyDescent="0.35">
      <c r="A1152" t="s">
        <v>527</v>
      </c>
      <c r="B1152" t="s">
        <v>124</v>
      </c>
      <c r="C1152" t="s">
        <v>488</v>
      </c>
      <c r="D1152" t="s">
        <v>513</v>
      </c>
      <c r="E1152" t="s">
        <v>514</v>
      </c>
      <c r="F1152" t="s">
        <v>54</v>
      </c>
      <c r="H1152" t="s">
        <v>398</v>
      </c>
      <c r="I1152" t="s">
        <v>64</v>
      </c>
      <c r="J1152" t="s">
        <v>524</v>
      </c>
      <c r="K1152" s="78">
        <f t="shared" ca="1" si="18"/>
        <v>0</v>
      </c>
      <c r="M1152" t="s">
        <v>1680</v>
      </c>
    </row>
    <row r="1153" spans="1:13" x14ac:dyDescent="0.35">
      <c r="A1153" t="s">
        <v>527</v>
      </c>
      <c r="B1153" t="s">
        <v>71</v>
      </c>
      <c r="C1153" t="s">
        <v>488</v>
      </c>
      <c r="D1153" t="s">
        <v>513</v>
      </c>
      <c r="E1153" t="s">
        <v>399</v>
      </c>
      <c r="F1153" t="s">
        <v>54</v>
      </c>
      <c r="I1153" t="s">
        <v>64</v>
      </c>
      <c r="J1153" t="s">
        <v>524</v>
      </c>
      <c r="K1153" s="78">
        <f t="shared" ca="1" si="18"/>
        <v>0</v>
      </c>
      <c r="M1153" t="s">
        <v>1680</v>
      </c>
    </row>
    <row r="1154" spans="1:13" x14ac:dyDescent="0.35">
      <c r="A1154" t="s">
        <v>527</v>
      </c>
      <c r="B1154" t="s">
        <v>127</v>
      </c>
      <c r="C1154" t="s">
        <v>488</v>
      </c>
      <c r="D1154" t="s">
        <v>513</v>
      </c>
      <c r="E1154" t="s">
        <v>515</v>
      </c>
      <c r="F1154" t="s">
        <v>54</v>
      </c>
      <c r="H1154" t="s">
        <v>401</v>
      </c>
      <c r="I1154" t="s">
        <v>64</v>
      </c>
      <c r="J1154" t="s">
        <v>524</v>
      </c>
      <c r="K1154" s="78">
        <f t="shared" ca="1" si="18"/>
        <v>0</v>
      </c>
      <c r="M1154" t="s">
        <v>1680</v>
      </c>
    </row>
    <row r="1155" spans="1:13" x14ac:dyDescent="0.35">
      <c r="A1155" t="s">
        <v>527</v>
      </c>
      <c r="B1155" t="s">
        <v>129</v>
      </c>
      <c r="C1155" t="s">
        <v>488</v>
      </c>
      <c r="D1155" t="s">
        <v>513</v>
      </c>
      <c r="E1155" t="s">
        <v>515</v>
      </c>
      <c r="F1155" t="s">
        <v>516</v>
      </c>
      <c r="G1155" t="s">
        <v>54</v>
      </c>
      <c r="I1155" t="s">
        <v>64</v>
      </c>
      <c r="J1155" t="s">
        <v>524</v>
      </c>
      <c r="K1155" s="78">
        <f t="shared" ca="1" si="18"/>
        <v>0</v>
      </c>
      <c r="M1155" t="s">
        <v>1680</v>
      </c>
    </row>
    <row r="1156" spans="1:13" x14ac:dyDescent="0.35">
      <c r="A1156" t="s">
        <v>527</v>
      </c>
      <c r="B1156" t="s">
        <v>404</v>
      </c>
      <c r="C1156" t="s">
        <v>488</v>
      </c>
      <c r="D1156" t="s">
        <v>513</v>
      </c>
      <c r="E1156" t="s">
        <v>515</v>
      </c>
      <c r="F1156" t="s">
        <v>517</v>
      </c>
      <c r="G1156" t="s">
        <v>54</v>
      </c>
      <c r="I1156" t="s">
        <v>64</v>
      </c>
      <c r="J1156" t="s">
        <v>524</v>
      </c>
      <c r="K1156" s="78">
        <f t="shared" ca="1" si="18"/>
        <v>0</v>
      </c>
      <c r="M1156" t="s">
        <v>1680</v>
      </c>
    </row>
    <row r="1157" spans="1:13" x14ac:dyDescent="0.35">
      <c r="A1157" t="s">
        <v>527</v>
      </c>
      <c r="B1157" t="s">
        <v>406</v>
      </c>
      <c r="C1157" t="s">
        <v>488</v>
      </c>
      <c r="D1157" t="s">
        <v>513</v>
      </c>
      <c r="E1157" t="s">
        <v>515</v>
      </c>
      <c r="F1157" t="s">
        <v>518</v>
      </c>
      <c r="G1157" t="s">
        <v>54</v>
      </c>
      <c r="I1157" t="s">
        <v>64</v>
      </c>
      <c r="J1157" t="s">
        <v>524</v>
      </c>
      <c r="K1157" s="78">
        <f t="shared" ca="1" si="18"/>
        <v>0</v>
      </c>
      <c r="M1157" t="s">
        <v>1680</v>
      </c>
    </row>
    <row r="1158" spans="1:13" x14ac:dyDescent="0.35">
      <c r="A1158" t="s">
        <v>527</v>
      </c>
      <c r="B1158" t="s">
        <v>408</v>
      </c>
      <c r="C1158" t="s">
        <v>488</v>
      </c>
      <c r="D1158" t="s">
        <v>513</v>
      </c>
      <c r="E1158" t="s">
        <v>54</v>
      </c>
      <c r="I1158" t="s">
        <v>64</v>
      </c>
      <c r="J1158" t="s">
        <v>524</v>
      </c>
      <c r="K1158" s="78">
        <f t="shared" ca="1" si="18"/>
        <v>0</v>
      </c>
      <c r="M1158" t="s">
        <v>1680</v>
      </c>
    </row>
    <row r="1159" spans="1:13" x14ac:dyDescent="0.35">
      <c r="A1159" t="s">
        <v>527</v>
      </c>
      <c r="B1159" t="s">
        <v>412</v>
      </c>
      <c r="C1159" t="s">
        <v>488</v>
      </c>
      <c r="D1159" t="s">
        <v>519</v>
      </c>
      <c r="E1159" t="s">
        <v>411</v>
      </c>
      <c r="F1159" t="s">
        <v>54</v>
      </c>
      <c r="H1159" t="s">
        <v>413</v>
      </c>
      <c r="I1159" t="s">
        <v>64</v>
      </c>
      <c r="J1159" t="s">
        <v>524</v>
      </c>
      <c r="K1159" s="78">
        <f t="shared" ca="1" si="18"/>
        <v>0</v>
      </c>
      <c r="M1159" t="s">
        <v>1680</v>
      </c>
    </row>
    <row r="1160" spans="1:13" x14ac:dyDescent="0.35">
      <c r="A1160" t="s">
        <v>527</v>
      </c>
      <c r="B1160" t="s">
        <v>415</v>
      </c>
      <c r="C1160" t="s">
        <v>488</v>
      </c>
      <c r="D1160" t="s">
        <v>519</v>
      </c>
      <c r="E1160" t="s">
        <v>414</v>
      </c>
      <c r="F1160" t="s">
        <v>54</v>
      </c>
      <c r="H1160" t="s">
        <v>416</v>
      </c>
      <c r="I1160" t="s">
        <v>64</v>
      </c>
      <c r="J1160" t="s">
        <v>524</v>
      </c>
      <c r="K1160" s="78">
        <f t="shared" ca="1" si="18"/>
        <v>0</v>
      </c>
      <c r="M1160" t="s">
        <v>1680</v>
      </c>
    </row>
    <row r="1161" spans="1:13" x14ac:dyDescent="0.35">
      <c r="A1161" t="s">
        <v>527</v>
      </c>
      <c r="B1161" t="s">
        <v>418</v>
      </c>
      <c r="C1161" t="s">
        <v>488</v>
      </c>
      <c r="D1161" t="s">
        <v>519</v>
      </c>
      <c r="E1161" t="s">
        <v>417</v>
      </c>
      <c r="F1161" t="s">
        <v>54</v>
      </c>
      <c r="H1161" t="s">
        <v>419</v>
      </c>
      <c r="I1161" t="s">
        <v>64</v>
      </c>
      <c r="J1161" t="s">
        <v>524</v>
      </c>
      <c r="K1161" s="78">
        <f t="shared" ca="1" si="18"/>
        <v>0</v>
      </c>
      <c r="M1161" t="s">
        <v>1680</v>
      </c>
    </row>
    <row r="1162" spans="1:13" x14ac:dyDescent="0.35">
      <c r="A1162" t="s">
        <v>527</v>
      </c>
      <c r="B1162" t="s">
        <v>131</v>
      </c>
      <c r="C1162" t="s">
        <v>488</v>
      </c>
      <c r="D1162" t="s">
        <v>519</v>
      </c>
      <c r="E1162" t="s">
        <v>54</v>
      </c>
      <c r="H1162" t="s">
        <v>420</v>
      </c>
      <c r="I1162" t="s">
        <v>64</v>
      </c>
      <c r="J1162" t="s">
        <v>524</v>
      </c>
      <c r="K1162" s="78">
        <f t="shared" ca="1" si="18"/>
        <v>0</v>
      </c>
      <c r="M1162" t="s">
        <v>1680</v>
      </c>
    </row>
    <row r="1163" spans="1:13" x14ac:dyDescent="0.35">
      <c r="A1163" t="s">
        <v>527</v>
      </c>
      <c r="B1163" t="s">
        <v>134</v>
      </c>
      <c r="C1163" t="s">
        <v>488</v>
      </c>
      <c r="D1163" t="s">
        <v>520</v>
      </c>
      <c r="E1163" t="s">
        <v>521</v>
      </c>
      <c r="F1163" t="s">
        <v>54</v>
      </c>
      <c r="I1163" t="s">
        <v>64</v>
      </c>
      <c r="J1163" t="s">
        <v>524</v>
      </c>
      <c r="K1163" s="78">
        <f t="shared" ca="1" si="18"/>
        <v>0</v>
      </c>
      <c r="M1163" t="s">
        <v>1680</v>
      </c>
    </row>
    <row r="1164" spans="1:13" x14ac:dyDescent="0.35">
      <c r="A1164" t="s">
        <v>527</v>
      </c>
      <c r="B1164" t="s">
        <v>136</v>
      </c>
      <c r="C1164" t="s">
        <v>488</v>
      </c>
      <c r="D1164" t="s">
        <v>520</v>
      </c>
      <c r="E1164" t="s">
        <v>422</v>
      </c>
      <c r="F1164" t="s">
        <v>54</v>
      </c>
      <c r="H1164" t="s">
        <v>423</v>
      </c>
      <c r="I1164" t="s">
        <v>64</v>
      </c>
      <c r="J1164" t="s">
        <v>524</v>
      </c>
      <c r="K1164" s="78">
        <f t="shared" ca="1" si="18"/>
        <v>0</v>
      </c>
      <c r="M1164" t="s">
        <v>1680</v>
      </c>
    </row>
    <row r="1165" spans="1:13" x14ac:dyDescent="0.35">
      <c r="A1165" t="s">
        <v>527</v>
      </c>
      <c r="B1165" t="s">
        <v>138</v>
      </c>
      <c r="C1165" t="s">
        <v>488</v>
      </c>
      <c r="D1165" t="s">
        <v>520</v>
      </c>
      <c r="E1165" t="s">
        <v>424</v>
      </c>
      <c r="F1165" t="s">
        <v>54</v>
      </c>
      <c r="H1165" t="s">
        <v>425</v>
      </c>
      <c r="I1165" t="s">
        <v>64</v>
      </c>
      <c r="J1165" t="s">
        <v>524</v>
      </c>
      <c r="K1165" s="78">
        <f t="shared" ca="1" si="18"/>
        <v>0</v>
      </c>
      <c r="M1165" t="s">
        <v>1680</v>
      </c>
    </row>
    <row r="1166" spans="1:13" x14ac:dyDescent="0.35">
      <c r="A1166" t="s">
        <v>527</v>
      </c>
      <c r="B1166" t="s">
        <v>74</v>
      </c>
      <c r="C1166" t="s">
        <v>488</v>
      </c>
      <c r="D1166" t="s">
        <v>520</v>
      </c>
      <c r="E1166" t="s">
        <v>426</v>
      </c>
      <c r="F1166" t="s">
        <v>54</v>
      </c>
      <c r="H1166" t="s">
        <v>427</v>
      </c>
      <c r="I1166" t="s">
        <v>64</v>
      </c>
      <c r="J1166" t="s">
        <v>524</v>
      </c>
      <c r="K1166" s="78">
        <f t="shared" ref="K1166:K1232" ca="1" si="19">OFFSET(INDIRECT(A1166&amp;"_Corner"),MATCH($B1166,INDIRECT(A1166&amp;"_Row"),0),MATCH($I1166,INDIRECT(A1166&amp;"_Column",0)))</f>
        <v>0</v>
      </c>
      <c r="M1166" t="s">
        <v>1680</v>
      </c>
    </row>
    <row r="1167" spans="1:13" x14ac:dyDescent="0.35">
      <c r="A1167" t="s">
        <v>527</v>
      </c>
      <c r="B1167" t="s">
        <v>141</v>
      </c>
      <c r="C1167" t="s">
        <v>488</v>
      </c>
      <c r="D1167" t="s">
        <v>520</v>
      </c>
      <c r="E1167" t="s">
        <v>428</v>
      </c>
      <c r="F1167" t="s">
        <v>54</v>
      </c>
      <c r="H1167" t="s">
        <v>429</v>
      </c>
      <c r="I1167" t="s">
        <v>64</v>
      </c>
      <c r="J1167" t="s">
        <v>524</v>
      </c>
      <c r="K1167" s="78">
        <f t="shared" ca="1" si="19"/>
        <v>0</v>
      </c>
      <c r="M1167" t="s">
        <v>1680</v>
      </c>
    </row>
    <row r="1168" spans="1:13" x14ac:dyDescent="0.35">
      <c r="A1168" t="s">
        <v>527</v>
      </c>
      <c r="B1168" t="s">
        <v>143</v>
      </c>
      <c r="C1168" t="s">
        <v>488</v>
      </c>
      <c r="D1168" t="s">
        <v>54</v>
      </c>
      <c r="H1168" t="s">
        <v>522</v>
      </c>
      <c r="I1168" t="s">
        <v>64</v>
      </c>
      <c r="J1168" t="s">
        <v>524</v>
      </c>
      <c r="K1168" s="78">
        <f t="shared" ca="1" si="19"/>
        <v>0</v>
      </c>
      <c r="M1168" t="s">
        <v>1680</v>
      </c>
    </row>
    <row r="1169" spans="1:17" x14ac:dyDescent="0.35">
      <c r="A1169" t="s">
        <v>527</v>
      </c>
      <c r="B1169" t="s">
        <v>144</v>
      </c>
      <c r="C1169" t="s">
        <v>523</v>
      </c>
      <c r="D1169" t="s">
        <v>432</v>
      </c>
      <c r="E1169" t="s">
        <v>54</v>
      </c>
      <c r="I1169" t="s">
        <v>64</v>
      </c>
      <c r="J1169" t="s">
        <v>524</v>
      </c>
      <c r="K1169" s="78">
        <f t="shared" ca="1" si="19"/>
        <v>0</v>
      </c>
      <c r="M1169" t="s">
        <v>1680</v>
      </c>
    </row>
    <row r="1170" spans="1:17" x14ac:dyDescent="0.35">
      <c r="A1170" t="s">
        <v>527</v>
      </c>
      <c r="B1170" t="s">
        <v>145</v>
      </c>
      <c r="C1170" t="s">
        <v>523</v>
      </c>
      <c r="D1170" t="s">
        <v>433</v>
      </c>
      <c r="E1170" t="s">
        <v>54</v>
      </c>
      <c r="H1170" t="s">
        <v>434</v>
      </c>
      <c r="I1170" t="s">
        <v>64</v>
      </c>
      <c r="J1170" t="s">
        <v>524</v>
      </c>
      <c r="K1170" s="78">
        <f t="shared" ca="1" si="19"/>
        <v>0</v>
      </c>
      <c r="M1170" t="s">
        <v>1680</v>
      </c>
    </row>
    <row r="1171" spans="1:17" x14ac:dyDescent="0.35">
      <c r="A1171" t="s">
        <v>527</v>
      </c>
      <c r="B1171" t="s">
        <v>146</v>
      </c>
      <c r="C1171" t="s">
        <v>523</v>
      </c>
      <c r="D1171" t="s">
        <v>435</v>
      </c>
      <c r="E1171" t="s">
        <v>54</v>
      </c>
      <c r="I1171" t="s">
        <v>64</v>
      </c>
      <c r="J1171" t="s">
        <v>524</v>
      </c>
      <c r="K1171" s="78">
        <f t="shared" ca="1" si="19"/>
        <v>0</v>
      </c>
      <c r="M1171" t="s">
        <v>1680</v>
      </c>
    </row>
    <row r="1172" spans="1:17" x14ac:dyDescent="0.35">
      <c r="A1172" t="s">
        <v>527</v>
      </c>
      <c r="B1172" t="s">
        <v>148</v>
      </c>
      <c r="C1172" t="s">
        <v>523</v>
      </c>
      <c r="D1172" t="s">
        <v>436</v>
      </c>
      <c r="E1172" t="s">
        <v>54</v>
      </c>
      <c r="I1172" t="s">
        <v>64</v>
      </c>
      <c r="J1172" t="s">
        <v>524</v>
      </c>
      <c r="K1172" s="78">
        <f t="shared" ca="1" si="19"/>
        <v>0</v>
      </c>
      <c r="M1172" t="s">
        <v>1680</v>
      </c>
    </row>
    <row r="1173" spans="1:17" x14ac:dyDescent="0.35">
      <c r="A1173" t="s">
        <v>527</v>
      </c>
      <c r="B1173" t="s">
        <v>150</v>
      </c>
      <c r="C1173" t="s">
        <v>523</v>
      </c>
      <c r="D1173" t="s">
        <v>7581</v>
      </c>
      <c r="E1173" t="s">
        <v>54</v>
      </c>
      <c r="I1173" t="s">
        <v>64</v>
      </c>
      <c r="J1173" t="s">
        <v>524</v>
      </c>
      <c r="K1173" s="78">
        <f t="shared" ca="1" si="19"/>
        <v>0</v>
      </c>
      <c r="M1173" t="s">
        <v>1680</v>
      </c>
    </row>
    <row r="1174" spans="1:17" x14ac:dyDescent="0.35">
      <c r="A1174" t="s">
        <v>527</v>
      </c>
      <c r="B1174" t="s">
        <v>151</v>
      </c>
      <c r="C1174" t="s">
        <v>523</v>
      </c>
      <c r="D1174" t="s">
        <v>7582</v>
      </c>
      <c r="E1174" t="s">
        <v>54</v>
      </c>
      <c r="I1174" t="s">
        <v>64</v>
      </c>
      <c r="J1174" t="s">
        <v>524</v>
      </c>
      <c r="K1174" s="78">
        <f t="shared" ca="1" si="19"/>
        <v>0</v>
      </c>
      <c r="M1174" t="s">
        <v>1680</v>
      </c>
    </row>
    <row r="1175" spans="1:17" x14ac:dyDescent="0.35">
      <c r="A1175" t="s">
        <v>527</v>
      </c>
      <c r="B1175" t="s">
        <v>152</v>
      </c>
      <c r="C1175" t="s">
        <v>523</v>
      </c>
      <c r="D1175" t="s">
        <v>7583</v>
      </c>
      <c r="E1175" t="s">
        <v>54</v>
      </c>
      <c r="I1175" t="s">
        <v>64</v>
      </c>
      <c r="J1175" t="s">
        <v>524</v>
      </c>
      <c r="K1175" s="78">
        <f t="shared" ca="1" si="19"/>
        <v>0</v>
      </c>
      <c r="M1175" t="s">
        <v>1680</v>
      </c>
    </row>
    <row r="1176" spans="1:17" x14ac:dyDescent="0.35">
      <c r="A1176" t="s">
        <v>528</v>
      </c>
      <c r="B1176" t="s">
        <v>19</v>
      </c>
      <c r="C1176" t="s">
        <v>488</v>
      </c>
      <c r="D1176" t="s">
        <v>489</v>
      </c>
      <c r="E1176" t="s">
        <v>490</v>
      </c>
      <c r="F1176" t="s">
        <v>330</v>
      </c>
      <c r="G1176" t="s">
        <v>54</v>
      </c>
      <c r="H1176" t="s">
        <v>491</v>
      </c>
      <c r="I1176" t="s">
        <v>14</v>
      </c>
      <c r="J1176" t="s">
        <v>54</v>
      </c>
      <c r="K1176" s="78">
        <f t="shared" ca="1" si="19"/>
        <v>0</v>
      </c>
      <c r="M1176" t="s">
        <v>1680</v>
      </c>
      <c r="Q1176">
        <v>1</v>
      </c>
    </row>
    <row r="1177" spans="1:17" x14ac:dyDescent="0.35">
      <c r="A1177" t="s">
        <v>528</v>
      </c>
      <c r="B1177" t="s">
        <v>23</v>
      </c>
      <c r="C1177" t="s">
        <v>488</v>
      </c>
      <c r="D1177" t="s">
        <v>489</v>
      </c>
      <c r="E1177" t="s">
        <v>490</v>
      </c>
      <c r="F1177" t="s">
        <v>332</v>
      </c>
      <c r="G1177" t="s">
        <v>54</v>
      </c>
      <c r="H1177" t="s">
        <v>333</v>
      </c>
      <c r="I1177" t="s">
        <v>14</v>
      </c>
      <c r="J1177" t="s">
        <v>54</v>
      </c>
      <c r="K1177" s="78">
        <f t="shared" ca="1" si="19"/>
        <v>0</v>
      </c>
      <c r="M1177" t="s">
        <v>1680</v>
      </c>
    </row>
    <row r="1178" spans="1:17" x14ac:dyDescent="0.35">
      <c r="A1178" t="s">
        <v>528</v>
      </c>
      <c r="B1178" t="s">
        <v>26</v>
      </c>
      <c r="C1178" t="s">
        <v>488</v>
      </c>
      <c r="D1178" t="s">
        <v>489</v>
      </c>
      <c r="E1178" t="s">
        <v>490</v>
      </c>
      <c r="F1178" t="s">
        <v>334</v>
      </c>
      <c r="G1178" t="s">
        <v>54</v>
      </c>
      <c r="H1178" t="s">
        <v>335</v>
      </c>
      <c r="I1178" t="s">
        <v>14</v>
      </c>
      <c r="J1178" t="s">
        <v>54</v>
      </c>
      <c r="K1178" s="78">
        <f t="shared" ca="1" si="19"/>
        <v>0</v>
      </c>
      <c r="M1178" t="s">
        <v>1680</v>
      </c>
    </row>
    <row r="1179" spans="1:17" x14ac:dyDescent="0.35">
      <c r="A1179" t="s">
        <v>528</v>
      </c>
      <c r="B1179" t="s">
        <v>30</v>
      </c>
      <c r="C1179" t="s">
        <v>488</v>
      </c>
      <c r="D1179" t="s">
        <v>489</v>
      </c>
      <c r="E1179" t="s">
        <v>490</v>
      </c>
      <c r="F1179" t="s">
        <v>54</v>
      </c>
      <c r="I1179" t="s">
        <v>14</v>
      </c>
      <c r="J1179" t="s">
        <v>54</v>
      </c>
      <c r="K1179" s="78">
        <f t="shared" ca="1" si="19"/>
        <v>0</v>
      </c>
      <c r="M1179" t="s">
        <v>1680</v>
      </c>
    </row>
    <row r="1180" spans="1:17" x14ac:dyDescent="0.35">
      <c r="A1180" t="s">
        <v>528</v>
      </c>
      <c r="B1180" t="s">
        <v>34</v>
      </c>
      <c r="C1180" t="s">
        <v>488</v>
      </c>
      <c r="D1180" t="s">
        <v>489</v>
      </c>
      <c r="E1180" t="s">
        <v>493</v>
      </c>
      <c r="F1180" t="s">
        <v>337</v>
      </c>
      <c r="G1180" t="s">
        <v>54</v>
      </c>
      <c r="H1180" t="s">
        <v>338</v>
      </c>
      <c r="I1180" t="s">
        <v>14</v>
      </c>
      <c r="J1180" t="s">
        <v>54</v>
      </c>
      <c r="K1180" s="78">
        <f t="shared" ca="1" si="19"/>
        <v>0</v>
      </c>
      <c r="M1180" t="s">
        <v>1680</v>
      </c>
    </row>
    <row r="1181" spans="1:17" x14ac:dyDescent="0.35">
      <c r="A1181" t="s">
        <v>528</v>
      </c>
      <c r="B1181" t="s">
        <v>38</v>
      </c>
      <c r="C1181" t="s">
        <v>488</v>
      </c>
      <c r="D1181" t="s">
        <v>489</v>
      </c>
      <c r="E1181" t="s">
        <v>493</v>
      </c>
      <c r="F1181" t="s">
        <v>339</v>
      </c>
      <c r="G1181" t="s">
        <v>54</v>
      </c>
      <c r="H1181" t="s">
        <v>494</v>
      </c>
      <c r="I1181" t="s">
        <v>14</v>
      </c>
      <c r="J1181" t="s">
        <v>54</v>
      </c>
      <c r="K1181" s="78">
        <f t="shared" ca="1" si="19"/>
        <v>0</v>
      </c>
      <c r="M1181" t="s">
        <v>1680</v>
      </c>
    </row>
    <row r="1182" spans="1:17" x14ac:dyDescent="0.35">
      <c r="A1182" t="s">
        <v>528</v>
      </c>
      <c r="B1182" t="s">
        <v>41</v>
      </c>
      <c r="C1182" t="s">
        <v>488</v>
      </c>
      <c r="D1182" t="s">
        <v>489</v>
      </c>
      <c r="E1182" t="s">
        <v>493</v>
      </c>
      <c r="F1182" t="s">
        <v>54</v>
      </c>
      <c r="I1182" t="s">
        <v>14</v>
      </c>
      <c r="J1182" t="s">
        <v>54</v>
      </c>
      <c r="K1182" s="78">
        <f t="shared" ca="1" si="19"/>
        <v>0</v>
      </c>
      <c r="M1182" t="s">
        <v>1680</v>
      </c>
    </row>
    <row r="1183" spans="1:17" x14ac:dyDescent="0.35">
      <c r="A1183" t="s">
        <v>528</v>
      </c>
      <c r="B1183" t="s">
        <v>45</v>
      </c>
      <c r="C1183" t="s">
        <v>488</v>
      </c>
      <c r="D1183" t="s">
        <v>489</v>
      </c>
      <c r="E1183" t="s">
        <v>341</v>
      </c>
      <c r="F1183" t="s">
        <v>495</v>
      </c>
      <c r="G1183" t="s">
        <v>54</v>
      </c>
      <c r="H1183" t="s">
        <v>496</v>
      </c>
      <c r="I1183" t="s">
        <v>14</v>
      </c>
      <c r="J1183" t="s">
        <v>54</v>
      </c>
      <c r="K1183" s="78">
        <f t="shared" ca="1" si="19"/>
        <v>0</v>
      </c>
      <c r="M1183" t="s">
        <v>1680</v>
      </c>
    </row>
    <row r="1184" spans="1:17" x14ac:dyDescent="0.35">
      <c r="A1184" t="s">
        <v>528</v>
      </c>
      <c r="B1184" t="s">
        <v>49</v>
      </c>
      <c r="C1184" t="s">
        <v>488</v>
      </c>
      <c r="D1184" t="s">
        <v>489</v>
      </c>
      <c r="E1184" t="s">
        <v>341</v>
      </c>
      <c r="F1184" t="s">
        <v>497</v>
      </c>
      <c r="G1184" t="s">
        <v>54</v>
      </c>
      <c r="H1184" t="s">
        <v>345</v>
      </c>
      <c r="I1184" t="s">
        <v>14</v>
      </c>
      <c r="J1184" t="s">
        <v>54</v>
      </c>
      <c r="K1184" s="78">
        <f t="shared" ca="1" si="19"/>
        <v>0</v>
      </c>
      <c r="M1184" t="s">
        <v>1680</v>
      </c>
    </row>
    <row r="1185" spans="1:13" x14ac:dyDescent="0.35">
      <c r="A1185" t="s">
        <v>528</v>
      </c>
      <c r="B1185" t="s">
        <v>51</v>
      </c>
      <c r="C1185" t="s">
        <v>488</v>
      </c>
      <c r="D1185" t="s">
        <v>489</v>
      </c>
      <c r="E1185" t="s">
        <v>341</v>
      </c>
      <c r="F1185" t="s">
        <v>498</v>
      </c>
      <c r="G1185" t="s">
        <v>54</v>
      </c>
      <c r="H1185" t="s">
        <v>347</v>
      </c>
      <c r="I1185" t="s">
        <v>14</v>
      </c>
      <c r="J1185" t="s">
        <v>54</v>
      </c>
      <c r="K1185" s="78">
        <f t="shared" ca="1" si="19"/>
        <v>0</v>
      </c>
      <c r="M1185" t="s">
        <v>1680</v>
      </c>
    </row>
    <row r="1186" spans="1:13" x14ac:dyDescent="0.35">
      <c r="A1186" t="s">
        <v>528</v>
      </c>
      <c r="B1186" t="s">
        <v>53</v>
      </c>
      <c r="C1186" t="s">
        <v>488</v>
      </c>
      <c r="D1186" t="s">
        <v>489</v>
      </c>
      <c r="E1186" t="s">
        <v>341</v>
      </c>
      <c r="F1186" t="s">
        <v>499</v>
      </c>
      <c r="G1186" t="s">
        <v>54</v>
      </c>
      <c r="H1186" t="s">
        <v>349</v>
      </c>
      <c r="I1186" t="s">
        <v>14</v>
      </c>
      <c r="J1186" t="s">
        <v>54</v>
      </c>
      <c r="K1186" s="78">
        <f t="shared" ca="1" si="19"/>
        <v>0</v>
      </c>
      <c r="M1186" t="s">
        <v>1680</v>
      </c>
    </row>
    <row r="1187" spans="1:13" x14ac:dyDescent="0.35">
      <c r="A1187" t="s">
        <v>528</v>
      </c>
      <c r="B1187" t="s">
        <v>60</v>
      </c>
      <c r="C1187" t="s">
        <v>488</v>
      </c>
      <c r="D1187" t="s">
        <v>489</v>
      </c>
      <c r="E1187" t="s">
        <v>341</v>
      </c>
      <c r="F1187" t="s">
        <v>500</v>
      </c>
      <c r="G1187" t="s">
        <v>54</v>
      </c>
      <c r="H1187" t="s">
        <v>351</v>
      </c>
      <c r="I1187" t="s">
        <v>14</v>
      </c>
      <c r="J1187" t="s">
        <v>54</v>
      </c>
      <c r="K1187" s="78">
        <f t="shared" ca="1" si="19"/>
        <v>0</v>
      </c>
      <c r="M1187" t="s">
        <v>1680</v>
      </c>
    </row>
    <row r="1188" spans="1:13" x14ac:dyDescent="0.35">
      <c r="A1188" t="s">
        <v>528</v>
      </c>
      <c r="B1188" t="s">
        <v>66</v>
      </c>
      <c r="C1188" t="s">
        <v>488</v>
      </c>
      <c r="D1188" t="s">
        <v>489</v>
      </c>
      <c r="E1188" t="s">
        <v>352</v>
      </c>
      <c r="F1188" t="s">
        <v>54</v>
      </c>
      <c r="I1188" t="s">
        <v>14</v>
      </c>
      <c r="J1188" t="s">
        <v>54</v>
      </c>
      <c r="K1188" s="78">
        <f t="shared" ca="1" si="19"/>
        <v>0</v>
      </c>
      <c r="M1188" t="s">
        <v>1680</v>
      </c>
    </row>
    <row r="1189" spans="1:13" x14ac:dyDescent="0.35">
      <c r="A1189" t="s">
        <v>528</v>
      </c>
      <c r="B1189" t="s">
        <v>69</v>
      </c>
      <c r="C1189" t="s">
        <v>488</v>
      </c>
      <c r="D1189" t="s">
        <v>489</v>
      </c>
      <c r="E1189" t="s">
        <v>501</v>
      </c>
      <c r="F1189" t="s">
        <v>353</v>
      </c>
      <c r="G1189" t="s">
        <v>54</v>
      </c>
      <c r="H1189" t="s">
        <v>354</v>
      </c>
      <c r="I1189" t="s">
        <v>14</v>
      </c>
      <c r="J1189" t="s">
        <v>54</v>
      </c>
      <c r="K1189" s="78">
        <f t="shared" ca="1" si="19"/>
        <v>0</v>
      </c>
      <c r="M1189" t="s">
        <v>1680</v>
      </c>
    </row>
    <row r="1190" spans="1:13" x14ac:dyDescent="0.35">
      <c r="A1190" t="s">
        <v>528</v>
      </c>
      <c r="B1190" t="s">
        <v>73</v>
      </c>
      <c r="C1190" t="s">
        <v>488</v>
      </c>
      <c r="D1190" t="s">
        <v>489</v>
      </c>
      <c r="E1190" t="s">
        <v>501</v>
      </c>
      <c r="F1190" t="s">
        <v>355</v>
      </c>
      <c r="G1190" t="s">
        <v>54</v>
      </c>
      <c r="H1190" t="s">
        <v>502</v>
      </c>
      <c r="I1190" t="s">
        <v>14</v>
      </c>
      <c r="J1190" t="s">
        <v>54</v>
      </c>
      <c r="K1190" s="78">
        <f t="shared" ca="1" si="19"/>
        <v>0</v>
      </c>
      <c r="M1190" t="s">
        <v>1680</v>
      </c>
    </row>
    <row r="1191" spans="1:13" x14ac:dyDescent="0.35">
      <c r="A1191" t="s">
        <v>528</v>
      </c>
      <c r="B1191" t="s">
        <v>76</v>
      </c>
      <c r="C1191" t="s">
        <v>488</v>
      </c>
      <c r="D1191" t="s">
        <v>489</v>
      </c>
      <c r="E1191" t="s">
        <v>501</v>
      </c>
      <c r="F1191" t="s">
        <v>54</v>
      </c>
      <c r="I1191" t="s">
        <v>14</v>
      </c>
      <c r="J1191" t="s">
        <v>54</v>
      </c>
      <c r="K1191" s="78">
        <f t="shared" ca="1" si="19"/>
        <v>0</v>
      </c>
      <c r="M1191" t="s">
        <v>1680</v>
      </c>
    </row>
    <row r="1192" spans="1:13" x14ac:dyDescent="0.35">
      <c r="A1192" t="s">
        <v>528</v>
      </c>
      <c r="B1192" t="s">
        <v>80</v>
      </c>
      <c r="C1192" t="s">
        <v>488</v>
      </c>
      <c r="D1192" t="s">
        <v>489</v>
      </c>
      <c r="E1192" t="s">
        <v>54</v>
      </c>
      <c r="I1192" t="s">
        <v>14</v>
      </c>
      <c r="J1192" t="s">
        <v>54</v>
      </c>
      <c r="K1192" s="78">
        <f t="shared" ca="1" si="19"/>
        <v>0</v>
      </c>
      <c r="M1192" t="s">
        <v>1680</v>
      </c>
    </row>
    <row r="1193" spans="1:13" x14ac:dyDescent="0.35">
      <c r="A1193" t="s">
        <v>528</v>
      </c>
      <c r="B1193" t="s">
        <v>82</v>
      </c>
      <c r="C1193" t="s">
        <v>488</v>
      </c>
      <c r="D1193" t="s">
        <v>503</v>
      </c>
      <c r="E1193" t="s">
        <v>504</v>
      </c>
      <c r="F1193" t="s">
        <v>360</v>
      </c>
      <c r="G1193" t="s">
        <v>54</v>
      </c>
      <c r="H1193" t="s">
        <v>361</v>
      </c>
      <c r="I1193" t="s">
        <v>14</v>
      </c>
      <c r="J1193" t="s">
        <v>54</v>
      </c>
      <c r="K1193" s="78">
        <f t="shared" ca="1" si="19"/>
        <v>0</v>
      </c>
      <c r="M1193" t="s">
        <v>1680</v>
      </c>
    </row>
    <row r="1194" spans="1:13" x14ac:dyDescent="0.35">
      <c r="A1194" t="s">
        <v>528</v>
      </c>
      <c r="B1194" t="s">
        <v>84</v>
      </c>
      <c r="C1194" t="s">
        <v>488</v>
      </c>
      <c r="D1194" t="s">
        <v>503</v>
      </c>
      <c r="E1194" t="s">
        <v>504</v>
      </c>
      <c r="F1194" t="s">
        <v>362</v>
      </c>
      <c r="G1194" t="s">
        <v>54</v>
      </c>
      <c r="H1194" t="s">
        <v>363</v>
      </c>
      <c r="I1194" t="s">
        <v>14</v>
      </c>
      <c r="J1194" t="s">
        <v>54</v>
      </c>
      <c r="K1194" s="78">
        <f t="shared" ca="1" si="19"/>
        <v>0</v>
      </c>
      <c r="M1194" t="s">
        <v>1680</v>
      </c>
    </row>
    <row r="1195" spans="1:13" x14ac:dyDescent="0.35">
      <c r="A1195" t="s">
        <v>528</v>
      </c>
      <c r="B1195" t="s">
        <v>86</v>
      </c>
      <c r="C1195" t="s">
        <v>488</v>
      </c>
      <c r="D1195" t="s">
        <v>503</v>
      </c>
      <c r="E1195" t="s">
        <v>504</v>
      </c>
      <c r="F1195" t="s">
        <v>364</v>
      </c>
      <c r="G1195" t="s">
        <v>54</v>
      </c>
      <c r="H1195" t="s">
        <v>365</v>
      </c>
      <c r="I1195" t="s">
        <v>14</v>
      </c>
      <c r="J1195" t="s">
        <v>54</v>
      </c>
      <c r="K1195" s="78">
        <f t="shared" ca="1" si="19"/>
        <v>0</v>
      </c>
      <c r="M1195" t="s">
        <v>1680</v>
      </c>
    </row>
    <row r="1196" spans="1:13" x14ac:dyDescent="0.35">
      <c r="A1196" t="s">
        <v>528</v>
      </c>
      <c r="B1196" t="s">
        <v>88</v>
      </c>
      <c r="C1196" t="s">
        <v>488</v>
      </c>
      <c r="D1196" t="s">
        <v>503</v>
      </c>
      <c r="E1196" t="s">
        <v>504</v>
      </c>
      <c r="F1196" t="s">
        <v>54</v>
      </c>
      <c r="I1196" t="s">
        <v>14</v>
      </c>
      <c r="J1196" t="s">
        <v>54</v>
      </c>
      <c r="K1196" s="78">
        <f t="shared" ca="1" si="19"/>
        <v>0</v>
      </c>
      <c r="M1196" t="s">
        <v>1680</v>
      </c>
    </row>
    <row r="1197" spans="1:13" x14ac:dyDescent="0.35">
      <c r="A1197" t="s">
        <v>528</v>
      </c>
      <c r="B1197" t="s">
        <v>90</v>
      </c>
      <c r="C1197" t="s">
        <v>488</v>
      </c>
      <c r="D1197" t="s">
        <v>503</v>
      </c>
      <c r="E1197" t="s">
        <v>505</v>
      </c>
      <c r="F1197" t="s">
        <v>367</v>
      </c>
      <c r="G1197" t="s">
        <v>54</v>
      </c>
      <c r="H1197" t="s">
        <v>368</v>
      </c>
      <c r="I1197" t="s">
        <v>14</v>
      </c>
      <c r="J1197" t="s">
        <v>54</v>
      </c>
      <c r="K1197" s="78">
        <f t="shared" ca="1" si="19"/>
        <v>0</v>
      </c>
      <c r="M1197" t="s">
        <v>1680</v>
      </c>
    </row>
    <row r="1198" spans="1:13" x14ac:dyDescent="0.35">
      <c r="A1198" t="s">
        <v>528</v>
      </c>
      <c r="B1198" t="s">
        <v>92</v>
      </c>
      <c r="C1198" t="s">
        <v>488</v>
      </c>
      <c r="D1198" t="s">
        <v>503</v>
      </c>
      <c r="E1198" t="s">
        <v>505</v>
      </c>
      <c r="F1198" t="s">
        <v>369</v>
      </c>
      <c r="G1198" t="s">
        <v>54</v>
      </c>
      <c r="H1198" t="s">
        <v>370</v>
      </c>
      <c r="I1198" t="s">
        <v>14</v>
      </c>
      <c r="J1198" t="s">
        <v>54</v>
      </c>
      <c r="K1198" s="78">
        <f t="shared" ca="1" si="19"/>
        <v>0</v>
      </c>
      <c r="M1198" t="s">
        <v>1680</v>
      </c>
    </row>
    <row r="1199" spans="1:13" x14ac:dyDescent="0.35">
      <c r="A1199" t="s">
        <v>528</v>
      </c>
      <c r="B1199" t="s">
        <v>94</v>
      </c>
      <c r="C1199" t="s">
        <v>488</v>
      </c>
      <c r="D1199" t="s">
        <v>503</v>
      </c>
      <c r="E1199" t="s">
        <v>505</v>
      </c>
      <c r="F1199" t="s">
        <v>371</v>
      </c>
      <c r="G1199" t="s">
        <v>54</v>
      </c>
      <c r="H1199" t="s">
        <v>372</v>
      </c>
      <c r="I1199" t="s">
        <v>14</v>
      </c>
      <c r="J1199" t="s">
        <v>54</v>
      </c>
      <c r="K1199" s="78">
        <f t="shared" ca="1" si="19"/>
        <v>0</v>
      </c>
      <c r="M1199" t="s">
        <v>1680</v>
      </c>
    </row>
    <row r="1200" spans="1:13" x14ac:dyDescent="0.35">
      <c r="A1200" t="s">
        <v>528</v>
      </c>
      <c r="B1200" t="s">
        <v>96</v>
      </c>
      <c r="C1200" t="s">
        <v>488</v>
      </c>
      <c r="D1200" t="s">
        <v>503</v>
      </c>
      <c r="E1200" t="s">
        <v>505</v>
      </c>
      <c r="F1200" t="s">
        <v>54</v>
      </c>
      <c r="I1200" t="s">
        <v>14</v>
      </c>
      <c r="J1200" t="s">
        <v>54</v>
      </c>
      <c r="K1200" s="78">
        <f t="shared" ca="1" si="19"/>
        <v>0</v>
      </c>
      <c r="M1200" t="s">
        <v>1680</v>
      </c>
    </row>
    <row r="1201" spans="1:13" x14ac:dyDescent="0.35">
      <c r="A1201" t="s">
        <v>528</v>
      </c>
      <c r="B1201" t="s">
        <v>98</v>
      </c>
      <c r="C1201" t="s">
        <v>488</v>
      </c>
      <c r="D1201" t="s">
        <v>503</v>
      </c>
      <c r="E1201" t="s">
        <v>506</v>
      </c>
      <c r="F1201" t="s">
        <v>374</v>
      </c>
      <c r="G1201" t="s">
        <v>54</v>
      </c>
      <c r="H1201" t="s">
        <v>507</v>
      </c>
      <c r="I1201" t="s">
        <v>14</v>
      </c>
      <c r="J1201" t="s">
        <v>54</v>
      </c>
      <c r="K1201" s="78">
        <f t="shared" ca="1" si="19"/>
        <v>0</v>
      </c>
      <c r="M1201" t="s">
        <v>1680</v>
      </c>
    </row>
    <row r="1202" spans="1:13" x14ac:dyDescent="0.35">
      <c r="A1202" t="s">
        <v>528</v>
      </c>
      <c r="B1202" t="s">
        <v>100</v>
      </c>
      <c r="C1202" t="s">
        <v>488</v>
      </c>
      <c r="D1202" t="s">
        <v>503</v>
      </c>
      <c r="E1202" t="s">
        <v>506</v>
      </c>
      <c r="F1202" t="s">
        <v>508</v>
      </c>
      <c r="G1202" t="s">
        <v>54</v>
      </c>
      <c r="H1202" t="s">
        <v>377</v>
      </c>
      <c r="I1202" t="s">
        <v>14</v>
      </c>
      <c r="J1202" t="s">
        <v>54</v>
      </c>
      <c r="K1202" s="78">
        <f t="shared" ca="1" si="19"/>
        <v>0</v>
      </c>
      <c r="M1202" t="s">
        <v>1680</v>
      </c>
    </row>
    <row r="1203" spans="1:13" x14ac:dyDescent="0.35">
      <c r="A1203" t="s">
        <v>528</v>
      </c>
      <c r="B1203" t="s">
        <v>102</v>
      </c>
      <c r="C1203" t="s">
        <v>488</v>
      </c>
      <c r="D1203" t="s">
        <v>503</v>
      </c>
      <c r="E1203" t="s">
        <v>506</v>
      </c>
      <c r="F1203" t="s">
        <v>378</v>
      </c>
      <c r="G1203" t="s">
        <v>54</v>
      </c>
      <c r="H1203" t="s">
        <v>379</v>
      </c>
      <c r="I1203" t="s">
        <v>14</v>
      </c>
      <c r="J1203" t="s">
        <v>54</v>
      </c>
      <c r="K1203" s="78">
        <f t="shared" ca="1" si="19"/>
        <v>0</v>
      </c>
      <c r="M1203" t="s">
        <v>1680</v>
      </c>
    </row>
    <row r="1204" spans="1:13" x14ac:dyDescent="0.35">
      <c r="A1204" t="s">
        <v>528</v>
      </c>
      <c r="B1204" t="s">
        <v>67</v>
      </c>
      <c r="C1204" t="s">
        <v>488</v>
      </c>
      <c r="D1204" t="s">
        <v>503</v>
      </c>
      <c r="E1204" t="s">
        <v>506</v>
      </c>
      <c r="F1204" t="s">
        <v>380</v>
      </c>
      <c r="G1204" t="s">
        <v>54</v>
      </c>
      <c r="H1204" t="s">
        <v>381</v>
      </c>
      <c r="I1204" t="s">
        <v>14</v>
      </c>
      <c r="J1204" t="s">
        <v>54</v>
      </c>
      <c r="K1204" s="78">
        <f t="shared" ca="1" si="19"/>
        <v>0</v>
      </c>
      <c r="M1204" t="s">
        <v>1680</v>
      </c>
    </row>
    <row r="1205" spans="1:13" x14ac:dyDescent="0.35">
      <c r="A1205" t="s">
        <v>528</v>
      </c>
      <c r="B1205" t="s">
        <v>105</v>
      </c>
      <c r="C1205" t="s">
        <v>488</v>
      </c>
      <c r="D1205" t="s">
        <v>503</v>
      </c>
      <c r="E1205" t="s">
        <v>506</v>
      </c>
      <c r="F1205" t="s">
        <v>382</v>
      </c>
      <c r="G1205" t="s">
        <v>54</v>
      </c>
      <c r="I1205" t="s">
        <v>14</v>
      </c>
      <c r="J1205" t="s">
        <v>54</v>
      </c>
      <c r="K1205" s="78">
        <f t="shared" ca="1" si="19"/>
        <v>0</v>
      </c>
      <c r="M1205" t="s">
        <v>1680</v>
      </c>
    </row>
    <row r="1206" spans="1:13" x14ac:dyDescent="0.35">
      <c r="A1206" t="s">
        <v>528</v>
      </c>
      <c r="B1206" t="s">
        <v>107</v>
      </c>
      <c r="C1206" t="s">
        <v>488</v>
      </c>
      <c r="D1206" t="s">
        <v>503</v>
      </c>
      <c r="E1206" t="s">
        <v>506</v>
      </c>
      <c r="F1206" t="s">
        <v>54</v>
      </c>
      <c r="I1206" t="s">
        <v>14</v>
      </c>
      <c r="J1206" t="s">
        <v>54</v>
      </c>
      <c r="K1206" s="78">
        <f t="shared" ca="1" si="19"/>
        <v>0</v>
      </c>
      <c r="M1206" t="s">
        <v>1680</v>
      </c>
    </row>
    <row r="1207" spans="1:13" x14ac:dyDescent="0.35">
      <c r="A1207" t="s">
        <v>528</v>
      </c>
      <c r="B1207" t="s">
        <v>109</v>
      </c>
      <c r="C1207" t="s">
        <v>488</v>
      </c>
      <c r="D1207" t="s">
        <v>503</v>
      </c>
      <c r="E1207" t="s">
        <v>384</v>
      </c>
      <c r="F1207" t="s">
        <v>231</v>
      </c>
      <c r="G1207" t="s">
        <v>54</v>
      </c>
      <c r="H1207" t="s">
        <v>385</v>
      </c>
      <c r="I1207" t="s">
        <v>14</v>
      </c>
      <c r="J1207" t="s">
        <v>54</v>
      </c>
      <c r="K1207" s="78">
        <f t="shared" ca="1" si="19"/>
        <v>0</v>
      </c>
      <c r="M1207" t="s">
        <v>1680</v>
      </c>
    </row>
    <row r="1208" spans="1:13" x14ac:dyDescent="0.35">
      <c r="A1208" t="s">
        <v>528</v>
      </c>
      <c r="B1208" t="s">
        <v>111</v>
      </c>
      <c r="C1208" t="s">
        <v>488</v>
      </c>
      <c r="D1208" t="s">
        <v>503</v>
      </c>
      <c r="E1208" t="s">
        <v>509</v>
      </c>
      <c r="F1208" t="s">
        <v>510</v>
      </c>
      <c r="G1208" t="s">
        <v>54</v>
      </c>
      <c r="H1208" t="s">
        <v>388</v>
      </c>
      <c r="I1208" t="s">
        <v>14</v>
      </c>
      <c r="J1208" t="s">
        <v>54</v>
      </c>
      <c r="K1208" s="78">
        <f t="shared" ca="1" si="19"/>
        <v>0</v>
      </c>
      <c r="M1208" t="s">
        <v>1680</v>
      </c>
    </row>
    <row r="1209" spans="1:13" x14ac:dyDescent="0.35">
      <c r="A1209" t="s">
        <v>528</v>
      </c>
      <c r="B1209" t="s">
        <v>114</v>
      </c>
      <c r="C1209" t="s">
        <v>488</v>
      </c>
      <c r="D1209" t="s">
        <v>503</v>
      </c>
      <c r="E1209" t="s">
        <v>509</v>
      </c>
      <c r="F1209" t="s">
        <v>511</v>
      </c>
      <c r="G1209" t="s">
        <v>54</v>
      </c>
      <c r="H1209" t="s">
        <v>390</v>
      </c>
      <c r="I1209" t="s">
        <v>14</v>
      </c>
      <c r="J1209" t="s">
        <v>54</v>
      </c>
      <c r="K1209" s="78">
        <f t="shared" ca="1" si="19"/>
        <v>0</v>
      </c>
      <c r="M1209" t="s">
        <v>1680</v>
      </c>
    </row>
    <row r="1210" spans="1:13" x14ac:dyDescent="0.35">
      <c r="A1210" t="s">
        <v>528</v>
      </c>
      <c r="B1210" t="s">
        <v>116</v>
      </c>
      <c r="C1210" t="s">
        <v>488</v>
      </c>
      <c r="D1210" t="s">
        <v>503</v>
      </c>
      <c r="E1210" t="s">
        <v>509</v>
      </c>
      <c r="F1210" t="s">
        <v>512</v>
      </c>
      <c r="G1210" t="s">
        <v>54</v>
      </c>
      <c r="H1210" t="s">
        <v>390</v>
      </c>
      <c r="I1210" t="s">
        <v>14</v>
      </c>
      <c r="J1210" t="s">
        <v>54</v>
      </c>
      <c r="K1210" s="78">
        <f t="shared" ca="1" si="19"/>
        <v>0</v>
      </c>
      <c r="M1210" t="s">
        <v>1680</v>
      </c>
    </row>
    <row r="1211" spans="1:13" x14ac:dyDescent="0.35">
      <c r="A1211" t="s">
        <v>528</v>
      </c>
      <c r="B1211" t="s">
        <v>118</v>
      </c>
      <c r="C1211" t="s">
        <v>488</v>
      </c>
      <c r="D1211" t="s">
        <v>503</v>
      </c>
      <c r="E1211" t="s">
        <v>509</v>
      </c>
      <c r="F1211" t="s">
        <v>54</v>
      </c>
      <c r="I1211" t="s">
        <v>14</v>
      </c>
      <c r="J1211" t="s">
        <v>54</v>
      </c>
      <c r="K1211" s="78">
        <f t="shared" ca="1" si="19"/>
        <v>0</v>
      </c>
      <c r="M1211" t="s">
        <v>1680</v>
      </c>
    </row>
    <row r="1212" spans="1:13" x14ac:dyDescent="0.35">
      <c r="A1212" t="s">
        <v>528</v>
      </c>
      <c r="B1212" t="s">
        <v>120</v>
      </c>
      <c r="C1212" t="s">
        <v>488</v>
      </c>
      <c r="D1212" t="s">
        <v>503</v>
      </c>
      <c r="E1212" t="s">
        <v>54</v>
      </c>
      <c r="I1212" t="s">
        <v>14</v>
      </c>
      <c r="J1212" t="s">
        <v>54</v>
      </c>
      <c r="K1212" s="78">
        <f t="shared" ca="1" si="19"/>
        <v>0</v>
      </c>
      <c r="M1212" t="s">
        <v>1680</v>
      </c>
    </row>
    <row r="1213" spans="1:13" x14ac:dyDescent="0.35">
      <c r="A1213" t="s">
        <v>528</v>
      </c>
      <c r="B1213" t="s">
        <v>124</v>
      </c>
      <c r="C1213" t="s">
        <v>488</v>
      </c>
      <c r="D1213" t="s">
        <v>513</v>
      </c>
      <c r="E1213" t="s">
        <v>514</v>
      </c>
      <c r="F1213" t="s">
        <v>54</v>
      </c>
      <c r="H1213" t="s">
        <v>398</v>
      </c>
      <c r="I1213" t="s">
        <v>14</v>
      </c>
      <c r="J1213" t="s">
        <v>54</v>
      </c>
      <c r="K1213" s="78">
        <f t="shared" ca="1" si="19"/>
        <v>0</v>
      </c>
      <c r="M1213" t="s">
        <v>1680</v>
      </c>
    </row>
    <row r="1214" spans="1:13" x14ac:dyDescent="0.35">
      <c r="A1214" t="s">
        <v>528</v>
      </c>
      <c r="B1214" t="s">
        <v>71</v>
      </c>
      <c r="C1214" t="s">
        <v>488</v>
      </c>
      <c r="D1214" t="s">
        <v>513</v>
      </c>
      <c r="E1214" t="s">
        <v>399</v>
      </c>
      <c r="F1214" t="s">
        <v>54</v>
      </c>
      <c r="I1214" t="s">
        <v>14</v>
      </c>
      <c r="J1214" t="s">
        <v>54</v>
      </c>
      <c r="K1214" s="78">
        <f t="shared" ca="1" si="19"/>
        <v>0</v>
      </c>
      <c r="M1214" t="s">
        <v>1680</v>
      </c>
    </row>
    <row r="1215" spans="1:13" x14ac:dyDescent="0.35">
      <c r="A1215" t="s">
        <v>528</v>
      </c>
      <c r="B1215" t="s">
        <v>127</v>
      </c>
      <c r="C1215" t="s">
        <v>488</v>
      </c>
      <c r="D1215" t="s">
        <v>513</v>
      </c>
      <c r="E1215" t="s">
        <v>515</v>
      </c>
      <c r="F1215" t="s">
        <v>54</v>
      </c>
      <c r="H1215" t="s">
        <v>401</v>
      </c>
      <c r="I1215" t="s">
        <v>14</v>
      </c>
      <c r="J1215" t="s">
        <v>54</v>
      </c>
      <c r="K1215" s="78">
        <f t="shared" ca="1" si="19"/>
        <v>0</v>
      </c>
      <c r="M1215" t="s">
        <v>1680</v>
      </c>
    </row>
    <row r="1216" spans="1:13" x14ac:dyDescent="0.35">
      <c r="A1216" t="s">
        <v>528</v>
      </c>
      <c r="B1216" t="s">
        <v>129</v>
      </c>
      <c r="C1216" t="s">
        <v>488</v>
      </c>
      <c r="D1216" t="s">
        <v>513</v>
      </c>
      <c r="E1216" t="s">
        <v>515</v>
      </c>
      <c r="F1216" t="s">
        <v>516</v>
      </c>
      <c r="G1216" t="s">
        <v>54</v>
      </c>
      <c r="I1216" t="s">
        <v>14</v>
      </c>
      <c r="J1216" t="s">
        <v>54</v>
      </c>
      <c r="K1216" s="78">
        <f t="shared" ca="1" si="19"/>
        <v>0</v>
      </c>
      <c r="M1216" t="s">
        <v>1680</v>
      </c>
    </row>
    <row r="1217" spans="1:13" x14ac:dyDescent="0.35">
      <c r="A1217" t="s">
        <v>528</v>
      </c>
      <c r="B1217" t="s">
        <v>404</v>
      </c>
      <c r="C1217" t="s">
        <v>488</v>
      </c>
      <c r="D1217" t="s">
        <v>513</v>
      </c>
      <c r="E1217" t="s">
        <v>515</v>
      </c>
      <c r="F1217" t="s">
        <v>517</v>
      </c>
      <c r="G1217" t="s">
        <v>54</v>
      </c>
      <c r="I1217" t="s">
        <v>14</v>
      </c>
      <c r="J1217" t="s">
        <v>54</v>
      </c>
      <c r="K1217" s="78">
        <f t="shared" ca="1" si="19"/>
        <v>0</v>
      </c>
      <c r="M1217" t="s">
        <v>1680</v>
      </c>
    </row>
    <row r="1218" spans="1:13" x14ac:dyDescent="0.35">
      <c r="A1218" t="s">
        <v>528</v>
      </c>
      <c r="B1218" t="s">
        <v>406</v>
      </c>
      <c r="C1218" t="s">
        <v>488</v>
      </c>
      <c r="D1218" t="s">
        <v>513</v>
      </c>
      <c r="E1218" t="s">
        <v>515</v>
      </c>
      <c r="F1218" t="s">
        <v>518</v>
      </c>
      <c r="G1218" t="s">
        <v>54</v>
      </c>
      <c r="I1218" t="s">
        <v>14</v>
      </c>
      <c r="J1218" t="s">
        <v>54</v>
      </c>
      <c r="K1218" s="78">
        <f t="shared" ca="1" si="19"/>
        <v>0</v>
      </c>
      <c r="M1218" t="s">
        <v>1680</v>
      </c>
    </row>
    <row r="1219" spans="1:13" x14ac:dyDescent="0.35">
      <c r="A1219" t="s">
        <v>528</v>
      </c>
      <c r="B1219" t="s">
        <v>408</v>
      </c>
      <c r="C1219" t="s">
        <v>488</v>
      </c>
      <c r="D1219" t="s">
        <v>513</v>
      </c>
      <c r="E1219" t="s">
        <v>54</v>
      </c>
      <c r="I1219" t="s">
        <v>14</v>
      </c>
      <c r="J1219" t="s">
        <v>54</v>
      </c>
      <c r="K1219" s="78">
        <f t="shared" ca="1" si="19"/>
        <v>0</v>
      </c>
      <c r="M1219" t="s">
        <v>1680</v>
      </c>
    </row>
    <row r="1220" spans="1:13" x14ac:dyDescent="0.35">
      <c r="A1220" t="s">
        <v>528</v>
      </c>
      <c r="B1220" t="s">
        <v>412</v>
      </c>
      <c r="C1220" t="s">
        <v>488</v>
      </c>
      <c r="D1220" t="s">
        <v>519</v>
      </c>
      <c r="E1220" t="s">
        <v>411</v>
      </c>
      <c r="F1220" t="s">
        <v>54</v>
      </c>
      <c r="H1220" t="s">
        <v>413</v>
      </c>
      <c r="I1220" t="s">
        <v>14</v>
      </c>
      <c r="J1220" t="s">
        <v>54</v>
      </c>
      <c r="K1220" s="78">
        <f t="shared" ca="1" si="19"/>
        <v>0</v>
      </c>
      <c r="M1220" t="s">
        <v>1680</v>
      </c>
    </row>
    <row r="1221" spans="1:13" x14ac:dyDescent="0.35">
      <c r="A1221" t="s">
        <v>528</v>
      </c>
      <c r="B1221" t="s">
        <v>415</v>
      </c>
      <c r="C1221" t="s">
        <v>488</v>
      </c>
      <c r="D1221" t="s">
        <v>519</v>
      </c>
      <c r="E1221" t="s">
        <v>414</v>
      </c>
      <c r="F1221" t="s">
        <v>54</v>
      </c>
      <c r="H1221" t="s">
        <v>416</v>
      </c>
      <c r="I1221" t="s">
        <v>14</v>
      </c>
      <c r="J1221" t="s">
        <v>54</v>
      </c>
      <c r="K1221" s="78">
        <f t="shared" ca="1" si="19"/>
        <v>0</v>
      </c>
      <c r="M1221" t="s">
        <v>1680</v>
      </c>
    </row>
    <row r="1222" spans="1:13" x14ac:dyDescent="0.35">
      <c r="A1222" t="s">
        <v>528</v>
      </c>
      <c r="B1222" t="s">
        <v>418</v>
      </c>
      <c r="C1222" t="s">
        <v>488</v>
      </c>
      <c r="D1222" t="s">
        <v>519</v>
      </c>
      <c r="E1222" t="s">
        <v>417</v>
      </c>
      <c r="F1222" t="s">
        <v>54</v>
      </c>
      <c r="H1222" t="s">
        <v>419</v>
      </c>
      <c r="I1222" t="s">
        <v>14</v>
      </c>
      <c r="J1222" t="s">
        <v>54</v>
      </c>
      <c r="K1222" s="78">
        <f t="shared" ca="1" si="19"/>
        <v>0</v>
      </c>
      <c r="M1222" t="s">
        <v>1680</v>
      </c>
    </row>
    <row r="1223" spans="1:13" x14ac:dyDescent="0.35">
      <c r="A1223" t="s">
        <v>528</v>
      </c>
      <c r="B1223" t="s">
        <v>131</v>
      </c>
      <c r="C1223" t="s">
        <v>488</v>
      </c>
      <c r="D1223" t="s">
        <v>519</v>
      </c>
      <c r="E1223" t="s">
        <v>54</v>
      </c>
      <c r="H1223" t="s">
        <v>420</v>
      </c>
      <c r="I1223" t="s">
        <v>14</v>
      </c>
      <c r="J1223" t="s">
        <v>54</v>
      </c>
      <c r="K1223" s="78">
        <f t="shared" ca="1" si="19"/>
        <v>0</v>
      </c>
      <c r="M1223" t="s">
        <v>1680</v>
      </c>
    </row>
    <row r="1224" spans="1:13" x14ac:dyDescent="0.35">
      <c r="A1224" t="s">
        <v>528</v>
      </c>
      <c r="B1224" t="s">
        <v>134</v>
      </c>
      <c r="C1224" t="s">
        <v>488</v>
      </c>
      <c r="D1224" t="s">
        <v>520</v>
      </c>
      <c r="E1224" t="s">
        <v>521</v>
      </c>
      <c r="F1224" t="s">
        <v>54</v>
      </c>
      <c r="I1224" t="s">
        <v>14</v>
      </c>
      <c r="J1224" t="s">
        <v>54</v>
      </c>
      <c r="K1224" s="78">
        <f t="shared" ca="1" si="19"/>
        <v>0</v>
      </c>
      <c r="M1224" t="s">
        <v>1680</v>
      </c>
    </row>
    <row r="1225" spans="1:13" x14ac:dyDescent="0.35">
      <c r="A1225" t="s">
        <v>528</v>
      </c>
      <c r="B1225" t="s">
        <v>136</v>
      </c>
      <c r="C1225" t="s">
        <v>488</v>
      </c>
      <c r="D1225" t="s">
        <v>520</v>
      </c>
      <c r="E1225" t="s">
        <v>422</v>
      </c>
      <c r="F1225" t="s">
        <v>54</v>
      </c>
      <c r="H1225" t="s">
        <v>423</v>
      </c>
      <c r="I1225" t="s">
        <v>14</v>
      </c>
      <c r="J1225" t="s">
        <v>54</v>
      </c>
      <c r="K1225" s="78">
        <f t="shared" ca="1" si="19"/>
        <v>0</v>
      </c>
      <c r="M1225" t="s">
        <v>1680</v>
      </c>
    </row>
    <row r="1226" spans="1:13" x14ac:dyDescent="0.35">
      <c r="A1226" t="s">
        <v>528</v>
      </c>
      <c r="B1226" t="s">
        <v>138</v>
      </c>
      <c r="C1226" t="s">
        <v>488</v>
      </c>
      <c r="D1226" t="s">
        <v>520</v>
      </c>
      <c r="E1226" t="s">
        <v>424</v>
      </c>
      <c r="F1226" t="s">
        <v>54</v>
      </c>
      <c r="H1226" t="s">
        <v>425</v>
      </c>
      <c r="I1226" t="s">
        <v>14</v>
      </c>
      <c r="J1226" t="s">
        <v>54</v>
      </c>
      <c r="K1226" s="78">
        <f t="shared" ca="1" si="19"/>
        <v>0</v>
      </c>
      <c r="M1226" t="s">
        <v>1680</v>
      </c>
    </row>
    <row r="1227" spans="1:13" x14ac:dyDescent="0.35">
      <c r="A1227" t="s">
        <v>528</v>
      </c>
      <c r="B1227" t="s">
        <v>74</v>
      </c>
      <c r="C1227" t="s">
        <v>488</v>
      </c>
      <c r="D1227" t="s">
        <v>520</v>
      </c>
      <c r="E1227" t="s">
        <v>426</v>
      </c>
      <c r="F1227" t="s">
        <v>54</v>
      </c>
      <c r="H1227" t="s">
        <v>427</v>
      </c>
      <c r="I1227" t="s">
        <v>14</v>
      </c>
      <c r="J1227" t="s">
        <v>54</v>
      </c>
      <c r="K1227" s="78">
        <f t="shared" ca="1" si="19"/>
        <v>0</v>
      </c>
      <c r="M1227" t="s">
        <v>1680</v>
      </c>
    </row>
    <row r="1228" spans="1:13" x14ac:dyDescent="0.35">
      <c r="A1228" t="s">
        <v>528</v>
      </c>
      <c r="B1228" t="s">
        <v>141</v>
      </c>
      <c r="C1228" t="s">
        <v>488</v>
      </c>
      <c r="D1228" t="s">
        <v>520</v>
      </c>
      <c r="E1228" t="s">
        <v>428</v>
      </c>
      <c r="F1228" t="s">
        <v>54</v>
      </c>
      <c r="H1228" t="s">
        <v>429</v>
      </c>
      <c r="I1228" t="s">
        <v>14</v>
      </c>
      <c r="J1228" t="s">
        <v>54</v>
      </c>
      <c r="K1228" s="78">
        <f t="shared" ca="1" si="19"/>
        <v>0</v>
      </c>
      <c r="M1228" t="s">
        <v>1680</v>
      </c>
    </row>
    <row r="1229" spans="1:13" x14ac:dyDescent="0.35">
      <c r="A1229" t="s">
        <v>528</v>
      </c>
      <c r="B1229" t="s">
        <v>143</v>
      </c>
      <c r="C1229" t="s">
        <v>488</v>
      </c>
      <c r="D1229" t="s">
        <v>54</v>
      </c>
      <c r="H1229" t="s">
        <v>522</v>
      </c>
      <c r="I1229" t="s">
        <v>14</v>
      </c>
      <c r="J1229" t="s">
        <v>54</v>
      </c>
      <c r="K1229" s="78">
        <f t="shared" ca="1" si="19"/>
        <v>0</v>
      </c>
      <c r="M1229" t="s">
        <v>1680</v>
      </c>
    </row>
    <row r="1230" spans="1:13" x14ac:dyDescent="0.35">
      <c r="A1230" t="s">
        <v>528</v>
      </c>
      <c r="B1230" t="s">
        <v>144</v>
      </c>
      <c r="C1230" t="s">
        <v>523</v>
      </c>
      <c r="D1230" t="s">
        <v>432</v>
      </c>
      <c r="E1230" t="s">
        <v>54</v>
      </c>
      <c r="I1230" t="s">
        <v>14</v>
      </c>
      <c r="J1230" t="s">
        <v>54</v>
      </c>
      <c r="K1230" s="78">
        <f t="shared" ca="1" si="19"/>
        <v>0</v>
      </c>
      <c r="M1230" t="s">
        <v>1680</v>
      </c>
    </row>
    <row r="1231" spans="1:13" x14ac:dyDescent="0.35">
      <c r="A1231" t="s">
        <v>528</v>
      </c>
      <c r="B1231" t="s">
        <v>145</v>
      </c>
      <c r="C1231" t="s">
        <v>523</v>
      </c>
      <c r="D1231" t="s">
        <v>433</v>
      </c>
      <c r="E1231" t="s">
        <v>54</v>
      </c>
      <c r="H1231" t="s">
        <v>434</v>
      </c>
      <c r="I1231" t="s">
        <v>14</v>
      </c>
      <c r="J1231" t="s">
        <v>54</v>
      </c>
      <c r="K1231" s="78">
        <f t="shared" ca="1" si="19"/>
        <v>0</v>
      </c>
      <c r="M1231" t="s">
        <v>1680</v>
      </c>
    </row>
    <row r="1232" spans="1:13" x14ac:dyDescent="0.35">
      <c r="A1232" t="s">
        <v>528</v>
      </c>
      <c r="B1232" t="s">
        <v>146</v>
      </c>
      <c r="C1232" t="s">
        <v>523</v>
      </c>
      <c r="D1232" t="s">
        <v>435</v>
      </c>
      <c r="E1232" t="s">
        <v>54</v>
      </c>
      <c r="I1232" t="s">
        <v>14</v>
      </c>
      <c r="J1232" t="s">
        <v>54</v>
      </c>
      <c r="K1232" s="78">
        <f t="shared" ca="1" si="19"/>
        <v>0</v>
      </c>
      <c r="M1232" t="s">
        <v>1680</v>
      </c>
    </row>
    <row r="1233" spans="1:13" x14ac:dyDescent="0.35">
      <c r="A1233" t="s">
        <v>528</v>
      </c>
      <c r="B1233" t="s">
        <v>148</v>
      </c>
      <c r="C1233" t="s">
        <v>523</v>
      </c>
      <c r="D1233" t="s">
        <v>436</v>
      </c>
      <c r="E1233" t="s">
        <v>54</v>
      </c>
      <c r="I1233" t="s">
        <v>14</v>
      </c>
      <c r="J1233" t="s">
        <v>54</v>
      </c>
      <c r="K1233" s="78">
        <f t="shared" ref="K1233:K1296" ca="1" si="20">OFFSET(INDIRECT(A1233&amp;"_Corner"),MATCH($B1233,INDIRECT(A1233&amp;"_Row"),0),MATCH($I1233,INDIRECT(A1233&amp;"_Column",0)))</f>
        <v>0</v>
      </c>
      <c r="M1233" t="s">
        <v>1680</v>
      </c>
    </row>
    <row r="1234" spans="1:13" x14ac:dyDescent="0.35">
      <c r="A1234" t="s">
        <v>528</v>
      </c>
      <c r="B1234" t="s">
        <v>19</v>
      </c>
      <c r="C1234" t="s">
        <v>488</v>
      </c>
      <c r="D1234" t="s">
        <v>489</v>
      </c>
      <c r="E1234" t="s">
        <v>490</v>
      </c>
      <c r="F1234" t="s">
        <v>330</v>
      </c>
      <c r="G1234" t="s">
        <v>54</v>
      </c>
      <c r="H1234" t="s">
        <v>491</v>
      </c>
      <c r="I1234" t="s">
        <v>61</v>
      </c>
      <c r="J1234" t="s">
        <v>443</v>
      </c>
      <c r="K1234" s="78">
        <f t="shared" ca="1" si="20"/>
        <v>0</v>
      </c>
      <c r="M1234" t="s">
        <v>1680</v>
      </c>
    </row>
    <row r="1235" spans="1:13" x14ac:dyDescent="0.35">
      <c r="A1235" t="s">
        <v>528</v>
      </c>
      <c r="B1235" t="s">
        <v>23</v>
      </c>
      <c r="C1235" t="s">
        <v>488</v>
      </c>
      <c r="D1235" t="s">
        <v>489</v>
      </c>
      <c r="E1235" t="s">
        <v>490</v>
      </c>
      <c r="F1235" t="s">
        <v>332</v>
      </c>
      <c r="G1235" t="s">
        <v>54</v>
      </c>
      <c r="H1235" t="s">
        <v>333</v>
      </c>
      <c r="I1235" t="s">
        <v>61</v>
      </c>
      <c r="J1235" t="s">
        <v>443</v>
      </c>
      <c r="K1235" s="78">
        <f t="shared" ca="1" si="20"/>
        <v>0</v>
      </c>
      <c r="M1235" t="s">
        <v>1680</v>
      </c>
    </row>
    <row r="1236" spans="1:13" x14ac:dyDescent="0.35">
      <c r="A1236" t="s">
        <v>528</v>
      </c>
      <c r="B1236" t="s">
        <v>26</v>
      </c>
      <c r="C1236" t="s">
        <v>488</v>
      </c>
      <c r="D1236" t="s">
        <v>489</v>
      </c>
      <c r="E1236" t="s">
        <v>490</v>
      </c>
      <c r="F1236" t="s">
        <v>334</v>
      </c>
      <c r="G1236" t="s">
        <v>54</v>
      </c>
      <c r="H1236" t="s">
        <v>335</v>
      </c>
      <c r="I1236" t="s">
        <v>61</v>
      </c>
      <c r="J1236" t="s">
        <v>443</v>
      </c>
      <c r="K1236" s="78">
        <f t="shared" ca="1" si="20"/>
        <v>0</v>
      </c>
      <c r="M1236" t="s">
        <v>1680</v>
      </c>
    </row>
    <row r="1237" spans="1:13" x14ac:dyDescent="0.35">
      <c r="A1237" t="s">
        <v>528</v>
      </c>
      <c r="B1237" t="s">
        <v>30</v>
      </c>
      <c r="C1237" t="s">
        <v>488</v>
      </c>
      <c r="D1237" t="s">
        <v>489</v>
      </c>
      <c r="E1237" t="s">
        <v>490</v>
      </c>
      <c r="F1237" t="s">
        <v>54</v>
      </c>
      <c r="I1237" t="s">
        <v>61</v>
      </c>
      <c r="J1237" t="s">
        <v>443</v>
      </c>
      <c r="K1237" s="78">
        <f t="shared" ca="1" si="20"/>
        <v>0</v>
      </c>
      <c r="M1237" t="s">
        <v>1680</v>
      </c>
    </row>
    <row r="1238" spans="1:13" x14ac:dyDescent="0.35">
      <c r="A1238" t="s">
        <v>528</v>
      </c>
      <c r="B1238" t="s">
        <v>34</v>
      </c>
      <c r="C1238" t="s">
        <v>488</v>
      </c>
      <c r="D1238" t="s">
        <v>489</v>
      </c>
      <c r="E1238" t="s">
        <v>493</v>
      </c>
      <c r="F1238" t="s">
        <v>337</v>
      </c>
      <c r="G1238" t="s">
        <v>54</v>
      </c>
      <c r="H1238" t="s">
        <v>338</v>
      </c>
      <c r="I1238" t="s">
        <v>61</v>
      </c>
      <c r="J1238" t="s">
        <v>443</v>
      </c>
      <c r="K1238" s="78">
        <f t="shared" ca="1" si="20"/>
        <v>0</v>
      </c>
      <c r="M1238" t="s">
        <v>1680</v>
      </c>
    </row>
    <row r="1239" spans="1:13" x14ac:dyDescent="0.35">
      <c r="A1239" t="s">
        <v>528</v>
      </c>
      <c r="B1239" t="s">
        <v>38</v>
      </c>
      <c r="C1239" t="s">
        <v>488</v>
      </c>
      <c r="D1239" t="s">
        <v>489</v>
      </c>
      <c r="E1239" t="s">
        <v>493</v>
      </c>
      <c r="F1239" t="s">
        <v>339</v>
      </c>
      <c r="G1239" t="s">
        <v>54</v>
      </c>
      <c r="H1239" t="s">
        <v>494</v>
      </c>
      <c r="I1239" t="s">
        <v>61</v>
      </c>
      <c r="J1239" t="s">
        <v>443</v>
      </c>
      <c r="K1239" s="78">
        <f t="shared" ca="1" si="20"/>
        <v>0</v>
      </c>
      <c r="M1239" t="s">
        <v>1680</v>
      </c>
    </row>
    <row r="1240" spans="1:13" x14ac:dyDescent="0.35">
      <c r="A1240" t="s">
        <v>528</v>
      </c>
      <c r="B1240" t="s">
        <v>41</v>
      </c>
      <c r="C1240" t="s">
        <v>488</v>
      </c>
      <c r="D1240" t="s">
        <v>489</v>
      </c>
      <c r="E1240" t="s">
        <v>493</v>
      </c>
      <c r="F1240" t="s">
        <v>54</v>
      </c>
      <c r="I1240" t="s">
        <v>61</v>
      </c>
      <c r="J1240" t="s">
        <v>443</v>
      </c>
      <c r="K1240" s="78">
        <f t="shared" ca="1" si="20"/>
        <v>0</v>
      </c>
      <c r="M1240" t="s">
        <v>1680</v>
      </c>
    </row>
    <row r="1241" spans="1:13" x14ac:dyDescent="0.35">
      <c r="A1241" t="s">
        <v>528</v>
      </c>
      <c r="B1241" t="s">
        <v>45</v>
      </c>
      <c r="C1241" t="s">
        <v>488</v>
      </c>
      <c r="D1241" t="s">
        <v>489</v>
      </c>
      <c r="E1241" t="s">
        <v>341</v>
      </c>
      <c r="F1241" t="s">
        <v>495</v>
      </c>
      <c r="G1241" t="s">
        <v>54</v>
      </c>
      <c r="H1241" t="s">
        <v>496</v>
      </c>
      <c r="I1241" t="s">
        <v>61</v>
      </c>
      <c r="J1241" t="s">
        <v>443</v>
      </c>
      <c r="K1241" s="78">
        <f t="shared" ca="1" si="20"/>
        <v>0</v>
      </c>
      <c r="M1241" t="s">
        <v>1680</v>
      </c>
    </row>
    <row r="1242" spans="1:13" x14ac:dyDescent="0.35">
      <c r="A1242" t="s">
        <v>528</v>
      </c>
      <c r="B1242" t="s">
        <v>49</v>
      </c>
      <c r="C1242" t="s">
        <v>488</v>
      </c>
      <c r="D1242" t="s">
        <v>489</v>
      </c>
      <c r="E1242" t="s">
        <v>341</v>
      </c>
      <c r="F1242" t="s">
        <v>497</v>
      </c>
      <c r="G1242" t="s">
        <v>54</v>
      </c>
      <c r="H1242" t="s">
        <v>345</v>
      </c>
      <c r="I1242" t="s">
        <v>61</v>
      </c>
      <c r="J1242" t="s">
        <v>443</v>
      </c>
      <c r="K1242" s="78">
        <f t="shared" ca="1" si="20"/>
        <v>0</v>
      </c>
      <c r="M1242" t="s">
        <v>1680</v>
      </c>
    </row>
    <row r="1243" spans="1:13" x14ac:dyDescent="0.35">
      <c r="A1243" t="s">
        <v>528</v>
      </c>
      <c r="B1243" t="s">
        <v>51</v>
      </c>
      <c r="C1243" t="s">
        <v>488</v>
      </c>
      <c r="D1243" t="s">
        <v>489</v>
      </c>
      <c r="E1243" t="s">
        <v>341</v>
      </c>
      <c r="F1243" t="s">
        <v>498</v>
      </c>
      <c r="G1243" t="s">
        <v>54</v>
      </c>
      <c r="H1243" t="s">
        <v>347</v>
      </c>
      <c r="I1243" t="s">
        <v>61</v>
      </c>
      <c r="J1243" t="s">
        <v>443</v>
      </c>
      <c r="K1243" s="78">
        <f t="shared" ca="1" si="20"/>
        <v>0</v>
      </c>
      <c r="M1243" t="s">
        <v>1680</v>
      </c>
    </row>
    <row r="1244" spans="1:13" x14ac:dyDescent="0.35">
      <c r="A1244" t="s">
        <v>528</v>
      </c>
      <c r="B1244" t="s">
        <v>53</v>
      </c>
      <c r="C1244" t="s">
        <v>488</v>
      </c>
      <c r="D1244" t="s">
        <v>489</v>
      </c>
      <c r="E1244" t="s">
        <v>341</v>
      </c>
      <c r="F1244" t="s">
        <v>499</v>
      </c>
      <c r="G1244" t="s">
        <v>54</v>
      </c>
      <c r="H1244" t="s">
        <v>349</v>
      </c>
      <c r="I1244" t="s">
        <v>61</v>
      </c>
      <c r="J1244" t="s">
        <v>443</v>
      </c>
      <c r="K1244" s="78">
        <f t="shared" ca="1" si="20"/>
        <v>0</v>
      </c>
      <c r="M1244" t="s">
        <v>1680</v>
      </c>
    </row>
    <row r="1245" spans="1:13" x14ac:dyDescent="0.35">
      <c r="A1245" t="s">
        <v>528</v>
      </c>
      <c r="B1245" t="s">
        <v>60</v>
      </c>
      <c r="C1245" t="s">
        <v>488</v>
      </c>
      <c r="D1245" t="s">
        <v>489</v>
      </c>
      <c r="E1245" t="s">
        <v>341</v>
      </c>
      <c r="F1245" t="s">
        <v>500</v>
      </c>
      <c r="G1245" t="s">
        <v>54</v>
      </c>
      <c r="H1245" t="s">
        <v>351</v>
      </c>
      <c r="I1245" t="s">
        <v>61</v>
      </c>
      <c r="J1245" t="s">
        <v>443</v>
      </c>
      <c r="K1245" s="78">
        <f t="shared" ca="1" si="20"/>
        <v>0</v>
      </c>
      <c r="M1245" t="s">
        <v>1680</v>
      </c>
    </row>
    <row r="1246" spans="1:13" x14ac:dyDescent="0.35">
      <c r="A1246" t="s">
        <v>528</v>
      </c>
      <c r="B1246" t="s">
        <v>66</v>
      </c>
      <c r="C1246" t="s">
        <v>488</v>
      </c>
      <c r="D1246" t="s">
        <v>489</v>
      </c>
      <c r="E1246" t="s">
        <v>352</v>
      </c>
      <c r="F1246" t="s">
        <v>54</v>
      </c>
      <c r="I1246" t="s">
        <v>61</v>
      </c>
      <c r="J1246" t="s">
        <v>443</v>
      </c>
      <c r="K1246" s="78">
        <f t="shared" ca="1" si="20"/>
        <v>0</v>
      </c>
      <c r="M1246" t="s">
        <v>1680</v>
      </c>
    </row>
    <row r="1247" spans="1:13" x14ac:dyDescent="0.35">
      <c r="A1247" t="s">
        <v>528</v>
      </c>
      <c r="B1247" t="s">
        <v>69</v>
      </c>
      <c r="C1247" t="s">
        <v>488</v>
      </c>
      <c r="D1247" t="s">
        <v>489</v>
      </c>
      <c r="E1247" t="s">
        <v>501</v>
      </c>
      <c r="F1247" t="s">
        <v>353</v>
      </c>
      <c r="G1247" t="s">
        <v>54</v>
      </c>
      <c r="H1247" t="s">
        <v>354</v>
      </c>
      <c r="I1247" t="s">
        <v>61</v>
      </c>
      <c r="J1247" t="s">
        <v>443</v>
      </c>
      <c r="K1247" s="78">
        <f t="shared" ca="1" si="20"/>
        <v>0</v>
      </c>
      <c r="M1247" t="s">
        <v>1680</v>
      </c>
    </row>
    <row r="1248" spans="1:13" x14ac:dyDescent="0.35">
      <c r="A1248" t="s">
        <v>528</v>
      </c>
      <c r="B1248" t="s">
        <v>73</v>
      </c>
      <c r="C1248" t="s">
        <v>488</v>
      </c>
      <c r="D1248" t="s">
        <v>489</v>
      </c>
      <c r="E1248" t="s">
        <v>501</v>
      </c>
      <c r="F1248" t="s">
        <v>355</v>
      </c>
      <c r="G1248" t="s">
        <v>54</v>
      </c>
      <c r="H1248" t="s">
        <v>502</v>
      </c>
      <c r="I1248" t="s">
        <v>61</v>
      </c>
      <c r="J1248" t="s">
        <v>443</v>
      </c>
      <c r="K1248" s="78">
        <f t="shared" ca="1" si="20"/>
        <v>0</v>
      </c>
      <c r="M1248" t="s">
        <v>1680</v>
      </c>
    </row>
    <row r="1249" spans="1:13" x14ac:dyDescent="0.35">
      <c r="A1249" t="s">
        <v>528</v>
      </c>
      <c r="B1249" t="s">
        <v>76</v>
      </c>
      <c r="C1249" t="s">
        <v>488</v>
      </c>
      <c r="D1249" t="s">
        <v>489</v>
      </c>
      <c r="E1249" t="s">
        <v>501</v>
      </c>
      <c r="F1249" t="s">
        <v>54</v>
      </c>
      <c r="I1249" t="s">
        <v>61</v>
      </c>
      <c r="J1249" t="s">
        <v>443</v>
      </c>
      <c r="K1249" s="78">
        <f t="shared" ca="1" si="20"/>
        <v>0</v>
      </c>
      <c r="M1249" t="s">
        <v>1680</v>
      </c>
    </row>
    <row r="1250" spans="1:13" x14ac:dyDescent="0.35">
      <c r="A1250" t="s">
        <v>528</v>
      </c>
      <c r="B1250" t="s">
        <v>80</v>
      </c>
      <c r="C1250" t="s">
        <v>488</v>
      </c>
      <c r="D1250" t="s">
        <v>489</v>
      </c>
      <c r="E1250" t="s">
        <v>54</v>
      </c>
      <c r="I1250" t="s">
        <v>61</v>
      </c>
      <c r="J1250" t="s">
        <v>443</v>
      </c>
      <c r="K1250" s="78">
        <f t="shared" ca="1" si="20"/>
        <v>0</v>
      </c>
      <c r="M1250" t="s">
        <v>1680</v>
      </c>
    </row>
    <row r="1251" spans="1:13" x14ac:dyDescent="0.35">
      <c r="A1251" t="s">
        <v>528</v>
      </c>
      <c r="B1251" t="s">
        <v>82</v>
      </c>
      <c r="C1251" t="s">
        <v>488</v>
      </c>
      <c r="D1251" t="s">
        <v>503</v>
      </c>
      <c r="E1251" t="s">
        <v>504</v>
      </c>
      <c r="F1251" t="s">
        <v>360</v>
      </c>
      <c r="G1251" t="s">
        <v>54</v>
      </c>
      <c r="H1251" t="s">
        <v>361</v>
      </c>
      <c r="I1251" t="s">
        <v>61</v>
      </c>
      <c r="J1251" t="s">
        <v>443</v>
      </c>
      <c r="K1251" s="78">
        <f t="shared" ca="1" si="20"/>
        <v>0</v>
      </c>
      <c r="M1251" t="s">
        <v>1680</v>
      </c>
    </row>
    <row r="1252" spans="1:13" x14ac:dyDescent="0.35">
      <c r="A1252" t="s">
        <v>528</v>
      </c>
      <c r="B1252" t="s">
        <v>84</v>
      </c>
      <c r="C1252" t="s">
        <v>488</v>
      </c>
      <c r="D1252" t="s">
        <v>503</v>
      </c>
      <c r="E1252" t="s">
        <v>504</v>
      </c>
      <c r="F1252" t="s">
        <v>362</v>
      </c>
      <c r="G1252" t="s">
        <v>54</v>
      </c>
      <c r="H1252" t="s">
        <v>363</v>
      </c>
      <c r="I1252" t="s">
        <v>61</v>
      </c>
      <c r="J1252" t="s">
        <v>443</v>
      </c>
      <c r="K1252" s="78">
        <f t="shared" ca="1" si="20"/>
        <v>0</v>
      </c>
      <c r="M1252" t="s">
        <v>1680</v>
      </c>
    </row>
    <row r="1253" spans="1:13" x14ac:dyDescent="0.35">
      <c r="A1253" t="s">
        <v>528</v>
      </c>
      <c r="B1253" t="s">
        <v>86</v>
      </c>
      <c r="C1253" t="s">
        <v>488</v>
      </c>
      <c r="D1253" t="s">
        <v>503</v>
      </c>
      <c r="E1253" t="s">
        <v>504</v>
      </c>
      <c r="F1253" t="s">
        <v>364</v>
      </c>
      <c r="G1253" t="s">
        <v>54</v>
      </c>
      <c r="H1253" t="s">
        <v>365</v>
      </c>
      <c r="I1253" t="s">
        <v>61</v>
      </c>
      <c r="J1253" t="s">
        <v>443</v>
      </c>
      <c r="K1253" s="78">
        <f t="shared" ca="1" si="20"/>
        <v>0</v>
      </c>
      <c r="M1253" t="s">
        <v>1680</v>
      </c>
    </row>
    <row r="1254" spans="1:13" x14ac:dyDescent="0.35">
      <c r="A1254" t="s">
        <v>528</v>
      </c>
      <c r="B1254" t="s">
        <v>88</v>
      </c>
      <c r="C1254" t="s">
        <v>488</v>
      </c>
      <c r="D1254" t="s">
        <v>503</v>
      </c>
      <c r="E1254" t="s">
        <v>504</v>
      </c>
      <c r="F1254" t="s">
        <v>54</v>
      </c>
      <c r="I1254" t="s">
        <v>61</v>
      </c>
      <c r="J1254" t="s">
        <v>443</v>
      </c>
      <c r="K1254" s="78">
        <f t="shared" ca="1" si="20"/>
        <v>0</v>
      </c>
      <c r="M1254" t="s">
        <v>1680</v>
      </c>
    </row>
    <row r="1255" spans="1:13" x14ac:dyDescent="0.35">
      <c r="A1255" t="s">
        <v>528</v>
      </c>
      <c r="B1255" t="s">
        <v>90</v>
      </c>
      <c r="C1255" t="s">
        <v>488</v>
      </c>
      <c r="D1255" t="s">
        <v>503</v>
      </c>
      <c r="E1255" t="s">
        <v>505</v>
      </c>
      <c r="F1255" t="s">
        <v>367</v>
      </c>
      <c r="G1255" t="s">
        <v>54</v>
      </c>
      <c r="H1255" t="s">
        <v>368</v>
      </c>
      <c r="I1255" t="s">
        <v>61</v>
      </c>
      <c r="J1255" t="s">
        <v>443</v>
      </c>
      <c r="K1255" s="78">
        <f t="shared" ca="1" si="20"/>
        <v>0</v>
      </c>
      <c r="M1255" t="s">
        <v>1680</v>
      </c>
    </row>
    <row r="1256" spans="1:13" x14ac:dyDescent="0.35">
      <c r="A1256" t="s">
        <v>528</v>
      </c>
      <c r="B1256" t="s">
        <v>92</v>
      </c>
      <c r="C1256" t="s">
        <v>488</v>
      </c>
      <c r="D1256" t="s">
        <v>503</v>
      </c>
      <c r="E1256" t="s">
        <v>505</v>
      </c>
      <c r="F1256" t="s">
        <v>369</v>
      </c>
      <c r="G1256" t="s">
        <v>54</v>
      </c>
      <c r="H1256" t="s">
        <v>370</v>
      </c>
      <c r="I1256" t="s">
        <v>61</v>
      </c>
      <c r="J1256" t="s">
        <v>443</v>
      </c>
      <c r="K1256" s="78">
        <f t="shared" ca="1" si="20"/>
        <v>0</v>
      </c>
      <c r="M1256" t="s">
        <v>1680</v>
      </c>
    </row>
    <row r="1257" spans="1:13" x14ac:dyDescent="0.35">
      <c r="A1257" t="s">
        <v>528</v>
      </c>
      <c r="B1257" t="s">
        <v>94</v>
      </c>
      <c r="C1257" t="s">
        <v>488</v>
      </c>
      <c r="D1257" t="s">
        <v>503</v>
      </c>
      <c r="E1257" t="s">
        <v>505</v>
      </c>
      <c r="F1257" t="s">
        <v>371</v>
      </c>
      <c r="G1257" t="s">
        <v>54</v>
      </c>
      <c r="H1257" t="s">
        <v>372</v>
      </c>
      <c r="I1257" t="s">
        <v>61</v>
      </c>
      <c r="J1257" t="s">
        <v>443</v>
      </c>
      <c r="K1257" s="78">
        <f t="shared" ca="1" si="20"/>
        <v>0</v>
      </c>
      <c r="M1257" t="s">
        <v>1680</v>
      </c>
    </row>
    <row r="1258" spans="1:13" x14ac:dyDescent="0.35">
      <c r="A1258" t="s">
        <v>528</v>
      </c>
      <c r="B1258" t="s">
        <v>96</v>
      </c>
      <c r="C1258" t="s">
        <v>488</v>
      </c>
      <c r="D1258" t="s">
        <v>503</v>
      </c>
      <c r="E1258" t="s">
        <v>505</v>
      </c>
      <c r="F1258" t="s">
        <v>54</v>
      </c>
      <c r="I1258" t="s">
        <v>61</v>
      </c>
      <c r="J1258" t="s">
        <v>443</v>
      </c>
      <c r="K1258" s="78">
        <f t="shared" ca="1" si="20"/>
        <v>0</v>
      </c>
      <c r="M1258" t="s">
        <v>1680</v>
      </c>
    </row>
    <row r="1259" spans="1:13" x14ac:dyDescent="0.35">
      <c r="A1259" t="s">
        <v>528</v>
      </c>
      <c r="B1259" t="s">
        <v>98</v>
      </c>
      <c r="C1259" t="s">
        <v>488</v>
      </c>
      <c r="D1259" t="s">
        <v>503</v>
      </c>
      <c r="E1259" t="s">
        <v>506</v>
      </c>
      <c r="F1259" t="s">
        <v>374</v>
      </c>
      <c r="G1259" t="s">
        <v>54</v>
      </c>
      <c r="H1259" t="s">
        <v>507</v>
      </c>
      <c r="I1259" t="s">
        <v>61</v>
      </c>
      <c r="J1259" t="s">
        <v>443</v>
      </c>
      <c r="K1259" s="78">
        <f t="shared" ca="1" si="20"/>
        <v>0</v>
      </c>
      <c r="M1259" t="s">
        <v>1680</v>
      </c>
    </row>
    <row r="1260" spans="1:13" x14ac:dyDescent="0.35">
      <c r="A1260" t="s">
        <v>528</v>
      </c>
      <c r="B1260" t="s">
        <v>100</v>
      </c>
      <c r="C1260" t="s">
        <v>488</v>
      </c>
      <c r="D1260" t="s">
        <v>503</v>
      </c>
      <c r="E1260" t="s">
        <v>506</v>
      </c>
      <c r="F1260" t="s">
        <v>508</v>
      </c>
      <c r="G1260" t="s">
        <v>54</v>
      </c>
      <c r="H1260" t="s">
        <v>377</v>
      </c>
      <c r="I1260" t="s">
        <v>61</v>
      </c>
      <c r="J1260" t="s">
        <v>443</v>
      </c>
      <c r="K1260" s="78">
        <f t="shared" ca="1" si="20"/>
        <v>0</v>
      </c>
      <c r="M1260" t="s">
        <v>1680</v>
      </c>
    </row>
    <row r="1261" spans="1:13" x14ac:dyDescent="0.35">
      <c r="A1261" t="s">
        <v>528</v>
      </c>
      <c r="B1261" t="s">
        <v>102</v>
      </c>
      <c r="C1261" t="s">
        <v>488</v>
      </c>
      <c r="D1261" t="s">
        <v>503</v>
      </c>
      <c r="E1261" t="s">
        <v>506</v>
      </c>
      <c r="F1261" t="s">
        <v>378</v>
      </c>
      <c r="G1261" t="s">
        <v>54</v>
      </c>
      <c r="H1261" t="s">
        <v>379</v>
      </c>
      <c r="I1261" t="s">
        <v>61</v>
      </c>
      <c r="J1261" t="s">
        <v>443</v>
      </c>
      <c r="K1261" s="78">
        <f t="shared" ca="1" si="20"/>
        <v>0</v>
      </c>
      <c r="M1261" t="s">
        <v>1680</v>
      </c>
    </row>
    <row r="1262" spans="1:13" x14ac:dyDescent="0.35">
      <c r="A1262" t="s">
        <v>528</v>
      </c>
      <c r="B1262" t="s">
        <v>67</v>
      </c>
      <c r="C1262" t="s">
        <v>488</v>
      </c>
      <c r="D1262" t="s">
        <v>503</v>
      </c>
      <c r="E1262" t="s">
        <v>506</v>
      </c>
      <c r="F1262" t="s">
        <v>380</v>
      </c>
      <c r="G1262" t="s">
        <v>54</v>
      </c>
      <c r="H1262" t="s">
        <v>381</v>
      </c>
      <c r="I1262" t="s">
        <v>61</v>
      </c>
      <c r="J1262" t="s">
        <v>443</v>
      </c>
      <c r="K1262" s="78">
        <f t="shared" ca="1" si="20"/>
        <v>0</v>
      </c>
      <c r="M1262" t="s">
        <v>1680</v>
      </c>
    </row>
    <row r="1263" spans="1:13" x14ac:dyDescent="0.35">
      <c r="A1263" t="s">
        <v>528</v>
      </c>
      <c r="B1263" t="s">
        <v>105</v>
      </c>
      <c r="C1263" t="s">
        <v>488</v>
      </c>
      <c r="D1263" t="s">
        <v>503</v>
      </c>
      <c r="E1263" t="s">
        <v>506</v>
      </c>
      <c r="F1263" t="s">
        <v>382</v>
      </c>
      <c r="G1263" t="s">
        <v>54</v>
      </c>
      <c r="I1263" t="s">
        <v>61</v>
      </c>
      <c r="J1263" t="s">
        <v>443</v>
      </c>
      <c r="K1263" s="78">
        <f t="shared" ca="1" si="20"/>
        <v>0</v>
      </c>
      <c r="M1263" t="s">
        <v>1680</v>
      </c>
    </row>
    <row r="1264" spans="1:13" x14ac:dyDescent="0.35">
      <c r="A1264" t="s">
        <v>528</v>
      </c>
      <c r="B1264" t="s">
        <v>107</v>
      </c>
      <c r="C1264" t="s">
        <v>488</v>
      </c>
      <c r="D1264" t="s">
        <v>503</v>
      </c>
      <c r="E1264" t="s">
        <v>506</v>
      </c>
      <c r="F1264" t="s">
        <v>54</v>
      </c>
      <c r="I1264" t="s">
        <v>61</v>
      </c>
      <c r="J1264" t="s">
        <v>443</v>
      </c>
      <c r="K1264" s="78">
        <f t="shared" ca="1" si="20"/>
        <v>0</v>
      </c>
      <c r="M1264" t="s">
        <v>1680</v>
      </c>
    </row>
    <row r="1265" spans="1:13" x14ac:dyDescent="0.35">
      <c r="A1265" t="s">
        <v>528</v>
      </c>
      <c r="B1265" t="s">
        <v>109</v>
      </c>
      <c r="C1265" t="s">
        <v>488</v>
      </c>
      <c r="D1265" t="s">
        <v>503</v>
      </c>
      <c r="E1265" t="s">
        <v>384</v>
      </c>
      <c r="F1265" t="s">
        <v>231</v>
      </c>
      <c r="G1265" t="s">
        <v>54</v>
      </c>
      <c r="H1265" t="s">
        <v>385</v>
      </c>
      <c r="I1265" t="s">
        <v>61</v>
      </c>
      <c r="J1265" t="s">
        <v>443</v>
      </c>
      <c r="K1265" s="78">
        <f t="shared" ca="1" si="20"/>
        <v>0</v>
      </c>
      <c r="M1265" t="s">
        <v>1680</v>
      </c>
    </row>
    <row r="1266" spans="1:13" x14ac:dyDescent="0.35">
      <c r="A1266" t="s">
        <v>528</v>
      </c>
      <c r="B1266" t="s">
        <v>111</v>
      </c>
      <c r="C1266" t="s">
        <v>488</v>
      </c>
      <c r="D1266" t="s">
        <v>503</v>
      </c>
      <c r="E1266" t="s">
        <v>509</v>
      </c>
      <c r="F1266" t="s">
        <v>510</v>
      </c>
      <c r="G1266" t="s">
        <v>54</v>
      </c>
      <c r="H1266" t="s">
        <v>388</v>
      </c>
      <c r="I1266" t="s">
        <v>61</v>
      </c>
      <c r="J1266" t="s">
        <v>443</v>
      </c>
      <c r="K1266" s="78">
        <f t="shared" ca="1" si="20"/>
        <v>0</v>
      </c>
      <c r="M1266" t="s">
        <v>1680</v>
      </c>
    </row>
    <row r="1267" spans="1:13" x14ac:dyDescent="0.35">
      <c r="A1267" t="s">
        <v>528</v>
      </c>
      <c r="B1267" t="s">
        <v>114</v>
      </c>
      <c r="C1267" t="s">
        <v>488</v>
      </c>
      <c r="D1267" t="s">
        <v>503</v>
      </c>
      <c r="E1267" t="s">
        <v>509</v>
      </c>
      <c r="F1267" t="s">
        <v>511</v>
      </c>
      <c r="G1267" t="s">
        <v>54</v>
      </c>
      <c r="H1267" t="s">
        <v>390</v>
      </c>
      <c r="I1267" t="s">
        <v>61</v>
      </c>
      <c r="J1267" t="s">
        <v>443</v>
      </c>
      <c r="K1267" s="78">
        <f t="shared" ca="1" si="20"/>
        <v>0</v>
      </c>
      <c r="M1267" t="s">
        <v>1680</v>
      </c>
    </row>
    <row r="1268" spans="1:13" x14ac:dyDescent="0.35">
      <c r="A1268" t="s">
        <v>528</v>
      </c>
      <c r="B1268" t="s">
        <v>116</v>
      </c>
      <c r="C1268" t="s">
        <v>488</v>
      </c>
      <c r="D1268" t="s">
        <v>503</v>
      </c>
      <c r="E1268" t="s">
        <v>509</v>
      </c>
      <c r="F1268" t="s">
        <v>512</v>
      </c>
      <c r="G1268" t="s">
        <v>54</v>
      </c>
      <c r="H1268" t="s">
        <v>390</v>
      </c>
      <c r="I1268" t="s">
        <v>61</v>
      </c>
      <c r="J1268" t="s">
        <v>443</v>
      </c>
      <c r="K1268" s="78">
        <f t="shared" ca="1" si="20"/>
        <v>0</v>
      </c>
      <c r="M1268" t="s">
        <v>1680</v>
      </c>
    </row>
    <row r="1269" spans="1:13" x14ac:dyDescent="0.35">
      <c r="A1269" t="s">
        <v>528</v>
      </c>
      <c r="B1269" t="s">
        <v>118</v>
      </c>
      <c r="C1269" t="s">
        <v>488</v>
      </c>
      <c r="D1269" t="s">
        <v>503</v>
      </c>
      <c r="E1269" t="s">
        <v>509</v>
      </c>
      <c r="F1269" t="s">
        <v>54</v>
      </c>
      <c r="I1269" t="s">
        <v>61</v>
      </c>
      <c r="J1269" t="s">
        <v>443</v>
      </c>
      <c r="K1269" s="78">
        <f t="shared" ca="1" si="20"/>
        <v>0</v>
      </c>
      <c r="M1269" t="s">
        <v>1680</v>
      </c>
    </row>
    <row r="1270" spans="1:13" x14ac:dyDescent="0.35">
      <c r="A1270" t="s">
        <v>528</v>
      </c>
      <c r="B1270" t="s">
        <v>120</v>
      </c>
      <c r="C1270" t="s">
        <v>488</v>
      </c>
      <c r="D1270" t="s">
        <v>503</v>
      </c>
      <c r="E1270" t="s">
        <v>54</v>
      </c>
      <c r="I1270" t="s">
        <v>61</v>
      </c>
      <c r="J1270" t="s">
        <v>443</v>
      </c>
      <c r="K1270" s="78">
        <f t="shared" ca="1" si="20"/>
        <v>0</v>
      </c>
      <c r="M1270" t="s">
        <v>1680</v>
      </c>
    </row>
    <row r="1271" spans="1:13" x14ac:dyDescent="0.35">
      <c r="A1271" t="s">
        <v>528</v>
      </c>
      <c r="B1271" t="s">
        <v>124</v>
      </c>
      <c r="C1271" t="s">
        <v>488</v>
      </c>
      <c r="D1271" t="s">
        <v>513</v>
      </c>
      <c r="E1271" t="s">
        <v>514</v>
      </c>
      <c r="F1271" t="s">
        <v>54</v>
      </c>
      <c r="H1271" t="s">
        <v>398</v>
      </c>
      <c r="I1271" t="s">
        <v>61</v>
      </c>
      <c r="J1271" t="s">
        <v>443</v>
      </c>
      <c r="K1271" s="78">
        <f t="shared" ca="1" si="20"/>
        <v>0</v>
      </c>
      <c r="M1271" t="s">
        <v>1680</v>
      </c>
    </row>
    <row r="1272" spans="1:13" x14ac:dyDescent="0.35">
      <c r="A1272" t="s">
        <v>528</v>
      </c>
      <c r="B1272" t="s">
        <v>71</v>
      </c>
      <c r="C1272" t="s">
        <v>488</v>
      </c>
      <c r="D1272" t="s">
        <v>513</v>
      </c>
      <c r="E1272" t="s">
        <v>399</v>
      </c>
      <c r="F1272" t="s">
        <v>54</v>
      </c>
      <c r="I1272" t="s">
        <v>61</v>
      </c>
      <c r="J1272" t="s">
        <v>443</v>
      </c>
      <c r="K1272" s="78">
        <f t="shared" ca="1" si="20"/>
        <v>0</v>
      </c>
      <c r="M1272" t="s">
        <v>1680</v>
      </c>
    </row>
    <row r="1273" spans="1:13" x14ac:dyDescent="0.35">
      <c r="A1273" t="s">
        <v>528</v>
      </c>
      <c r="B1273" t="s">
        <v>127</v>
      </c>
      <c r="C1273" t="s">
        <v>488</v>
      </c>
      <c r="D1273" t="s">
        <v>513</v>
      </c>
      <c r="E1273" t="s">
        <v>515</v>
      </c>
      <c r="F1273" t="s">
        <v>54</v>
      </c>
      <c r="H1273" t="s">
        <v>401</v>
      </c>
      <c r="I1273" t="s">
        <v>61</v>
      </c>
      <c r="J1273" t="s">
        <v>443</v>
      </c>
      <c r="K1273" s="78">
        <f t="shared" ca="1" si="20"/>
        <v>0</v>
      </c>
      <c r="M1273" t="s">
        <v>1680</v>
      </c>
    </row>
    <row r="1274" spans="1:13" x14ac:dyDescent="0.35">
      <c r="A1274" t="s">
        <v>528</v>
      </c>
      <c r="B1274" t="s">
        <v>129</v>
      </c>
      <c r="C1274" t="s">
        <v>488</v>
      </c>
      <c r="D1274" t="s">
        <v>513</v>
      </c>
      <c r="E1274" t="s">
        <v>515</v>
      </c>
      <c r="F1274" t="s">
        <v>516</v>
      </c>
      <c r="G1274" t="s">
        <v>54</v>
      </c>
      <c r="I1274" t="s">
        <v>61</v>
      </c>
      <c r="J1274" t="s">
        <v>443</v>
      </c>
      <c r="K1274" s="78">
        <f t="shared" ca="1" si="20"/>
        <v>0</v>
      </c>
      <c r="M1274" t="s">
        <v>1680</v>
      </c>
    </row>
    <row r="1275" spans="1:13" x14ac:dyDescent="0.35">
      <c r="A1275" t="s">
        <v>528</v>
      </c>
      <c r="B1275" t="s">
        <v>404</v>
      </c>
      <c r="C1275" t="s">
        <v>488</v>
      </c>
      <c r="D1275" t="s">
        <v>513</v>
      </c>
      <c r="E1275" t="s">
        <v>515</v>
      </c>
      <c r="F1275" t="s">
        <v>517</v>
      </c>
      <c r="G1275" t="s">
        <v>54</v>
      </c>
      <c r="I1275" t="s">
        <v>61</v>
      </c>
      <c r="J1275" t="s">
        <v>443</v>
      </c>
      <c r="K1275" s="78">
        <f t="shared" ca="1" si="20"/>
        <v>0</v>
      </c>
      <c r="M1275" t="s">
        <v>1680</v>
      </c>
    </row>
    <row r="1276" spans="1:13" x14ac:dyDescent="0.35">
      <c r="A1276" t="s">
        <v>528</v>
      </c>
      <c r="B1276" t="s">
        <v>406</v>
      </c>
      <c r="C1276" t="s">
        <v>488</v>
      </c>
      <c r="D1276" t="s">
        <v>513</v>
      </c>
      <c r="E1276" t="s">
        <v>515</v>
      </c>
      <c r="F1276" t="s">
        <v>518</v>
      </c>
      <c r="G1276" t="s">
        <v>54</v>
      </c>
      <c r="I1276" t="s">
        <v>61</v>
      </c>
      <c r="J1276" t="s">
        <v>443</v>
      </c>
      <c r="K1276" s="78">
        <f t="shared" ca="1" si="20"/>
        <v>0</v>
      </c>
      <c r="M1276" t="s">
        <v>1680</v>
      </c>
    </row>
    <row r="1277" spans="1:13" x14ac:dyDescent="0.35">
      <c r="A1277" t="s">
        <v>528</v>
      </c>
      <c r="B1277" t="s">
        <v>408</v>
      </c>
      <c r="C1277" t="s">
        <v>488</v>
      </c>
      <c r="D1277" t="s">
        <v>513</v>
      </c>
      <c r="E1277" t="s">
        <v>54</v>
      </c>
      <c r="I1277" t="s">
        <v>61</v>
      </c>
      <c r="J1277" t="s">
        <v>443</v>
      </c>
      <c r="K1277" s="78">
        <f t="shared" ca="1" si="20"/>
        <v>0</v>
      </c>
      <c r="M1277" t="s">
        <v>1680</v>
      </c>
    </row>
    <row r="1278" spans="1:13" x14ac:dyDescent="0.35">
      <c r="A1278" t="s">
        <v>528</v>
      </c>
      <c r="B1278" t="s">
        <v>412</v>
      </c>
      <c r="C1278" t="s">
        <v>488</v>
      </c>
      <c r="D1278" t="s">
        <v>519</v>
      </c>
      <c r="E1278" t="s">
        <v>411</v>
      </c>
      <c r="F1278" t="s">
        <v>54</v>
      </c>
      <c r="H1278" t="s">
        <v>413</v>
      </c>
      <c r="I1278" t="s">
        <v>61</v>
      </c>
      <c r="J1278" t="s">
        <v>443</v>
      </c>
      <c r="K1278" s="78">
        <f t="shared" ca="1" si="20"/>
        <v>0</v>
      </c>
      <c r="M1278" t="s">
        <v>1680</v>
      </c>
    </row>
    <row r="1279" spans="1:13" x14ac:dyDescent="0.35">
      <c r="A1279" t="s">
        <v>528</v>
      </c>
      <c r="B1279" t="s">
        <v>415</v>
      </c>
      <c r="C1279" t="s">
        <v>488</v>
      </c>
      <c r="D1279" t="s">
        <v>519</v>
      </c>
      <c r="E1279" t="s">
        <v>414</v>
      </c>
      <c r="F1279" t="s">
        <v>54</v>
      </c>
      <c r="H1279" t="s">
        <v>416</v>
      </c>
      <c r="I1279" t="s">
        <v>61</v>
      </c>
      <c r="J1279" t="s">
        <v>443</v>
      </c>
      <c r="K1279" s="78">
        <f t="shared" ca="1" si="20"/>
        <v>0</v>
      </c>
      <c r="M1279" t="s">
        <v>1680</v>
      </c>
    </row>
    <row r="1280" spans="1:13" x14ac:dyDescent="0.35">
      <c r="A1280" t="s">
        <v>528</v>
      </c>
      <c r="B1280" t="s">
        <v>418</v>
      </c>
      <c r="C1280" t="s">
        <v>488</v>
      </c>
      <c r="D1280" t="s">
        <v>519</v>
      </c>
      <c r="E1280" t="s">
        <v>417</v>
      </c>
      <c r="F1280" t="s">
        <v>54</v>
      </c>
      <c r="H1280" t="s">
        <v>419</v>
      </c>
      <c r="I1280" t="s">
        <v>61</v>
      </c>
      <c r="J1280" t="s">
        <v>443</v>
      </c>
      <c r="K1280" s="78">
        <f t="shared" ca="1" si="20"/>
        <v>0</v>
      </c>
      <c r="M1280" t="s">
        <v>1680</v>
      </c>
    </row>
    <row r="1281" spans="1:13" x14ac:dyDescent="0.35">
      <c r="A1281" t="s">
        <v>528</v>
      </c>
      <c r="B1281" t="s">
        <v>131</v>
      </c>
      <c r="C1281" t="s">
        <v>488</v>
      </c>
      <c r="D1281" t="s">
        <v>519</v>
      </c>
      <c r="E1281" t="s">
        <v>54</v>
      </c>
      <c r="H1281" t="s">
        <v>420</v>
      </c>
      <c r="I1281" t="s">
        <v>61</v>
      </c>
      <c r="J1281" t="s">
        <v>443</v>
      </c>
      <c r="K1281" s="78">
        <f t="shared" ca="1" si="20"/>
        <v>0</v>
      </c>
      <c r="M1281" t="s">
        <v>1680</v>
      </c>
    </row>
    <row r="1282" spans="1:13" x14ac:dyDescent="0.35">
      <c r="A1282" t="s">
        <v>528</v>
      </c>
      <c r="B1282" t="s">
        <v>134</v>
      </c>
      <c r="C1282" t="s">
        <v>488</v>
      </c>
      <c r="D1282" t="s">
        <v>520</v>
      </c>
      <c r="E1282" t="s">
        <v>521</v>
      </c>
      <c r="F1282" t="s">
        <v>54</v>
      </c>
      <c r="I1282" t="s">
        <v>61</v>
      </c>
      <c r="J1282" t="s">
        <v>443</v>
      </c>
      <c r="K1282" s="78">
        <f t="shared" ca="1" si="20"/>
        <v>0</v>
      </c>
      <c r="M1282" t="s">
        <v>1680</v>
      </c>
    </row>
    <row r="1283" spans="1:13" x14ac:dyDescent="0.35">
      <c r="A1283" t="s">
        <v>528</v>
      </c>
      <c r="B1283" t="s">
        <v>136</v>
      </c>
      <c r="C1283" t="s">
        <v>488</v>
      </c>
      <c r="D1283" t="s">
        <v>520</v>
      </c>
      <c r="E1283" t="s">
        <v>422</v>
      </c>
      <c r="F1283" t="s">
        <v>54</v>
      </c>
      <c r="H1283" t="s">
        <v>423</v>
      </c>
      <c r="I1283" t="s">
        <v>61</v>
      </c>
      <c r="J1283" t="s">
        <v>443</v>
      </c>
      <c r="K1283" s="78">
        <f t="shared" ca="1" si="20"/>
        <v>0</v>
      </c>
      <c r="M1283" t="s">
        <v>1680</v>
      </c>
    </row>
    <row r="1284" spans="1:13" x14ac:dyDescent="0.35">
      <c r="A1284" t="s">
        <v>528</v>
      </c>
      <c r="B1284" t="s">
        <v>138</v>
      </c>
      <c r="C1284" t="s">
        <v>488</v>
      </c>
      <c r="D1284" t="s">
        <v>520</v>
      </c>
      <c r="E1284" t="s">
        <v>424</v>
      </c>
      <c r="F1284" t="s">
        <v>54</v>
      </c>
      <c r="H1284" t="s">
        <v>425</v>
      </c>
      <c r="I1284" t="s">
        <v>61</v>
      </c>
      <c r="J1284" t="s">
        <v>443</v>
      </c>
      <c r="K1284" s="78">
        <f t="shared" ca="1" si="20"/>
        <v>0</v>
      </c>
      <c r="M1284" t="s">
        <v>1680</v>
      </c>
    </row>
    <row r="1285" spans="1:13" x14ac:dyDescent="0.35">
      <c r="A1285" t="s">
        <v>528</v>
      </c>
      <c r="B1285" t="s">
        <v>74</v>
      </c>
      <c r="C1285" t="s">
        <v>488</v>
      </c>
      <c r="D1285" t="s">
        <v>520</v>
      </c>
      <c r="E1285" t="s">
        <v>426</v>
      </c>
      <c r="F1285" t="s">
        <v>54</v>
      </c>
      <c r="H1285" t="s">
        <v>427</v>
      </c>
      <c r="I1285" t="s">
        <v>61</v>
      </c>
      <c r="J1285" t="s">
        <v>443</v>
      </c>
      <c r="K1285" s="78">
        <f t="shared" ca="1" si="20"/>
        <v>0</v>
      </c>
      <c r="M1285" t="s">
        <v>1680</v>
      </c>
    </row>
    <row r="1286" spans="1:13" x14ac:dyDescent="0.35">
      <c r="A1286" t="s">
        <v>528</v>
      </c>
      <c r="B1286" t="s">
        <v>141</v>
      </c>
      <c r="C1286" t="s">
        <v>488</v>
      </c>
      <c r="D1286" t="s">
        <v>520</v>
      </c>
      <c r="E1286" t="s">
        <v>428</v>
      </c>
      <c r="F1286" t="s">
        <v>54</v>
      </c>
      <c r="H1286" t="s">
        <v>429</v>
      </c>
      <c r="I1286" t="s">
        <v>61</v>
      </c>
      <c r="J1286" t="s">
        <v>443</v>
      </c>
      <c r="K1286" s="78">
        <f t="shared" ca="1" si="20"/>
        <v>0</v>
      </c>
      <c r="M1286" t="s">
        <v>1680</v>
      </c>
    </row>
    <row r="1287" spans="1:13" x14ac:dyDescent="0.35">
      <c r="A1287" t="s">
        <v>528</v>
      </c>
      <c r="B1287" t="s">
        <v>143</v>
      </c>
      <c r="C1287" t="s">
        <v>488</v>
      </c>
      <c r="D1287" t="s">
        <v>54</v>
      </c>
      <c r="H1287" t="s">
        <v>522</v>
      </c>
      <c r="I1287" t="s">
        <v>61</v>
      </c>
      <c r="J1287" t="s">
        <v>443</v>
      </c>
      <c r="K1287" s="78">
        <f t="shared" ca="1" si="20"/>
        <v>0</v>
      </c>
      <c r="M1287" t="s">
        <v>1680</v>
      </c>
    </row>
    <row r="1288" spans="1:13" x14ac:dyDescent="0.35">
      <c r="A1288" t="s">
        <v>528</v>
      </c>
      <c r="B1288" t="s">
        <v>144</v>
      </c>
      <c r="C1288" t="s">
        <v>523</v>
      </c>
      <c r="D1288" t="s">
        <v>432</v>
      </c>
      <c r="E1288" t="s">
        <v>54</v>
      </c>
      <c r="I1288" t="s">
        <v>61</v>
      </c>
      <c r="J1288" t="s">
        <v>443</v>
      </c>
      <c r="K1288" s="78">
        <f t="shared" ca="1" si="20"/>
        <v>0</v>
      </c>
      <c r="M1288" t="s">
        <v>1680</v>
      </c>
    </row>
    <row r="1289" spans="1:13" x14ac:dyDescent="0.35">
      <c r="A1289" t="s">
        <v>528</v>
      </c>
      <c r="B1289" t="s">
        <v>145</v>
      </c>
      <c r="C1289" t="s">
        <v>523</v>
      </c>
      <c r="D1289" t="s">
        <v>433</v>
      </c>
      <c r="E1289" t="s">
        <v>54</v>
      </c>
      <c r="H1289" t="s">
        <v>434</v>
      </c>
      <c r="I1289" t="s">
        <v>61</v>
      </c>
      <c r="J1289" t="s">
        <v>443</v>
      </c>
      <c r="K1289" s="78">
        <f t="shared" ca="1" si="20"/>
        <v>0</v>
      </c>
      <c r="M1289" t="s">
        <v>1680</v>
      </c>
    </row>
    <row r="1290" spans="1:13" x14ac:dyDescent="0.35">
      <c r="A1290" t="s">
        <v>528</v>
      </c>
      <c r="B1290" t="s">
        <v>146</v>
      </c>
      <c r="C1290" t="s">
        <v>523</v>
      </c>
      <c r="D1290" t="s">
        <v>435</v>
      </c>
      <c r="E1290" t="s">
        <v>54</v>
      </c>
      <c r="I1290" t="s">
        <v>61</v>
      </c>
      <c r="J1290" t="s">
        <v>443</v>
      </c>
      <c r="K1290" s="78">
        <f t="shared" ca="1" si="20"/>
        <v>0</v>
      </c>
      <c r="M1290" t="s">
        <v>1680</v>
      </c>
    </row>
    <row r="1291" spans="1:13" x14ac:dyDescent="0.35">
      <c r="A1291" t="s">
        <v>528</v>
      </c>
      <c r="B1291" t="s">
        <v>148</v>
      </c>
      <c r="C1291" t="s">
        <v>523</v>
      </c>
      <c r="D1291" t="s">
        <v>436</v>
      </c>
      <c r="E1291" t="s">
        <v>54</v>
      </c>
      <c r="I1291" t="s">
        <v>61</v>
      </c>
      <c r="J1291" t="s">
        <v>443</v>
      </c>
      <c r="K1291" s="78">
        <f t="shared" ca="1" si="20"/>
        <v>0</v>
      </c>
      <c r="M1291" t="s">
        <v>1680</v>
      </c>
    </row>
    <row r="1292" spans="1:13" x14ac:dyDescent="0.35">
      <c r="A1292" t="s">
        <v>528</v>
      </c>
      <c r="B1292" t="s">
        <v>19</v>
      </c>
      <c r="C1292" t="s">
        <v>488</v>
      </c>
      <c r="D1292" t="s">
        <v>489</v>
      </c>
      <c r="E1292" t="s">
        <v>490</v>
      </c>
      <c r="F1292" t="s">
        <v>330</v>
      </c>
      <c r="G1292" t="s">
        <v>54</v>
      </c>
      <c r="H1292" t="s">
        <v>491</v>
      </c>
      <c r="I1292" t="s">
        <v>62</v>
      </c>
      <c r="J1292" t="s">
        <v>444</v>
      </c>
      <c r="K1292" s="78">
        <f t="shared" ca="1" si="20"/>
        <v>0</v>
      </c>
      <c r="M1292" t="s">
        <v>1680</v>
      </c>
    </row>
    <row r="1293" spans="1:13" x14ac:dyDescent="0.35">
      <c r="A1293" t="s">
        <v>528</v>
      </c>
      <c r="B1293" t="s">
        <v>23</v>
      </c>
      <c r="C1293" t="s">
        <v>488</v>
      </c>
      <c r="D1293" t="s">
        <v>489</v>
      </c>
      <c r="E1293" t="s">
        <v>490</v>
      </c>
      <c r="F1293" t="s">
        <v>332</v>
      </c>
      <c r="G1293" t="s">
        <v>54</v>
      </c>
      <c r="H1293" t="s">
        <v>333</v>
      </c>
      <c r="I1293" t="s">
        <v>62</v>
      </c>
      <c r="J1293" t="s">
        <v>444</v>
      </c>
      <c r="K1293" s="78">
        <f t="shared" ca="1" si="20"/>
        <v>0</v>
      </c>
      <c r="M1293" t="s">
        <v>1680</v>
      </c>
    </row>
    <row r="1294" spans="1:13" x14ac:dyDescent="0.35">
      <c r="A1294" t="s">
        <v>528</v>
      </c>
      <c r="B1294" t="s">
        <v>26</v>
      </c>
      <c r="C1294" t="s">
        <v>488</v>
      </c>
      <c r="D1294" t="s">
        <v>489</v>
      </c>
      <c r="E1294" t="s">
        <v>490</v>
      </c>
      <c r="F1294" t="s">
        <v>334</v>
      </c>
      <c r="G1294" t="s">
        <v>54</v>
      </c>
      <c r="H1294" t="s">
        <v>335</v>
      </c>
      <c r="I1294" t="s">
        <v>62</v>
      </c>
      <c r="J1294" t="s">
        <v>444</v>
      </c>
      <c r="K1294" s="78">
        <f t="shared" ca="1" si="20"/>
        <v>0</v>
      </c>
      <c r="M1294" t="s">
        <v>1680</v>
      </c>
    </row>
    <row r="1295" spans="1:13" x14ac:dyDescent="0.35">
      <c r="A1295" t="s">
        <v>528</v>
      </c>
      <c r="B1295" t="s">
        <v>30</v>
      </c>
      <c r="C1295" t="s">
        <v>488</v>
      </c>
      <c r="D1295" t="s">
        <v>489</v>
      </c>
      <c r="E1295" t="s">
        <v>490</v>
      </c>
      <c r="F1295" t="s">
        <v>54</v>
      </c>
      <c r="I1295" t="s">
        <v>62</v>
      </c>
      <c r="J1295" t="s">
        <v>444</v>
      </c>
      <c r="K1295" s="78">
        <f t="shared" ca="1" si="20"/>
        <v>0</v>
      </c>
      <c r="M1295" t="s">
        <v>1680</v>
      </c>
    </row>
    <row r="1296" spans="1:13" x14ac:dyDescent="0.35">
      <c r="A1296" t="s">
        <v>528</v>
      </c>
      <c r="B1296" t="s">
        <v>34</v>
      </c>
      <c r="C1296" t="s">
        <v>488</v>
      </c>
      <c r="D1296" t="s">
        <v>489</v>
      </c>
      <c r="E1296" t="s">
        <v>493</v>
      </c>
      <c r="F1296" t="s">
        <v>337</v>
      </c>
      <c r="G1296" t="s">
        <v>54</v>
      </c>
      <c r="H1296" t="s">
        <v>338</v>
      </c>
      <c r="I1296" t="s">
        <v>62</v>
      </c>
      <c r="J1296" t="s">
        <v>444</v>
      </c>
      <c r="K1296" s="78">
        <f t="shared" ca="1" si="20"/>
        <v>0</v>
      </c>
      <c r="M1296" t="s">
        <v>1680</v>
      </c>
    </row>
    <row r="1297" spans="1:13" x14ac:dyDescent="0.35">
      <c r="A1297" t="s">
        <v>528</v>
      </c>
      <c r="B1297" t="s">
        <v>38</v>
      </c>
      <c r="C1297" t="s">
        <v>488</v>
      </c>
      <c r="D1297" t="s">
        <v>489</v>
      </c>
      <c r="E1297" t="s">
        <v>493</v>
      </c>
      <c r="F1297" t="s">
        <v>339</v>
      </c>
      <c r="G1297" t="s">
        <v>54</v>
      </c>
      <c r="H1297" t="s">
        <v>494</v>
      </c>
      <c r="I1297" t="s">
        <v>62</v>
      </c>
      <c r="J1297" t="s">
        <v>444</v>
      </c>
      <c r="K1297" s="78">
        <f t="shared" ref="K1297:K1360" ca="1" si="21">OFFSET(INDIRECT(A1297&amp;"_Corner"),MATCH($B1297,INDIRECT(A1297&amp;"_Row"),0),MATCH($I1297,INDIRECT(A1297&amp;"_Column",0)))</f>
        <v>0</v>
      </c>
      <c r="M1297" t="s">
        <v>1680</v>
      </c>
    </row>
    <row r="1298" spans="1:13" x14ac:dyDescent="0.35">
      <c r="A1298" t="s">
        <v>528</v>
      </c>
      <c r="B1298" t="s">
        <v>41</v>
      </c>
      <c r="C1298" t="s">
        <v>488</v>
      </c>
      <c r="D1298" t="s">
        <v>489</v>
      </c>
      <c r="E1298" t="s">
        <v>493</v>
      </c>
      <c r="F1298" t="s">
        <v>54</v>
      </c>
      <c r="I1298" t="s">
        <v>62</v>
      </c>
      <c r="J1298" t="s">
        <v>444</v>
      </c>
      <c r="K1298" s="78">
        <f t="shared" ca="1" si="21"/>
        <v>0</v>
      </c>
      <c r="M1298" t="s">
        <v>1680</v>
      </c>
    </row>
    <row r="1299" spans="1:13" x14ac:dyDescent="0.35">
      <c r="A1299" t="s">
        <v>528</v>
      </c>
      <c r="B1299" t="s">
        <v>45</v>
      </c>
      <c r="C1299" t="s">
        <v>488</v>
      </c>
      <c r="D1299" t="s">
        <v>489</v>
      </c>
      <c r="E1299" t="s">
        <v>341</v>
      </c>
      <c r="F1299" t="s">
        <v>495</v>
      </c>
      <c r="G1299" t="s">
        <v>54</v>
      </c>
      <c r="H1299" t="s">
        <v>496</v>
      </c>
      <c r="I1299" t="s">
        <v>62</v>
      </c>
      <c r="J1299" t="s">
        <v>444</v>
      </c>
      <c r="K1299" s="78">
        <f t="shared" ca="1" si="21"/>
        <v>0</v>
      </c>
      <c r="M1299" t="s">
        <v>1680</v>
      </c>
    </row>
    <row r="1300" spans="1:13" x14ac:dyDescent="0.35">
      <c r="A1300" t="s">
        <v>528</v>
      </c>
      <c r="B1300" t="s">
        <v>49</v>
      </c>
      <c r="C1300" t="s">
        <v>488</v>
      </c>
      <c r="D1300" t="s">
        <v>489</v>
      </c>
      <c r="E1300" t="s">
        <v>341</v>
      </c>
      <c r="F1300" t="s">
        <v>497</v>
      </c>
      <c r="G1300" t="s">
        <v>54</v>
      </c>
      <c r="H1300" t="s">
        <v>345</v>
      </c>
      <c r="I1300" t="s">
        <v>62</v>
      </c>
      <c r="J1300" t="s">
        <v>444</v>
      </c>
      <c r="K1300" s="78">
        <f t="shared" ca="1" si="21"/>
        <v>0</v>
      </c>
      <c r="M1300" t="s">
        <v>1680</v>
      </c>
    </row>
    <row r="1301" spans="1:13" x14ac:dyDescent="0.35">
      <c r="A1301" t="s">
        <v>528</v>
      </c>
      <c r="B1301" t="s">
        <v>51</v>
      </c>
      <c r="C1301" t="s">
        <v>488</v>
      </c>
      <c r="D1301" t="s">
        <v>489</v>
      </c>
      <c r="E1301" t="s">
        <v>341</v>
      </c>
      <c r="F1301" t="s">
        <v>498</v>
      </c>
      <c r="G1301" t="s">
        <v>54</v>
      </c>
      <c r="H1301" t="s">
        <v>347</v>
      </c>
      <c r="I1301" t="s">
        <v>62</v>
      </c>
      <c r="J1301" t="s">
        <v>444</v>
      </c>
      <c r="K1301" s="78">
        <f t="shared" ca="1" si="21"/>
        <v>0</v>
      </c>
      <c r="M1301" t="s">
        <v>1680</v>
      </c>
    </row>
    <row r="1302" spans="1:13" x14ac:dyDescent="0.35">
      <c r="A1302" t="s">
        <v>528</v>
      </c>
      <c r="B1302" t="s">
        <v>53</v>
      </c>
      <c r="C1302" t="s">
        <v>488</v>
      </c>
      <c r="D1302" t="s">
        <v>489</v>
      </c>
      <c r="E1302" t="s">
        <v>341</v>
      </c>
      <c r="F1302" t="s">
        <v>499</v>
      </c>
      <c r="G1302" t="s">
        <v>54</v>
      </c>
      <c r="H1302" t="s">
        <v>349</v>
      </c>
      <c r="I1302" t="s">
        <v>62</v>
      </c>
      <c r="J1302" t="s">
        <v>444</v>
      </c>
      <c r="K1302" s="78">
        <f t="shared" ca="1" si="21"/>
        <v>0</v>
      </c>
      <c r="M1302" t="s">
        <v>1680</v>
      </c>
    </row>
    <row r="1303" spans="1:13" x14ac:dyDescent="0.35">
      <c r="A1303" t="s">
        <v>528</v>
      </c>
      <c r="B1303" t="s">
        <v>60</v>
      </c>
      <c r="C1303" t="s">
        <v>488</v>
      </c>
      <c r="D1303" t="s">
        <v>489</v>
      </c>
      <c r="E1303" t="s">
        <v>341</v>
      </c>
      <c r="F1303" t="s">
        <v>500</v>
      </c>
      <c r="G1303" t="s">
        <v>54</v>
      </c>
      <c r="H1303" t="s">
        <v>351</v>
      </c>
      <c r="I1303" t="s">
        <v>62</v>
      </c>
      <c r="J1303" t="s">
        <v>444</v>
      </c>
      <c r="K1303" s="78">
        <f t="shared" ca="1" si="21"/>
        <v>0</v>
      </c>
      <c r="M1303" t="s">
        <v>1680</v>
      </c>
    </row>
    <row r="1304" spans="1:13" x14ac:dyDescent="0.35">
      <c r="A1304" t="s">
        <v>528</v>
      </c>
      <c r="B1304" t="s">
        <v>66</v>
      </c>
      <c r="C1304" t="s">
        <v>488</v>
      </c>
      <c r="D1304" t="s">
        <v>489</v>
      </c>
      <c r="E1304" t="s">
        <v>352</v>
      </c>
      <c r="F1304" t="s">
        <v>54</v>
      </c>
      <c r="I1304" t="s">
        <v>62</v>
      </c>
      <c r="J1304" t="s">
        <v>444</v>
      </c>
      <c r="K1304" s="78">
        <f t="shared" ca="1" si="21"/>
        <v>0</v>
      </c>
      <c r="M1304" t="s">
        <v>1680</v>
      </c>
    </row>
    <row r="1305" spans="1:13" x14ac:dyDescent="0.35">
      <c r="A1305" t="s">
        <v>528</v>
      </c>
      <c r="B1305" t="s">
        <v>69</v>
      </c>
      <c r="C1305" t="s">
        <v>488</v>
      </c>
      <c r="D1305" t="s">
        <v>489</v>
      </c>
      <c r="E1305" t="s">
        <v>501</v>
      </c>
      <c r="F1305" t="s">
        <v>353</v>
      </c>
      <c r="G1305" t="s">
        <v>54</v>
      </c>
      <c r="H1305" t="s">
        <v>354</v>
      </c>
      <c r="I1305" t="s">
        <v>62</v>
      </c>
      <c r="J1305" t="s">
        <v>444</v>
      </c>
      <c r="K1305" s="78">
        <f t="shared" ca="1" si="21"/>
        <v>0</v>
      </c>
      <c r="M1305" t="s">
        <v>1680</v>
      </c>
    </row>
    <row r="1306" spans="1:13" x14ac:dyDescent="0.35">
      <c r="A1306" t="s">
        <v>528</v>
      </c>
      <c r="B1306" t="s">
        <v>73</v>
      </c>
      <c r="C1306" t="s">
        <v>488</v>
      </c>
      <c r="D1306" t="s">
        <v>489</v>
      </c>
      <c r="E1306" t="s">
        <v>501</v>
      </c>
      <c r="F1306" t="s">
        <v>355</v>
      </c>
      <c r="G1306" t="s">
        <v>54</v>
      </c>
      <c r="H1306" t="s">
        <v>502</v>
      </c>
      <c r="I1306" t="s">
        <v>62</v>
      </c>
      <c r="J1306" t="s">
        <v>444</v>
      </c>
      <c r="K1306" s="78">
        <f t="shared" ca="1" si="21"/>
        <v>0</v>
      </c>
      <c r="M1306" t="s">
        <v>1680</v>
      </c>
    </row>
    <row r="1307" spans="1:13" x14ac:dyDescent="0.35">
      <c r="A1307" t="s">
        <v>528</v>
      </c>
      <c r="B1307" t="s">
        <v>76</v>
      </c>
      <c r="C1307" t="s">
        <v>488</v>
      </c>
      <c r="D1307" t="s">
        <v>489</v>
      </c>
      <c r="E1307" t="s">
        <v>501</v>
      </c>
      <c r="F1307" t="s">
        <v>54</v>
      </c>
      <c r="I1307" t="s">
        <v>62</v>
      </c>
      <c r="J1307" t="s">
        <v>444</v>
      </c>
      <c r="K1307" s="78">
        <f t="shared" ca="1" si="21"/>
        <v>0</v>
      </c>
      <c r="M1307" t="s">
        <v>1680</v>
      </c>
    </row>
    <row r="1308" spans="1:13" x14ac:dyDescent="0.35">
      <c r="A1308" t="s">
        <v>528</v>
      </c>
      <c r="B1308" t="s">
        <v>80</v>
      </c>
      <c r="C1308" t="s">
        <v>488</v>
      </c>
      <c r="D1308" t="s">
        <v>489</v>
      </c>
      <c r="E1308" t="s">
        <v>54</v>
      </c>
      <c r="I1308" t="s">
        <v>62</v>
      </c>
      <c r="J1308" t="s">
        <v>444</v>
      </c>
      <c r="K1308" s="78">
        <f t="shared" ca="1" si="21"/>
        <v>0</v>
      </c>
      <c r="M1308" t="s">
        <v>1680</v>
      </c>
    </row>
    <row r="1309" spans="1:13" x14ac:dyDescent="0.35">
      <c r="A1309" t="s">
        <v>528</v>
      </c>
      <c r="B1309" t="s">
        <v>82</v>
      </c>
      <c r="C1309" t="s">
        <v>488</v>
      </c>
      <c r="D1309" t="s">
        <v>503</v>
      </c>
      <c r="E1309" t="s">
        <v>504</v>
      </c>
      <c r="F1309" t="s">
        <v>360</v>
      </c>
      <c r="G1309" t="s">
        <v>54</v>
      </c>
      <c r="H1309" t="s">
        <v>361</v>
      </c>
      <c r="I1309" t="s">
        <v>62</v>
      </c>
      <c r="J1309" t="s">
        <v>444</v>
      </c>
      <c r="K1309" s="78">
        <f t="shared" ca="1" si="21"/>
        <v>0</v>
      </c>
      <c r="M1309" t="s">
        <v>1680</v>
      </c>
    </row>
    <row r="1310" spans="1:13" x14ac:dyDescent="0.35">
      <c r="A1310" t="s">
        <v>528</v>
      </c>
      <c r="B1310" t="s">
        <v>84</v>
      </c>
      <c r="C1310" t="s">
        <v>488</v>
      </c>
      <c r="D1310" t="s">
        <v>503</v>
      </c>
      <c r="E1310" t="s">
        <v>504</v>
      </c>
      <c r="F1310" t="s">
        <v>362</v>
      </c>
      <c r="G1310" t="s">
        <v>54</v>
      </c>
      <c r="H1310" t="s">
        <v>363</v>
      </c>
      <c r="I1310" t="s">
        <v>62</v>
      </c>
      <c r="J1310" t="s">
        <v>444</v>
      </c>
      <c r="K1310" s="78">
        <f t="shared" ca="1" si="21"/>
        <v>0</v>
      </c>
      <c r="M1310" t="s">
        <v>1680</v>
      </c>
    </row>
    <row r="1311" spans="1:13" x14ac:dyDescent="0.35">
      <c r="A1311" t="s">
        <v>528</v>
      </c>
      <c r="B1311" t="s">
        <v>86</v>
      </c>
      <c r="C1311" t="s">
        <v>488</v>
      </c>
      <c r="D1311" t="s">
        <v>503</v>
      </c>
      <c r="E1311" t="s">
        <v>504</v>
      </c>
      <c r="F1311" t="s">
        <v>364</v>
      </c>
      <c r="G1311" t="s">
        <v>54</v>
      </c>
      <c r="H1311" t="s">
        <v>365</v>
      </c>
      <c r="I1311" t="s">
        <v>62</v>
      </c>
      <c r="J1311" t="s">
        <v>444</v>
      </c>
      <c r="K1311" s="78">
        <f t="shared" ca="1" si="21"/>
        <v>0</v>
      </c>
      <c r="M1311" t="s">
        <v>1680</v>
      </c>
    </row>
    <row r="1312" spans="1:13" x14ac:dyDescent="0.35">
      <c r="A1312" t="s">
        <v>528</v>
      </c>
      <c r="B1312" t="s">
        <v>88</v>
      </c>
      <c r="C1312" t="s">
        <v>488</v>
      </c>
      <c r="D1312" t="s">
        <v>503</v>
      </c>
      <c r="E1312" t="s">
        <v>504</v>
      </c>
      <c r="F1312" t="s">
        <v>54</v>
      </c>
      <c r="I1312" t="s">
        <v>62</v>
      </c>
      <c r="J1312" t="s">
        <v>444</v>
      </c>
      <c r="K1312" s="78">
        <f t="shared" ca="1" si="21"/>
        <v>0</v>
      </c>
      <c r="M1312" t="s">
        <v>1680</v>
      </c>
    </row>
    <row r="1313" spans="1:13" x14ac:dyDescent="0.35">
      <c r="A1313" t="s">
        <v>528</v>
      </c>
      <c r="B1313" t="s">
        <v>90</v>
      </c>
      <c r="C1313" t="s">
        <v>488</v>
      </c>
      <c r="D1313" t="s">
        <v>503</v>
      </c>
      <c r="E1313" t="s">
        <v>505</v>
      </c>
      <c r="F1313" t="s">
        <v>367</v>
      </c>
      <c r="G1313" t="s">
        <v>54</v>
      </c>
      <c r="H1313" t="s">
        <v>368</v>
      </c>
      <c r="I1313" t="s">
        <v>62</v>
      </c>
      <c r="J1313" t="s">
        <v>444</v>
      </c>
      <c r="K1313" s="78">
        <f t="shared" ca="1" si="21"/>
        <v>0</v>
      </c>
      <c r="M1313" t="s">
        <v>1680</v>
      </c>
    </row>
    <row r="1314" spans="1:13" x14ac:dyDescent="0.35">
      <c r="A1314" t="s">
        <v>528</v>
      </c>
      <c r="B1314" t="s">
        <v>92</v>
      </c>
      <c r="C1314" t="s">
        <v>488</v>
      </c>
      <c r="D1314" t="s">
        <v>503</v>
      </c>
      <c r="E1314" t="s">
        <v>505</v>
      </c>
      <c r="F1314" t="s">
        <v>369</v>
      </c>
      <c r="G1314" t="s">
        <v>54</v>
      </c>
      <c r="H1314" t="s">
        <v>370</v>
      </c>
      <c r="I1314" t="s">
        <v>62</v>
      </c>
      <c r="J1314" t="s">
        <v>444</v>
      </c>
      <c r="K1314" s="78">
        <f t="shared" ca="1" si="21"/>
        <v>0</v>
      </c>
      <c r="M1314" t="s">
        <v>1680</v>
      </c>
    </row>
    <row r="1315" spans="1:13" x14ac:dyDescent="0.35">
      <c r="A1315" t="s">
        <v>528</v>
      </c>
      <c r="B1315" t="s">
        <v>94</v>
      </c>
      <c r="C1315" t="s">
        <v>488</v>
      </c>
      <c r="D1315" t="s">
        <v>503</v>
      </c>
      <c r="E1315" t="s">
        <v>505</v>
      </c>
      <c r="F1315" t="s">
        <v>371</v>
      </c>
      <c r="G1315" t="s">
        <v>54</v>
      </c>
      <c r="H1315" t="s">
        <v>372</v>
      </c>
      <c r="I1315" t="s">
        <v>62</v>
      </c>
      <c r="J1315" t="s">
        <v>444</v>
      </c>
      <c r="K1315" s="78">
        <f t="shared" ca="1" si="21"/>
        <v>0</v>
      </c>
      <c r="M1315" t="s">
        <v>1680</v>
      </c>
    </row>
    <row r="1316" spans="1:13" x14ac:dyDescent="0.35">
      <c r="A1316" t="s">
        <v>528</v>
      </c>
      <c r="B1316" t="s">
        <v>96</v>
      </c>
      <c r="C1316" t="s">
        <v>488</v>
      </c>
      <c r="D1316" t="s">
        <v>503</v>
      </c>
      <c r="E1316" t="s">
        <v>505</v>
      </c>
      <c r="F1316" t="s">
        <v>54</v>
      </c>
      <c r="I1316" t="s">
        <v>62</v>
      </c>
      <c r="J1316" t="s">
        <v>444</v>
      </c>
      <c r="K1316" s="78">
        <f t="shared" ca="1" si="21"/>
        <v>0</v>
      </c>
      <c r="M1316" t="s">
        <v>1680</v>
      </c>
    </row>
    <row r="1317" spans="1:13" x14ac:dyDescent="0.35">
      <c r="A1317" t="s">
        <v>528</v>
      </c>
      <c r="B1317" t="s">
        <v>98</v>
      </c>
      <c r="C1317" t="s">
        <v>488</v>
      </c>
      <c r="D1317" t="s">
        <v>503</v>
      </c>
      <c r="E1317" t="s">
        <v>506</v>
      </c>
      <c r="F1317" t="s">
        <v>374</v>
      </c>
      <c r="G1317" t="s">
        <v>54</v>
      </c>
      <c r="H1317" t="s">
        <v>507</v>
      </c>
      <c r="I1317" t="s">
        <v>62</v>
      </c>
      <c r="J1317" t="s">
        <v>444</v>
      </c>
      <c r="K1317" s="78">
        <f t="shared" ca="1" si="21"/>
        <v>0</v>
      </c>
      <c r="M1317" t="s">
        <v>1680</v>
      </c>
    </row>
    <row r="1318" spans="1:13" x14ac:dyDescent="0.35">
      <c r="A1318" t="s">
        <v>528</v>
      </c>
      <c r="B1318" t="s">
        <v>100</v>
      </c>
      <c r="C1318" t="s">
        <v>488</v>
      </c>
      <c r="D1318" t="s">
        <v>503</v>
      </c>
      <c r="E1318" t="s">
        <v>506</v>
      </c>
      <c r="F1318" t="s">
        <v>508</v>
      </c>
      <c r="G1318" t="s">
        <v>54</v>
      </c>
      <c r="H1318" t="s">
        <v>377</v>
      </c>
      <c r="I1318" t="s">
        <v>62</v>
      </c>
      <c r="J1318" t="s">
        <v>444</v>
      </c>
      <c r="K1318" s="78">
        <f t="shared" ca="1" si="21"/>
        <v>0</v>
      </c>
      <c r="M1318" t="s">
        <v>1680</v>
      </c>
    </row>
    <row r="1319" spans="1:13" x14ac:dyDescent="0.35">
      <c r="A1319" t="s">
        <v>528</v>
      </c>
      <c r="B1319" t="s">
        <v>102</v>
      </c>
      <c r="C1319" t="s">
        <v>488</v>
      </c>
      <c r="D1319" t="s">
        <v>503</v>
      </c>
      <c r="E1319" t="s">
        <v>506</v>
      </c>
      <c r="F1319" t="s">
        <v>378</v>
      </c>
      <c r="G1319" t="s">
        <v>54</v>
      </c>
      <c r="H1319" t="s">
        <v>379</v>
      </c>
      <c r="I1319" t="s">
        <v>62</v>
      </c>
      <c r="J1319" t="s">
        <v>444</v>
      </c>
      <c r="K1319" s="78">
        <f t="shared" ca="1" si="21"/>
        <v>0</v>
      </c>
      <c r="M1319" t="s">
        <v>1680</v>
      </c>
    </row>
    <row r="1320" spans="1:13" x14ac:dyDescent="0.35">
      <c r="A1320" t="s">
        <v>528</v>
      </c>
      <c r="B1320" t="s">
        <v>67</v>
      </c>
      <c r="C1320" t="s">
        <v>488</v>
      </c>
      <c r="D1320" t="s">
        <v>503</v>
      </c>
      <c r="E1320" t="s">
        <v>506</v>
      </c>
      <c r="F1320" t="s">
        <v>380</v>
      </c>
      <c r="G1320" t="s">
        <v>54</v>
      </c>
      <c r="H1320" t="s">
        <v>381</v>
      </c>
      <c r="I1320" t="s">
        <v>62</v>
      </c>
      <c r="J1320" t="s">
        <v>444</v>
      </c>
      <c r="K1320" s="78">
        <f t="shared" ca="1" si="21"/>
        <v>0</v>
      </c>
      <c r="M1320" t="s">
        <v>1680</v>
      </c>
    </row>
    <row r="1321" spans="1:13" x14ac:dyDescent="0.35">
      <c r="A1321" t="s">
        <v>528</v>
      </c>
      <c r="B1321" t="s">
        <v>105</v>
      </c>
      <c r="C1321" t="s">
        <v>488</v>
      </c>
      <c r="D1321" t="s">
        <v>503</v>
      </c>
      <c r="E1321" t="s">
        <v>506</v>
      </c>
      <c r="F1321" t="s">
        <v>382</v>
      </c>
      <c r="G1321" t="s">
        <v>54</v>
      </c>
      <c r="I1321" t="s">
        <v>62</v>
      </c>
      <c r="J1321" t="s">
        <v>444</v>
      </c>
      <c r="K1321" s="78">
        <f t="shared" ca="1" si="21"/>
        <v>0</v>
      </c>
      <c r="M1321" t="s">
        <v>1680</v>
      </c>
    </row>
    <row r="1322" spans="1:13" x14ac:dyDescent="0.35">
      <c r="A1322" t="s">
        <v>528</v>
      </c>
      <c r="B1322" t="s">
        <v>107</v>
      </c>
      <c r="C1322" t="s">
        <v>488</v>
      </c>
      <c r="D1322" t="s">
        <v>503</v>
      </c>
      <c r="E1322" t="s">
        <v>506</v>
      </c>
      <c r="F1322" t="s">
        <v>54</v>
      </c>
      <c r="I1322" t="s">
        <v>62</v>
      </c>
      <c r="J1322" t="s">
        <v>444</v>
      </c>
      <c r="K1322" s="78">
        <f t="shared" ca="1" si="21"/>
        <v>0</v>
      </c>
      <c r="M1322" t="s">
        <v>1680</v>
      </c>
    </row>
    <row r="1323" spans="1:13" x14ac:dyDescent="0.35">
      <c r="A1323" t="s">
        <v>528</v>
      </c>
      <c r="B1323" t="s">
        <v>109</v>
      </c>
      <c r="C1323" t="s">
        <v>488</v>
      </c>
      <c r="D1323" t="s">
        <v>503</v>
      </c>
      <c r="E1323" t="s">
        <v>384</v>
      </c>
      <c r="F1323" t="s">
        <v>231</v>
      </c>
      <c r="G1323" t="s">
        <v>54</v>
      </c>
      <c r="H1323" t="s">
        <v>385</v>
      </c>
      <c r="I1323" t="s">
        <v>62</v>
      </c>
      <c r="J1323" t="s">
        <v>444</v>
      </c>
      <c r="K1323" s="78">
        <f t="shared" ca="1" si="21"/>
        <v>0</v>
      </c>
      <c r="M1323" t="s">
        <v>1680</v>
      </c>
    </row>
    <row r="1324" spans="1:13" x14ac:dyDescent="0.35">
      <c r="A1324" t="s">
        <v>528</v>
      </c>
      <c r="B1324" t="s">
        <v>111</v>
      </c>
      <c r="C1324" t="s">
        <v>488</v>
      </c>
      <c r="D1324" t="s">
        <v>503</v>
      </c>
      <c r="E1324" t="s">
        <v>509</v>
      </c>
      <c r="F1324" t="s">
        <v>510</v>
      </c>
      <c r="G1324" t="s">
        <v>54</v>
      </c>
      <c r="H1324" t="s">
        <v>388</v>
      </c>
      <c r="I1324" t="s">
        <v>62</v>
      </c>
      <c r="J1324" t="s">
        <v>444</v>
      </c>
      <c r="K1324" s="78">
        <f t="shared" ca="1" si="21"/>
        <v>0</v>
      </c>
      <c r="M1324" t="s">
        <v>1680</v>
      </c>
    </row>
    <row r="1325" spans="1:13" x14ac:dyDescent="0.35">
      <c r="A1325" t="s">
        <v>528</v>
      </c>
      <c r="B1325" t="s">
        <v>114</v>
      </c>
      <c r="C1325" t="s">
        <v>488</v>
      </c>
      <c r="D1325" t="s">
        <v>503</v>
      </c>
      <c r="E1325" t="s">
        <v>509</v>
      </c>
      <c r="F1325" t="s">
        <v>511</v>
      </c>
      <c r="G1325" t="s">
        <v>54</v>
      </c>
      <c r="H1325" t="s">
        <v>390</v>
      </c>
      <c r="I1325" t="s">
        <v>62</v>
      </c>
      <c r="J1325" t="s">
        <v>444</v>
      </c>
      <c r="K1325" s="78">
        <f t="shared" ca="1" si="21"/>
        <v>0</v>
      </c>
      <c r="M1325" t="s">
        <v>1680</v>
      </c>
    </row>
    <row r="1326" spans="1:13" x14ac:dyDescent="0.35">
      <c r="A1326" t="s">
        <v>528</v>
      </c>
      <c r="B1326" t="s">
        <v>116</v>
      </c>
      <c r="C1326" t="s">
        <v>488</v>
      </c>
      <c r="D1326" t="s">
        <v>503</v>
      </c>
      <c r="E1326" t="s">
        <v>509</v>
      </c>
      <c r="F1326" t="s">
        <v>512</v>
      </c>
      <c r="G1326" t="s">
        <v>54</v>
      </c>
      <c r="H1326" t="s">
        <v>390</v>
      </c>
      <c r="I1326" t="s">
        <v>62</v>
      </c>
      <c r="J1326" t="s">
        <v>444</v>
      </c>
      <c r="K1326" s="78">
        <f t="shared" ca="1" si="21"/>
        <v>0</v>
      </c>
      <c r="M1326" t="s">
        <v>1680</v>
      </c>
    </row>
    <row r="1327" spans="1:13" x14ac:dyDescent="0.35">
      <c r="A1327" t="s">
        <v>528</v>
      </c>
      <c r="B1327" t="s">
        <v>118</v>
      </c>
      <c r="C1327" t="s">
        <v>488</v>
      </c>
      <c r="D1327" t="s">
        <v>503</v>
      </c>
      <c r="E1327" t="s">
        <v>509</v>
      </c>
      <c r="F1327" t="s">
        <v>54</v>
      </c>
      <c r="I1327" t="s">
        <v>62</v>
      </c>
      <c r="J1327" t="s">
        <v>444</v>
      </c>
      <c r="K1327" s="78">
        <f t="shared" ca="1" si="21"/>
        <v>0</v>
      </c>
      <c r="M1327" t="s">
        <v>1680</v>
      </c>
    </row>
    <row r="1328" spans="1:13" x14ac:dyDescent="0.35">
      <c r="A1328" t="s">
        <v>528</v>
      </c>
      <c r="B1328" t="s">
        <v>120</v>
      </c>
      <c r="C1328" t="s">
        <v>488</v>
      </c>
      <c r="D1328" t="s">
        <v>503</v>
      </c>
      <c r="E1328" t="s">
        <v>54</v>
      </c>
      <c r="I1328" t="s">
        <v>62</v>
      </c>
      <c r="J1328" t="s">
        <v>444</v>
      </c>
      <c r="K1328" s="78">
        <f t="shared" ca="1" si="21"/>
        <v>0</v>
      </c>
      <c r="M1328" t="s">
        <v>1680</v>
      </c>
    </row>
    <row r="1329" spans="1:13" x14ac:dyDescent="0.35">
      <c r="A1329" t="s">
        <v>528</v>
      </c>
      <c r="B1329" t="s">
        <v>124</v>
      </c>
      <c r="C1329" t="s">
        <v>488</v>
      </c>
      <c r="D1329" t="s">
        <v>513</v>
      </c>
      <c r="E1329" t="s">
        <v>514</v>
      </c>
      <c r="F1329" t="s">
        <v>54</v>
      </c>
      <c r="H1329" t="s">
        <v>398</v>
      </c>
      <c r="I1329" t="s">
        <v>62</v>
      </c>
      <c r="J1329" t="s">
        <v>444</v>
      </c>
      <c r="K1329" s="78">
        <f t="shared" ca="1" si="21"/>
        <v>0</v>
      </c>
      <c r="M1329" t="s">
        <v>1680</v>
      </c>
    </row>
    <row r="1330" spans="1:13" x14ac:dyDescent="0.35">
      <c r="A1330" t="s">
        <v>528</v>
      </c>
      <c r="B1330" t="s">
        <v>71</v>
      </c>
      <c r="C1330" t="s">
        <v>488</v>
      </c>
      <c r="D1330" t="s">
        <v>513</v>
      </c>
      <c r="E1330" t="s">
        <v>399</v>
      </c>
      <c r="F1330" t="s">
        <v>54</v>
      </c>
      <c r="I1330" t="s">
        <v>62</v>
      </c>
      <c r="J1330" t="s">
        <v>444</v>
      </c>
      <c r="K1330" s="78">
        <f t="shared" ca="1" si="21"/>
        <v>0</v>
      </c>
      <c r="M1330" t="s">
        <v>1680</v>
      </c>
    </row>
    <row r="1331" spans="1:13" x14ac:dyDescent="0.35">
      <c r="A1331" t="s">
        <v>528</v>
      </c>
      <c r="B1331" t="s">
        <v>127</v>
      </c>
      <c r="C1331" t="s">
        <v>488</v>
      </c>
      <c r="D1331" t="s">
        <v>513</v>
      </c>
      <c r="E1331" t="s">
        <v>515</v>
      </c>
      <c r="F1331" t="s">
        <v>54</v>
      </c>
      <c r="H1331" t="s">
        <v>401</v>
      </c>
      <c r="I1331" t="s">
        <v>62</v>
      </c>
      <c r="J1331" t="s">
        <v>444</v>
      </c>
      <c r="K1331" s="78">
        <f t="shared" ca="1" si="21"/>
        <v>0</v>
      </c>
      <c r="M1331" t="s">
        <v>1680</v>
      </c>
    </row>
    <row r="1332" spans="1:13" x14ac:dyDescent="0.35">
      <c r="A1332" t="s">
        <v>528</v>
      </c>
      <c r="B1332" t="s">
        <v>129</v>
      </c>
      <c r="C1332" t="s">
        <v>488</v>
      </c>
      <c r="D1332" t="s">
        <v>513</v>
      </c>
      <c r="E1332" t="s">
        <v>515</v>
      </c>
      <c r="F1332" t="s">
        <v>516</v>
      </c>
      <c r="G1332" t="s">
        <v>54</v>
      </c>
      <c r="I1332" t="s">
        <v>62</v>
      </c>
      <c r="J1332" t="s">
        <v>444</v>
      </c>
      <c r="K1332" s="78">
        <f t="shared" ca="1" si="21"/>
        <v>0</v>
      </c>
      <c r="M1332" t="s">
        <v>1680</v>
      </c>
    </row>
    <row r="1333" spans="1:13" x14ac:dyDescent="0.35">
      <c r="A1333" t="s">
        <v>528</v>
      </c>
      <c r="B1333" t="s">
        <v>404</v>
      </c>
      <c r="C1333" t="s">
        <v>488</v>
      </c>
      <c r="D1333" t="s">
        <v>513</v>
      </c>
      <c r="E1333" t="s">
        <v>515</v>
      </c>
      <c r="F1333" t="s">
        <v>517</v>
      </c>
      <c r="G1333" t="s">
        <v>54</v>
      </c>
      <c r="I1333" t="s">
        <v>62</v>
      </c>
      <c r="J1333" t="s">
        <v>444</v>
      </c>
      <c r="K1333" s="78">
        <f t="shared" ca="1" si="21"/>
        <v>0</v>
      </c>
      <c r="M1333" t="s">
        <v>1680</v>
      </c>
    </row>
    <row r="1334" spans="1:13" x14ac:dyDescent="0.35">
      <c r="A1334" t="s">
        <v>528</v>
      </c>
      <c r="B1334" t="s">
        <v>406</v>
      </c>
      <c r="C1334" t="s">
        <v>488</v>
      </c>
      <c r="D1334" t="s">
        <v>513</v>
      </c>
      <c r="E1334" t="s">
        <v>515</v>
      </c>
      <c r="F1334" t="s">
        <v>518</v>
      </c>
      <c r="G1334" t="s">
        <v>54</v>
      </c>
      <c r="I1334" t="s">
        <v>62</v>
      </c>
      <c r="J1334" t="s">
        <v>444</v>
      </c>
      <c r="K1334" s="78">
        <f t="shared" ca="1" si="21"/>
        <v>0</v>
      </c>
      <c r="M1334" t="s">
        <v>1680</v>
      </c>
    </row>
    <row r="1335" spans="1:13" x14ac:dyDescent="0.35">
      <c r="A1335" t="s">
        <v>528</v>
      </c>
      <c r="B1335" t="s">
        <v>408</v>
      </c>
      <c r="C1335" t="s">
        <v>488</v>
      </c>
      <c r="D1335" t="s">
        <v>513</v>
      </c>
      <c r="E1335" t="s">
        <v>54</v>
      </c>
      <c r="I1335" t="s">
        <v>62</v>
      </c>
      <c r="J1335" t="s">
        <v>444</v>
      </c>
      <c r="K1335" s="78">
        <f t="shared" ca="1" si="21"/>
        <v>0</v>
      </c>
      <c r="M1335" t="s">
        <v>1680</v>
      </c>
    </row>
    <row r="1336" spans="1:13" x14ac:dyDescent="0.35">
      <c r="A1336" t="s">
        <v>528</v>
      </c>
      <c r="B1336" t="s">
        <v>412</v>
      </c>
      <c r="C1336" t="s">
        <v>488</v>
      </c>
      <c r="D1336" t="s">
        <v>519</v>
      </c>
      <c r="E1336" t="s">
        <v>411</v>
      </c>
      <c r="F1336" t="s">
        <v>54</v>
      </c>
      <c r="H1336" t="s">
        <v>413</v>
      </c>
      <c r="I1336" t="s">
        <v>62</v>
      </c>
      <c r="J1336" t="s">
        <v>444</v>
      </c>
      <c r="K1336" s="78">
        <f t="shared" ca="1" si="21"/>
        <v>0</v>
      </c>
      <c r="M1336" t="s">
        <v>1680</v>
      </c>
    </row>
    <row r="1337" spans="1:13" x14ac:dyDescent="0.35">
      <c r="A1337" t="s">
        <v>528</v>
      </c>
      <c r="B1337" t="s">
        <v>415</v>
      </c>
      <c r="C1337" t="s">
        <v>488</v>
      </c>
      <c r="D1337" t="s">
        <v>519</v>
      </c>
      <c r="E1337" t="s">
        <v>414</v>
      </c>
      <c r="F1337" t="s">
        <v>54</v>
      </c>
      <c r="H1337" t="s">
        <v>416</v>
      </c>
      <c r="I1337" t="s">
        <v>62</v>
      </c>
      <c r="J1337" t="s">
        <v>444</v>
      </c>
      <c r="K1337" s="78">
        <f t="shared" ca="1" si="21"/>
        <v>0</v>
      </c>
      <c r="M1337" t="s">
        <v>1680</v>
      </c>
    </row>
    <row r="1338" spans="1:13" x14ac:dyDescent="0.35">
      <c r="A1338" t="s">
        <v>528</v>
      </c>
      <c r="B1338" t="s">
        <v>418</v>
      </c>
      <c r="C1338" t="s">
        <v>488</v>
      </c>
      <c r="D1338" t="s">
        <v>519</v>
      </c>
      <c r="E1338" t="s">
        <v>417</v>
      </c>
      <c r="F1338" t="s">
        <v>54</v>
      </c>
      <c r="H1338" t="s">
        <v>419</v>
      </c>
      <c r="I1338" t="s">
        <v>62</v>
      </c>
      <c r="J1338" t="s">
        <v>444</v>
      </c>
      <c r="K1338" s="78">
        <f t="shared" ca="1" si="21"/>
        <v>0</v>
      </c>
      <c r="M1338" t="s">
        <v>1680</v>
      </c>
    </row>
    <row r="1339" spans="1:13" x14ac:dyDescent="0.35">
      <c r="A1339" t="s">
        <v>528</v>
      </c>
      <c r="B1339" t="s">
        <v>131</v>
      </c>
      <c r="C1339" t="s">
        <v>488</v>
      </c>
      <c r="D1339" t="s">
        <v>519</v>
      </c>
      <c r="E1339" t="s">
        <v>54</v>
      </c>
      <c r="H1339" t="s">
        <v>420</v>
      </c>
      <c r="I1339" t="s">
        <v>62</v>
      </c>
      <c r="J1339" t="s">
        <v>444</v>
      </c>
      <c r="K1339" s="78">
        <f t="shared" ca="1" si="21"/>
        <v>0</v>
      </c>
      <c r="M1339" t="s">
        <v>1680</v>
      </c>
    </row>
    <row r="1340" spans="1:13" x14ac:dyDescent="0.35">
      <c r="A1340" t="s">
        <v>528</v>
      </c>
      <c r="B1340" t="s">
        <v>134</v>
      </c>
      <c r="C1340" t="s">
        <v>488</v>
      </c>
      <c r="D1340" t="s">
        <v>520</v>
      </c>
      <c r="E1340" t="s">
        <v>521</v>
      </c>
      <c r="F1340" t="s">
        <v>54</v>
      </c>
      <c r="I1340" t="s">
        <v>62</v>
      </c>
      <c r="J1340" t="s">
        <v>444</v>
      </c>
      <c r="K1340" s="78">
        <f t="shared" ca="1" si="21"/>
        <v>0</v>
      </c>
      <c r="M1340" t="s">
        <v>1680</v>
      </c>
    </row>
    <row r="1341" spans="1:13" x14ac:dyDescent="0.35">
      <c r="A1341" t="s">
        <v>528</v>
      </c>
      <c r="B1341" t="s">
        <v>136</v>
      </c>
      <c r="C1341" t="s">
        <v>488</v>
      </c>
      <c r="D1341" t="s">
        <v>520</v>
      </c>
      <c r="E1341" t="s">
        <v>422</v>
      </c>
      <c r="F1341" t="s">
        <v>54</v>
      </c>
      <c r="H1341" t="s">
        <v>423</v>
      </c>
      <c r="I1341" t="s">
        <v>62</v>
      </c>
      <c r="J1341" t="s">
        <v>444</v>
      </c>
      <c r="K1341" s="78">
        <f t="shared" ca="1" si="21"/>
        <v>0</v>
      </c>
      <c r="M1341" t="s">
        <v>1680</v>
      </c>
    </row>
    <row r="1342" spans="1:13" x14ac:dyDescent="0.35">
      <c r="A1342" t="s">
        <v>528</v>
      </c>
      <c r="B1342" t="s">
        <v>138</v>
      </c>
      <c r="C1342" t="s">
        <v>488</v>
      </c>
      <c r="D1342" t="s">
        <v>520</v>
      </c>
      <c r="E1342" t="s">
        <v>424</v>
      </c>
      <c r="F1342" t="s">
        <v>54</v>
      </c>
      <c r="H1342" t="s">
        <v>425</v>
      </c>
      <c r="I1342" t="s">
        <v>62</v>
      </c>
      <c r="J1342" t="s">
        <v>444</v>
      </c>
      <c r="K1342" s="78">
        <f t="shared" ca="1" si="21"/>
        <v>0</v>
      </c>
      <c r="M1342" t="s">
        <v>1680</v>
      </c>
    </row>
    <row r="1343" spans="1:13" x14ac:dyDescent="0.35">
      <c r="A1343" t="s">
        <v>528</v>
      </c>
      <c r="B1343" t="s">
        <v>74</v>
      </c>
      <c r="C1343" t="s">
        <v>488</v>
      </c>
      <c r="D1343" t="s">
        <v>520</v>
      </c>
      <c r="E1343" t="s">
        <v>426</v>
      </c>
      <c r="F1343" t="s">
        <v>54</v>
      </c>
      <c r="H1343" t="s">
        <v>427</v>
      </c>
      <c r="I1343" t="s">
        <v>62</v>
      </c>
      <c r="J1343" t="s">
        <v>444</v>
      </c>
      <c r="K1343" s="78">
        <f t="shared" ca="1" si="21"/>
        <v>0</v>
      </c>
      <c r="M1343" t="s">
        <v>1680</v>
      </c>
    </row>
    <row r="1344" spans="1:13" x14ac:dyDescent="0.35">
      <c r="A1344" t="s">
        <v>528</v>
      </c>
      <c r="B1344" t="s">
        <v>141</v>
      </c>
      <c r="C1344" t="s">
        <v>488</v>
      </c>
      <c r="D1344" t="s">
        <v>520</v>
      </c>
      <c r="E1344" t="s">
        <v>428</v>
      </c>
      <c r="F1344" t="s">
        <v>54</v>
      </c>
      <c r="H1344" t="s">
        <v>429</v>
      </c>
      <c r="I1344" t="s">
        <v>62</v>
      </c>
      <c r="J1344" t="s">
        <v>444</v>
      </c>
      <c r="K1344" s="78">
        <f t="shared" ca="1" si="21"/>
        <v>0</v>
      </c>
      <c r="M1344" t="s">
        <v>1680</v>
      </c>
    </row>
    <row r="1345" spans="1:13" x14ac:dyDescent="0.35">
      <c r="A1345" t="s">
        <v>528</v>
      </c>
      <c r="B1345" t="s">
        <v>143</v>
      </c>
      <c r="C1345" t="s">
        <v>488</v>
      </c>
      <c r="D1345" t="s">
        <v>54</v>
      </c>
      <c r="H1345" t="s">
        <v>522</v>
      </c>
      <c r="I1345" t="s">
        <v>62</v>
      </c>
      <c r="J1345" t="s">
        <v>444</v>
      </c>
      <c r="K1345" s="78">
        <f t="shared" ca="1" si="21"/>
        <v>0</v>
      </c>
      <c r="M1345" t="s">
        <v>1680</v>
      </c>
    </row>
    <row r="1346" spans="1:13" x14ac:dyDescent="0.35">
      <c r="A1346" t="s">
        <v>528</v>
      </c>
      <c r="B1346" t="s">
        <v>144</v>
      </c>
      <c r="C1346" t="s">
        <v>523</v>
      </c>
      <c r="D1346" t="s">
        <v>432</v>
      </c>
      <c r="E1346" t="s">
        <v>54</v>
      </c>
      <c r="I1346" t="s">
        <v>62</v>
      </c>
      <c r="J1346" t="s">
        <v>444</v>
      </c>
      <c r="K1346" s="78">
        <f t="shared" ca="1" si="21"/>
        <v>0</v>
      </c>
      <c r="M1346" t="s">
        <v>1680</v>
      </c>
    </row>
    <row r="1347" spans="1:13" x14ac:dyDescent="0.35">
      <c r="A1347" t="s">
        <v>528</v>
      </c>
      <c r="B1347" t="s">
        <v>145</v>
      </c>
      <c r="C1347" t="s">
        <v>523</v>
      </c>
      <c r="D1347" t="s">
        <v>433</v>
      </c>
      <c r="E1347" t="s">
        <v>54</v>
      </c>
      <c r="H1347" t="s">
        <v>434</v>
      </c>
      <c r="I1347" t="s">
        <v>62</v>
      </c>
      <c r="J1347" t="s">
        <v>444</v>
      </c>
      <c r="K1347" s="78">
        <f t="shared" ca="1" si="21"/>
        <v>0</v>
      </c>
      <c r="M1347" t="s">
        <v>1680</v>
      </c>
    </row>
    <row r="1348" spans="1:13" x14ac:dyDescent="0.35">
      <c r="A1348" t="s">
        <v>528</v>
      </c>
      <c r="B1348" t="s">
        <v>146</v>
      </c>
      <c r="C1348" t="s">
        <v>523</v>
      </c>
      <c r="D1348" t="s">
        <v>435</v>
      </c>
      <c r="E1348" t="s">
        <v>54</v>
      </c>
      <c r="I1348" t="s">
        <v>62</v>
      </c>
      <c r="J1348" t="s">
        <v>444</v>
      </c>
      <c r="K1348" s="78">
        <f t="shared" ca="1" si="21"/>
        <v>0</v>
      </c>
      <c r="M1348" t="s">
        <v>1680</v>
      </c>
    </row>
    <row r="1349" spans="1:13" x14ac:dyDescent="0.35">
      <c r="A1349" t="s">
        <v>528</v>
      </c>
      <c r="B1349" t="s">
        <v>148</v>
      </c>
      <c r="C1349" t="s">
        <v>523</v>
      </c>
      <c r="D1349" t="s">
        <v>436</v>
      </c>
      <c r="E1349" t="s">
        <v>54</v>
      </c>
      <c r="I1349" t="s">
        <v>62</v>
      </c>
      <c r="J1349" t="s">
        <v>444</v>
      </c>
      <c r="K1349" s="78">
        <f t="shared" ca="1" si="21"/>
        <v>0</v>
      </c>
      <c r="M1349" t="s">
        <v>1680</v>
      </c>
    </row>
    <row r="1350" spans="1:13" x14ac:dyDescent="0.35">
      <c r="A1350" t="s">
        <v>528</v>
      </c>
      <c r="B1350" t="s">
        <v>19</v>
      </c>
      <c r="C1350" t="s">
        <v>488</v>
      </c>
      <c r="D1350" t="s">
        <v>489</v>
      </c>
      <c r="E1350" t="s">
        <v>490</v>
      </c>
      <c r="F1350" t="s">
        <v>330</v>
      </c>
      <c r="G1350" t="s">
        <v>54</v>
      </c>
      <c r="H1350" t="s">
        <v>491</v>
      </c>
      <c r="I1350" t="s">
        <v>63</v>
      </c>
      <c r="J1350" t="s">
        <v>445</v>
      </c>
      <c r="K1350" s="78">
        <f t="shared" ca="1" si="21"/>
        <v>0</v>
      </c>
      <c r="M1350" t="s">
        <v>1680</v>
      </c>
    </row>
    <row r="1351" spans="1:13" x14ac:dyDescent="0.35">
      <c r="A1351" t="s">
        <v>528</v>
      </c>
      <c r="B1351" t="s">
        <v>23</v>
      </c>
      <c r="C1351" t="s">
        <v>488</v>
      </c>
      <c r="D1351" t="s">
        <v>489</v>
      </c>
      <c r="E1351" t="s">
        <v>490</v>
      </c>
      <c r="F1351" t="s">
        <v>332</v>
      </c>
      <c r="G1351" t="s">
        <v>54</v>
      </c>
      <c r="H1351" t="s">
        <v>333</v>
      </c>
      <c r="I1351" t="s">
        <v>63</v>
      </c>
      <c r="J1351" t="s">
        <v>445</v>
      </c>
      <c r="K1351" s="78">
        <f t="shared" ca="1" si="21"/>
        <v>0</v>
      </c>
      <c r="M1351" t="s">
        <v>1680</v>
      </c>
    </row>
    <row r="1352" spans="1:13" x14ac:dyDescent="0.35">
      <c r="A1352" t="s">
        <v>528</v>
      </c>
      <c r="B1352" t="s">
        <v>26</v>
      </c>
      <c r="C1352" t="s">
        <v>488</v>
      </c>
      <c r="D1352" t="s">
        <v>489</v>
      </c>
      <c r="E1352" t="s">
        <v>490</v>
      </c>
      <c r="F1352" t="s">
        <v>334</v>
      </c>
      <c r="G1352" t="s">
        <v>54</v>
      </c>
      <c r="H1352" t="s">
        <v>335</v>
      </c>
      <c r="I1352" t="s">
        <v>63</v>
      </c>
      <c r="J1352" t="s">
        <v>445</v>
      </c>
      <c r="K1352" s="78">
        <f t="shared" ca="1" si="21"/>
        <v>0</v>
      </c>
      <c r="M1352" t="s">
        <v>1680</v>
      </c>
    </row>
    <row r="1353" spans="1:13" x14ac:dyDescent="0.35">
      <c r="A1353" t="s">
        <v>528</v>
      </c>
      <c r="B1353" t="s">
        <v>30</v>
      </c>
      <c r="C1353" t="s">
        <v>488</v>
      </c>
      <c r="D1353" t="s">
        <v>489</v>
      </c>
      <c r="E1353" t="s">
        <v>490</v>
      </c>
      <c r="F1353" t="s">
        <v>54</v>
      </c>
      <c r="I1353" t="s">
        <v>63</v>
      </c>
      <c r="J1353" t="s">
        <v>445</v>
      </c>
      <c r="K1353" s="78">
        <f t="shared" ca="1" si="21"/>
        <v>0</v>
      </c>
      <c r="M1353" t="s">
        <v>1680</v>
      </c>
    </row>
    <row r="1354" spans="1:13" x14ac:dyDescent="0.35">
      <c r="A1354" t="s">
        <v>528</v>
      </c>
      <c r="B1354" t="s">
        <v>34</v>
      </c>
      <c r="C1354" t="s">
        <v>488</v>
      </c>
      <c r="D1354" t="s">
        <v>489</v>
      </c>
      <c r="E1354" t="s">
        <v>493</v>
      </c>
      <c r="F1354" t="s">
        <v>337</v>
      </c>
      <c r="G1354" t="s">
        <v>54</v>
      </c>
      <c r="H1354" t="s">
        <v>338</v>
      </c>
      <c r="I1354" t="s">
        <v>63</v>
      </c>
      <c r="J1354" t="s">
        <v>445</v>
      </c>
      <c r="K1354" s="78">
        <f t="shared" ca="1" si="21"/>
        <v>0</v>
      </c>
      <c r="M1354" t="s">
        <v>1680</v>
      </c>
    </row>
    <row r="1355" spans="1:13" x14ac:dyDescent="0.35">
      <c r="A1355" t="s">
        <v>528</v>
      </c>
      <c r="B1355" t="s">
        <v>38</v>
      </c>
      <c r="C1355" t="s">
        <v>488</v>
      </c>
      <c r="D1355" t="s">
        <v>489</v>
      </c>
      <c r="E1355" t="s">
        <v>493</v>
      </c>
      <c r="F1355" t="s">
        <v>339</v>
      </c>
      <c r="G1355" t="s">
        <v>54</v>
      </c>
      <c r="H1355" t="s">
        <v>494</v>
      </c>
      <c r="I1355" t="s">
        <v>63</v>
      </c>
      <c r="J1355" t="s">
        <v>445</v>
      </c>
      <c r="K1355" s="78">
        <f t="shared" ca="1" si="21"/>
        <v>0</v>
      </c>
      <c r="M1355" t="s">
        <v>1680</v>
      </c>
    </row>
    <row r="1356" spans="1:13" x14ac:dyDescent="0.35">
      <c r="A1356" t="s">
        <v>528</v>
      </c>
      <c r="B1356" t="s">
        <v>41</v>
      </c>
      <c r="C1356" t="s">
        <v>488</v>
      </c>
      <c r="D1356" t="s">
        <v>489</v>
      </c>
      <c r="E1356" t="s">
        <v>493</v>
      </c>
      <c r="F1356" t="s">
        <v>54</v>
      </c>
      <c r="I1356" t="s">
        <v>63</v>
      </c>
      <c r="J1356" t="s">
        <v>445</v>
      </c>
      <c r="K1356" s="78">
        <f t="shared" ca="1" si="21"/>
        <v>0</v>
      </c>
      <c r="M1356" t="s">
        <v>1680</v>
      </c>
    </row>
    <row r="1357" spans="1:13" x14ac:dyDescent="0.35">
      <c r="A1357" t="s">
        <v>528</v>
      </c>
      <c r="B1357" t="s">
        <v>45</v>
      </c>
      <c r="C1357" t="s">
        <v>488</v>
      </c>
      <c r="D1357" t="s">
        <v>489</v>
      </c>
      <c r="E1357" t="s">
        <v>341</v>
      </c>
      <c r="F1357" t="s">
        <v>495</v>
      </c>
      <c r="G1357" t="s">
        <v>54</v>
      </c>
      <c r="H1357" t="s">
        <v>496</v>
      </c>
      <c r="I1357" t="s">
        <v>63</v>
      </c>
      <c r="J1357" t="s">
        <v>445</v>
      </c>
      <c r="K1357" s="78">
        <f t="shared" ca="1" si="21"/>
        <v>0</v>
      </c>
      <c r="M1357" t="s">
        <v>1680</v>
      </c>
    </row>
    <row r="1358" spans="1:13" x14ac:dyDescent="0.35">
      <c r="A1358" t="s">
        <v>528</v>
      </c>
      <c r="B1358" t="s">
        <v>49</v>
      </c>
      <c r="C1358" t="s">
        <v>488</v>
      </c>
      <c r="D1358" t="s">
        <v>489</v>
      </c>
      <c r="E1358" t="s">
        <v>341</v>
      </c>
      <c r="F1358" t="s">
        <v>497</v>
      </c>
      <c r="G1358" t="s">
        <v>54</v>
      </c>
      <c r="H1358" t="s">
        <v>345</v>
      </c>
      <c r="I1358" t="s">
        <v>63</v>
      </c>
      <c r="J1358" t="s">
        <v>445</v>
      </c>
      <c r="K1358" s="78">
        <f t="shared" ca="1" si="21"/>
        <v>0</v>
      </c>
      <c r="M1358" t="s">
        <v>1680</v>
      </c>
    </row>
    <row r="1359" spans="1:13" x14ac:dyDescent="0.35">
      <c r="A1359" t="s">
        <v>528</v>
      </c>
      <c r="B1359" t="s">
        <v>51</v>
      </c>
      <c r="C1359" t="s">
        <v>488</v>
      </c>
      <c r="D1359" t="s">
        <v>489</v>
      </c>
      <c r="E1359" t="s">
        <v>341</v>
      </c>
      <c r="F1359" t="s">
        <v>498</v>
      </c>
      <c r="G1359" t="s">
        <v>54</v>
      </c>
      <c r="H1359" t="s">
        <v>347</v>
      </c>
      <c r="I1359" t="s">
        <v>63</v>
      </c>
      <c r="J1359" t="s">
        <v>445</v>
      </c>
      <c r="K1359" s="78">
        <f t="shared" ca="1" si="21"/>
        <v>0</v>
      </c>
      <c r="M1359" t="s">
        <v>1680</v>
      </c>
    </row>
    <row r="1360" spans="1:13" x14ac:dyDescent="0.35">
      <c r="A1360" t="s">
        <v>528</v>
      </c>
      <c r="B1360" t="s">
        <v>53</v>
      </c>
      <c r="C1360" t="s">
        <v>488</v>
      </c>
      <c r="D1360" t="s">
        <v>489</v>
      </c>
      <c r="E1360" t="s">
        <v>341</v>
      </c>
      <c r="F1360" t="s">
        <v>499</v>
      </c>
      <c r="G1360" t="s">
        <v>54</v>
      </c>
      <c r="H1360" t="s">
        <v>349</v>
      </c>
      <c r="I1360" t="s">
        <v>63</v>
      </c>
      <c r="J1360" t="s">
        <v>445</v>
      </c>
      <c r="K1360" s="78">
        <f t="shared" ca="1" si="21"/>
        <v>0</v>
      </c>
      <c r="M1360" t="s">
        <v>1680</v>
      </c>
    </row>
    <row r="1361" spans="1:13" x14ac:dyDescent="0.35">
      <c r="A1361" t="s">
        <v>528</v>
      </c>
      <c r="B1361" t="s">
        <v>60</v>
      </c>
      <c r="C1361" t="s">
        <v>488</v>
      </c>
      <c r="D1361" t="s">
        <v>489</v>
      </c>
      <c r="E1361" t="s">
        <v>341</v>
      </c>
      <c r="F1361" t="s">
        <v>500</v>
      </c>
      <c r="G1361" t="s">
        <v>54</v>
      </c>
      <c r="H1361" t="s">
        <v>351</v>
      </c>
      <c r="I1361" t="s">
        <v>63</v>
      </c>
      <c r="J1361" t="s">
        <v>445</v>
      </c>
      <c r="K1361" s="78">
        <f t="shared" ref="K1361:K1424" ca="1" si="22">OFFSET(INDIRECT(A1361&amp;"_Corner"),MATCH($B1361,INDIRECT(A1361&amp;"_Row"),0),MATCH($I1361,INDIRECT(A1361&amp;"_Column",0)))</f>
        <v>0</v>
      </c>
      <c r="M1361" t="s">
        <v>1680</v>
      </c>
    </row>
    <row r="1362" spans="1:13" x14ac:dyDescent="0.35">
      <c r="A1362" t="s">
        <v>528</v>
      </c>
      <c r="B1362" t="s">
        <v>66</v>
      </c>
      <c r="C1362" t="s">
        <v>488</v>
      </c>
      <c r="D1362" t="s">
        <v>489</v>
      </c>
      <c r="E1362" t="s">
        <v>352</v>
      </c>
      <c r="F1362" t="s">
        <v>54</v>
      </c>
      <c r="I1362" t="s">
        <v>63</v>
      </c>
      <c r="J1362" t="s">
        <v>445</v>
      </c>
      <c r="K1362" s="78">
        <f t="shared" ca="1" si="22"/>
        <v>0</v>
      </c>
      <c r="M1362" t="s">
        <v>1680</v>
      </c>
    </row>
    <row r="1363" spans="1:13" x14ac:dyDescent="0.35">
      <c r="A1363" t="s">
        <v>528</v>
      </c>
      <c r="B1363" t="s">
        <v>69</v>
      </c>
      <c r="C1363" t="s">
        <v>488</v>
      </c>
      <c r="D1363" t="s">
        <v>489</v>
      </c>
      <c r="E1363" t="s">
        <v>501</v>
      </c>
      <c r="F1363" t="s">
        <v>353</v>
      </c>
      <c r="G1363" t="s">
        <v>54</v>
      </c>
      <c r="H1363" t="s">
        <v>354</v>
      </c>
      <c r="I1363" t="s">
        <v>63</v>
      </c>
      <c r="J1363" t="s">
        <v>445</v>
      </c>
      <c r="K1363" s="78">
        <f t="shared" ca="1" si="22"/>
        <v>0</v>
      </c>
      <c r="M1363" t="s">
        <v>1680</v>
      </c>
    </row>
    <row r="1364" spans="1:13" x14ac:dyDescent="0.35">
      <c r="A1364" t="s">
        <v>528</v>
      </c>
      <c r="B1364" t="s">
        <v>73</v>
      </c>
      <c r="C1364" t="s">
        <v>488</v>
      </c>
      <c r="D1364" t="s">
        <v>489</v>
      </c>
      <c r="E1364" t="s">
        <v>501</v>
      </c>
      <c r="F1364" t="s">
        <v>355</v>
      </c>
      <c r="G1364" t="s">
        <v>54</v>
      </c>
      <c r="H1364" t="s">
        <v>502</v>
      </c>
      <c r="I1364" t="s">
        <v>63</v>
      </c>
      <c r="J1364" t="s">
        <v>445</v>
      </c>
      <c r="K1364" s="78">
        <f t="shared" ca="1" si="22"/>
        <v>0</v>
      </c>
      <c r="M1364" t="s">
        <v>1680</v>
      </c>
    </row>
    <row r="1365" spans="1:13" x14ac:dyDescent="0.35">
      <c r="A1365" t="s">
        <v>528</v>
      </c>
      <c r="B1365" t="s">
        <v>76</v>
      </c>
      <c r="C1365" t="s">
        <v>488</v>
      </c>
      <c r="D1365" t="s">
        <v>489</v>
      </c>
      <c r="E1365" t="s">
        <v>501</v>
      </c>
      <c r="F1365" t="s">
        <v>54</v>
      </c>
      <c r="I1365" t="s">
        <v>63</v>
      </c>
      <c r="J1365" t="s">
        <v>445</v>
      </c>
      <c r="K1365" s="78">
        <f t="shared" ca="1" si="22"/>
        <v>0</v>
      </c>
      <c r="M1365" t="s">
        <v>1680</v>
      </c>
    </row>
    <row r="1366" spans="1:13" x14ac:dyDescent="0.35">
      <c r="A1366" t="s">
        <v>528</v>
      </c>
      <c r="B1366" t="s">
        <v>80</v>
      </c>
      <c r="C1366" t="s">
        <v>488</v>
      </c>
      <c r="D1366" t="s">
        <v>489</v>
      </c>
      <c r="E1366" t="s">
        <v>54</v>
      </c>
      <c r="I1366" t="s">
        <v>63</v>
      </c>
      <c r="J1366" t="s">
        <v>445</v>
      </c>
      <c r="K1366" s="78">
        <f t="shared" ca="1" si="22"/>
        <v>0</v>
      </c>
      <c r="M1366" t="s">
        <v>1680</v>
      </c>
    </row>
    <row r="1367" spans="1:13" x14ac:dyDescent="0.35">
      <c r="A1367" t="s">
        <v>528</v>
      </c>
      <c r="B1367" t="s">
        <v>82</v>
      </c>
      <c r="C1367" t="s">
        <v>488</v>
      </c>
      <c r="D1367" t="s">
        <v>503</v>
      </c>
      <c r="E1367" t="s">
        <v>504</v>
      </c>
      <c r="F1367" t="s">
        <v>360</v>
      </c>
      <c r="G1367" t="s">
        <v>54</v>
      </c>
      <c r="H1367" t="s">
        <v>361</v>
      </c>
      <c r="I1367" t="s">
        <v>63</v>
      </c>
      <c r="J1367" t="s">
        <v>445</v>
      </c>
      <c r="K1367" s="78">
        <f t="shared" ca="1" si="22"/>
        <v>0</v>
      </c>
      <c r="M1367" t="s">
        <v>1680</v>
      </c>
    </row>
    <row r="1368" spans="1:13" x14ac:dyDescent="0.35">
      <c r="A1368" t="s">
        <v>528</v>
      </c>
      <c r="B1368" t="s">
        <v>84</v>
      </c>
      <c r="C1368" t="s">
        <v>488</v>
      </c>
      <c r="D1368" t="s">
        <v>503</v>
      </c>
      <c r="E1368" t="s">
        <v>504</v>
      </c>
      <c r="F1368" t="s">
        <v>362</v>
      </c>
      <c r="G1368" t="s">
        <v>54</v>
      </c>
      <c r="H1368" t="s">
        <v>363</v>
      </c>
      <c r="I1368" t="s">
        <v>63</v>
      </c>
      <c r="J1368" t="s">
        <v>445</v>
      </c>
      <c r="K1368" s="78">
        <f t="shared" ca="1" si="22"/>
        <v>0</v>
      </c>
      <c r="M1368" t="s">
        <v>1680</v>
      </c>
    </row>
    <row r="1369" spans="1:13" x14ac:dyDescent="0.35">
      <c r="A1369" t="s">
        <v>528</v>
      </c>
      <c r="B1369" t="s">
        <v>86</v>
      </c>
      <c r="C1369" t="s">
        <v>488</v>
      </c>
      <c r="D1369" t="s">
        <v>503</v>
      </c>
      <c r="E1369" t="s">
        <v>504</v>
      </c>
      <c r="F1369" t="s">
        <v>364</v>
      </c>
      <c r="G1369" t="s">
        <v>54</v>
      </c>
      <c r="H1369" t="s">
        <v>365</v>
      </c>
      <c r="I1369" t="s">
        <v>63</v>
      </c>
      <c r="J1369" t="s">
        <v>445</v>
      </c>
      <c r="K1369" s="78">
        <f t="shared" ca="1" si="22"/>
        <v>0</v>
      </c>
      <c r="M1369" t="s">
        <v>1680</v>
      </c>
    </row>
    <row r="1370" spans="1:13" x14ac:dyDescent="0.35">
      <c r="A1370" t="s">
        <v>528</v>
      </c>
      <c r="B1370" t="s">
        <v>88</v>
      </c>
      <c r="C1370" t="s">
        <v>488</v>
      </c>
      <c r="D1370" t="s">
        <v>503</v>
      </c>
      <c r="E1370" t="s">
        <v>504</v>
      </c>
      <c r="F1370" t="s">
        <v>54</v>
      </c>
      <c r="I1370" t="s">
        <v>63</v>
      </c>
      <c r="J1370" t="s">
        <v>445</v>
      </c>
      <c r="K1370" s="78">
        <f t="shared" ca="1" si="22"/>
        <v>0</v>
      </c>
      <c r="M1370" t="s">
        <v>1680</v>
      </c>
    </row>
    <row r="1371" spans="1:13" x14ac:dyDescent="0.35">
      <c r="A1371" t="s">
        <v>528</v>
      </c>
      <c r="B1371" t="s">
        <v>90</v>
      </c>
      <c r="C1371" t="s">
        <v>488</v>
      </c>
      <c r="D1371" t="s">
        <v>503</v>
      </c>
      <c r="E1371" t="s">
        <v>505</v>
      </c>
      <c r="F1371" t="s">
        <v>367</v>
      </c>
      <c r="G1371" t="s">
        <v>54</v>
      </c>
      <c r="H1371" t="s">
        <v>368</v>
      </c>
      <c r="I1371" t="s">
        <v>63</v>
      </c>
      <c r="J1371" t="s">
        <v>445</v>
      </c>
      <c r="K1371" s="78">
        <f t="shared" ca="1" si="22"/>
        <v>0</v>
      </c>
      <c r="M1371" t="s">
        <v>1680</v>
      </c>
    </row>
    <row r="1372" spans="1:13" x14ac:dyDescent="0.35">
      <c r="A1372" t="s">
        <v>528</v>
      </c>
      <c r="B1372" t="s">
        <v>92</v>
      </c>
      <c r="C1372" t="s">
        <v>488</v>
      </c>
      <c r="D1372" t="s">
        <v>503</v>
      </c>
      <c r="E1372" t="s">
        <v>505</v>
      </c>
      <c r="F1372" t="s">
        <v>369</v>
      </c>
      <c r="G1372" t="s">
        <v>54</v>
      </c>
      <c r="H1372" t="s">
        <v>370</v>
      </c>
      <c r="I1372" t="s">
        <v>63</v>
      </c>
      <c r="J1372" t="s">
        <v>445</v>
      </c>
      <c r="K1372" s="78">
        <f t="shared" ca="1" si="22"/>
        <v>0</v>
      </c>
      <c r="M1372" t="s">
        <v>1680</v>
      </c>
    </row>
    <row r="1373" spans="1:13" x14ac:dyDescent="0.35">
      <c r="A1373" t="s">
        <v>528</v>
      </c>
      <c r="B1373" t="s">
        <v>94</v>
      </c>
      <c r="C1373" t="s">
        <v>488</v>
      </c>
      <c r="D1373" t="s">
        <v>503</v>
      </c>
      <c r="E1373" t="s">
        <v>505</v>
      </c>
      <c r="F1373" t="s">
        <v>371</v>
      </c>
      <c r="G1373" t="s">
        <v>54</v>
      </c>
      <c r="H1373" t="s">
        <v>372</v>
      </c>
      <c r="I1373" t="s">
        <v>63</v>
      </c>
      <c r="J1373" t="s">
        <v>445</v>
      </c>
      <c r="K1373" s="78">
        <f t="shared" ca="1" si="22"/>
        <v>0</v>
      </c>
      <c r="M1373" t="s">
        <v>1680</v>
      </c>
    </row>
    <row r="1374" spans="1:13" x14ac:dyDescent="0.35">
      <c r="A1374" t="s">
        <v>528</v>
      </c>
      <c r="B1374" t="s">
        <v>96</v>
      </c>
      <c r="C1374" t="s">
        <v>488</v>
      </c>
      <c r="D1374" t="s">
        <v>503</v>
      </c>
      <c r="E1374" t="s">
        <v>505</v>
      </c>
      <c r="F1374" t="s">
        <v>54</v>
      </c>
      <c r="I1374" t="s">
        <v>63</v>
      </c>
      <c r="J1374" t="s">
        <v>445</v>
      </c>
      <c r="K1374" s="78">
        <f t="shared" ca="1" si="22"/>
        <v>0</v>
      </c>
      <c r="M1374" t="s">
        <v>1680</v>
      </c>
    </row>
    <row r="1375" spans="1:13" x14ac:dyDescent="0.35">
      <c r="A1375" t="s">
        <v>528</v>
      </c>
      <c r="B1375" t="s">
        <v>98</v>
      </c>
      <c r="C1375" t="s">
        <v>488</v>
      </c>
      <c r="D1375" t="s">
        <v>503</v>
      </c>
      <c r="E1375" t="s">
        <v>506</v>
      </c>
      <c r="F1375" t="s">
        <v>374</v>
      </c>
      <c r="G1375" t="s">
        <v>54</v>
      </c>
      <c r="H1375" t="s">
        <v>507</v>
      </c>
      <c r="I1375" t="s">
        <v>63</v>
      </c>
      <c r="J1375" t="s">
        <v>445</v>
      </c>
      <c r="K1375" s="78">
        <f t="shared" ca="1" si="22"/>
        <v>0</v>
      </c>
      <c r="M1375" t="s">
        <v>1680</v>
      </c>
    </row>
    <row r="1376" spans="1:13" x14ac:dyDescent="0.35">
      <c r="A1376" t="s">
        <v>528</v>
      </c>
      <c r="B1376" t="s">
        <v>100</v>
      </c>
      <c r="C1376" t="s">
        <v>488</v>
      </c>
      <c r="D1376" t="s">
        <v>503</v>
      </c>
      <c r="E1376" t="s">
        <v>506</v>
      </c>
      <c r="F1376" t="s">
        <v>508</v>
      </c>
      <c r="G1376" t="s">
        <v>54</v>
      </c>
      <c r="H1376" t="s">
        <v>377</v>
      </c>
      <c r="I1376" t="s">
        <v>63</v>
      </c>
      <c r="J1376" t="s">
        <v>445</v>
      </c>
      <c r="K1376" s="78">
        <f t="shared" ca="1" si="22"/>
        <v>0</v>
      </c>
      <c r="M1376" t="s">
        <v>1680</v>
      </c>
    </row>
    <row r="1377" spans="1:13" x14ac:dyDescent="0.35">
      <c r="A1377" t="s">
        <v>528</v>
      </c>
      <c r="B1377" t="s">
        <v>102</v>
      </c>
      <c r="C1377" t="s">
        <v>488</v>
      </c>
      <c r="D1377" t="s">
        <v>503</v>
      </c>
      <c r="E1377" t="s">
        <v>506</v>
      </c>
      <c r="F1377" t="s">
        <v>378</v>
      </c>
      <c r="G1377" t="s">
        <v>54</v>
      </c>
      <c r="H1377" t="s">
        <v>379</v>
      </c>
      <c r="I1377" t="s">
        <v>63</v>
      </c>
      <c r="J1377" t="s">
        <v>445</v>
      </c>
      <c r="K1377" s="78">
        <f t="shared" ca="1" si="22"/>
        <v>0</v>
      </c>
      <c r="M1377" t="s">
        <v>1680</v>
      </c>
    </row>
    <row r="1378" spans="1:13" x14ac:dyDescent="0.35">
      <c r="A1378" t="s">
        <v>528</v>
      </c>
      <c r="B1378" t="s">
        <v>67</v>
      </c>
      <c r="C1378" t="s">
        <v>488</v>
      </c>
      <c r="D1378" t="s">
        <v>503</v>
      </c>
      <c r="E1378" t="s">
        <v>506</v>
      </c>
      <c r="F1378" t="s">
        <v>380</v>
      </c>
      <c r="G1378" t="s">
        <v>54</v>
      </c>
      <c r="H1378" t="s">
        <v>381</v>
      </c>
      <c r="I1378" t="s">
        <v>63</v>
      </c>
      <c r="J1378" t="s">
        <v>445</v>
      </c>
      <c r="K1378" s="78">
        <f t="shared" ca="1" si="22"/>
        <v>0</v>
      </c>
      <c r="M1378" t="s">
        <v>1680</v>
      </c>
    </row>
    <row r="1379" spans="1:13" x14ac:dyDescent="0.35">
      <c r="A1379" t="s">
        <v>528</v>
      </c>
      <c r="B1379" t="s">
        <v>105</v>
      </c>
      <c r="C1379" t="s">
        <v>488</v>
      </c>
      <c r="D1379" t="s">
        <v>503</v>
      </c>
      <c r="E1379" t="s">
        <v>506</v>
      </c>
      <c r="F1379" t="s">
        <v>382</v>
      </c>
      <c r="G1379" t="s">
        <v>54</v>
      </c>
      <c r="I1379" t="s">
        <v>63</v>
      </c>
      <c r="J1379" t="s">
        <v>445</v>
      </c>
      <c r="K1379" s="78">
        <f t="shared" ca="1" si="22"/>
        <v>0</v>
      </c>
      <c r="M1379" t="s">
        <v>1680</v>
      </c>
    </row>
    <row r="1380" spans="1:13" x14ac:dyDescent="0.35">
      <c r="A1380" t="s">
        <v>528</v>
      </c>
      <c r="B1380" t="s">
        <v>107</v>
      </c>
      <c r="C1380" t="s">
        <v>488</v>
      </c>
      <c r="D1380" t="s">
        <v>503</v>
      </c>
      <c r="E1380" t="s">
        <v>506</v>
      </c>
      <c r="F1380" t="s">
        <v>54</v>
      </c>
      <c r="I1380" t="s">
        <v>63</v>
      </c>
      <c r="J1380" t="s">
        <v>445</v>
      </c>
      <c r="K1380" s="78">
        <f t="shared" ca="1" si="22"/>
        <v>0</v>
      </c>
      <c r="M1380" t="s">
        <v>1680</v>
      </c>
    </row>
    <row r="1381" spans="1:13" x14ac:dyDescent="0.35">
      <c r="A1381" t="s">
        <v>528</v>
      </c>
      <c r="B1381" t="s">
        <v>109</v>
      </c>
      <c r="C1381" t="s">
        <v>488</v>
      </c>
      <c r="D1381" t="s">
        <v>503</v>
      </c>
      <c r="E1381" t="s">
        <v>384</v>
      </c>
      <c r="F1381" t="s">
        <v>231</v>
      </c>
      <c r="G1381" t="s">
        <v>54</v>
      </c>
      <c r="H1381" t="s">
        <v>385</v>
      </c>
      <c r="I1381" t="s">
        <v>63</v>
      </c>
      <c r="J1381" t="s">
        <v>445</v>
      </c>
      <c r="K1381" s="78">
        <f t="shared" ca="1" si="22"/>
        <v>0</v>
      </c>
      <c r="M1381" t="s">
        <v>1680</v>
      </c>
    </row>
    <row r="1382" spans="1:13" x14ac:dyDescent="0.35">
      <c r="A1382" t="s">
        <v>528</v>
      </c>
      <c r="B1382" t="s">
        <v>111</v>
      </c>
      <c r="C1382" t="s">
        <v>488</v>
      </c>
      <c r="D1382" t="s">
        <v>503</v>
      </c>
      <c r="E1382" t="s">
        <v>509</v>
      </c>
      <c r="F1382" t="s">
        <v>510</v>
      </c>
      <c r="G1382" t="s">
        <v>54</v>
      </c>
      <c r="H1382" t="s">
        <v>388</v>
      </c>
      <c r="I1382" t="s">
        <v>63</v>
      </c>
      <c r="J1382" t="s">
        <v>445</v>
      </c>
      <c r="K1382" s="78">
        <f t="shared" ca="1" si="22"/>
        <v>0</v>
      </c>
      <c r="M1382" t="s">
        <v>1680</v>
      </c>
    </row>
    <row r="1383" spans="1:13" x14ac:dyDescent="0.35">
      <c r="A1383" t="s">
        <v>528</v>
      </c>
      <c r="B1383" t="s">
        <v>114</v>
      </c>
      <c r="C1383" t="s">
        <v>488</v>
      </c>
      <c r="D1383" t="s">
        <v>503</v>
      </c>
      <c r="E1383" t="s">
        <v>509</v>
      </c>
      <c r="F1383" t="s">
        <v>511</v>
      </c>
      <c r="G1383" t="s">
        <v>54</v>
      </c>
      <c r="H1383" t="s">
        <v>390</v>
      </c>
      <c r="I1383" t="s">
        <v>63</v>
      </c>
      <c r="J1383" t="s">
        <v>445</v>
      </c>
      <c r="K1383" s="78">
        <f t="shared" ca="1" si="22"/>
        <v>0</v>
      </c>
      <c r="M1383" t="s">
        <v>1680</v>
      </c>
    </row>
    <row r="1384" spans="1:13" x14ac:dyDescent="0.35">
      <c r="A1384" t="s">
        <v>528</v>
      </c>
      <c r="B1384" t="s">
        <v>116</v>
      </c>
      <c r="C1384" t="s">
        <v>488</v>
      </c>
      <c r="D1384" t="s">
        <v>503</v>
      </c>
      <c r="E1384" t="s">
        <v>509</v>
      </c>
      <c r="F1384" t="s">
        <v>512</v>
      </c>
      <c r="G1384" t="s">
        <v>54</v>
      </c>
      <c r="H1384" t="s">
        <v>390</v>
      </c>
      <c r="I1384" t="s">
        <v>63</v>
      </c>
      <c r="J1384" t="s">
        <v>445</v>
      </c>
      <c r="K1384" s="78">
        <f t="shared" ca="1" si="22"/>
        <v>0</v>
      </c>
      <c r="M1384" t="s">
        <v>1680</v>
      </c>
    </row>
    <row r="1385" spans="1:13" x14ac:dyDescent="0.35">
      <c r="A1385" t="s">
        <v>528</v>
      </c>
      <c r="B1385" t="s">
        <v>118</v>
      </c>
      <c r="C1385" t="s">
        <v>488</v>
      </c>
      <c r="D1385" t="s">
        <v>503</v>
      </c>
      <c r="E1385" t="s">
        <v>509</v>
      </c>
      <c r="F1385" t="s">
        <v>54</v>
      </c>
      <c r="I1385" t="s">
        <v>63</v>
      </c>
      <c r="J1385" t="s">
        <v>445</v>
      </c>
      <c r="K1385" s="78">
        <f t="shared" ca="1" si="22"/>
        <v>0</v>
      </c>
      <c r="M1385" t="s">
        <v>1680</v>
      </c>
    </row>
    <row r="1386" spans="1:13" x14ac:dyDescent="0.35">
      <c r="A1386" t="s">
        <v>528</v>
      </c>
      <c r="B1386" t="s">
        <v>120</v>
      </c>
      <c r="C1386" t="s">
        <v>488</v>
      </c>
      <c r="D1386" t="s">
        <v>503</v>
      </c>
      <c r="E1386" t="s">
        <v>54</v>
      </c>
      <c r="I1386" t="s">
        <v>63</v>
      </c>
      <c r="J1386" t="s">
        <v>445</v>
      </c>
      <c r="K1386" s="78">
        <f t="shared" ca="1" si="22"/>
        <v>0</v>
      </c>
      <c r="M1386" t="s">
        <v>1680</v>
      </c>
    </row>
    <row r="1387" spans="1:13" x14ac:dyDescent="0.35">
      <c r="A1387" t="s">
        <v>528</v>
      </c>
      <c r="B1387" t="s">
        <v>124</v>
      </c>
      <c r="C1387" t="s">
        <v>488</v>
      </c>
      <c r="D1387" t="s">
        <v>513</v>
      </c>
      <c r="E1387" t="s">
        <v>514</v>
      </c>
      <c r="F1387" t="s">
        <v>54</v>
      </c>
      <c r="H1387" t="s">
        <v>398</v>
      </c>
      <c r="I1387" t="s">
        <v>63</v>
      </c>
      <c r="J1387" t="s">
        <v>445</v>
      </c>
      <c r="K1387" s="78">
        <f t="shared" ca="1" si="22"/>
        <v>0</v>
      </c>
      <c r="M1387" t="s">
        <v>1680</v>
      </c>
    </row>
    <row r="1388" spans="1:13" x14ac:dyDescent="0.35">
      <c r="A1388" t="s">
        <v>528</v>
      </c>
      <c r="B1388" t="s">
        <v>71</v>
      </c>
      <c r="C1388" t="s">
        <v>488</v>
      </c>
      <c r="D1388" t="s">
        <v>513</v>
      </c>
      <c r="E1388" t="s">
        <v>399</v>
      </c>
      <c r="F1388" t="s">
        <v>54</v>
      </c>
      <c r="I1388" t="s">
        <v>63</v>
      </c>
      <c r="J1388" t="s">
        <v>445</v>
      </c>
      <c r="K1388" s="78">
        <f t="shared" ca="1" si="22"/>
        <v>0</v>
      </c>
      <c r="M1388" t="s">
        <v>1680</v>
      </c>
    </row>
    <row r="1389" spans="1:13" x14ac:dyDescent="0.35">
      <c r="A1389" t="s">
        <v>528</v>
      </c>
      <c r="B1389" t="s">
        <v>127</v>
      </c>
      <c r="C1389" t="s">
        <v>488</v>
      </c>
      <c r="D1389" t="s">
        <v>513</v>
      </c>
      <c r="E1389" t="s">
        <v>515</v>
      </c>
      <c r="F1389" t="s">
        <v>54</v>
      </c>
      <c r="H1389" t="s">
        <v>401</v>
      </c>
      <c r="I1389" t="s">
        <v>63</v>
      </c>
      <c r="J1389" t="s">
        <v>445</v>
      </c>
      <c r="K1389" s="78">
        <f t="shared" ca="1" si="22"/>
        <v>0</v>
      </c>
      <c r="M1389" t="s">
        <v>1680</v>
      </c>
    </row>
    <row r="1390" spans="1:13" x14ac:dyDescent="0.35">
      <c r="A1390" t="s">
        <v>528</v>
      </c>
      <c r="B1390" t="s">
        <v>129</v>
      </c>
      <c r="C1390" t="s">
        <v>488</v>
      </c>
      <c r="D1390" t="s">
        <v>513</v>
      </c>
      <c r="E1390" t="s">
        <v>515</v>
      </c>
      <c r="F1390" t="s">
        <v>516</v>
      </c>
      <c r="G1390" t="s">
        <v>54</v>
      </c>
      <c r="I1390" t="s">
        <v>63</v>
      </c>
      <c r="J1390" t="s">
        <v>445</v>
      </c>
      <c r="K1390" s="78">
        <f t="shared" ca="1" si="22"/>
        <v>0</v>
      </c>
      <c r="M1390" t="s">
        <v>1680</v>
      </c>
    </row>
    <row r="1391" spans="1:13" x14ac:dyDescent="0.35">
      <c r="A1391" t="s">
        <v>528</v>
      </c>
      <c r="B1391" t="s">
        <v>404</v>
      </c>
      <c r="C1391" t="s">
        <v>488</v>
      </c>
      <c r="D1391" t="s">
        <v>513</v>
      </c>
      <c r="E1391" t="s">
        <v>515</v>
      </c>
      <c r="F1391" t="s">
        <v>517</v>
      </c>
      <c r="G1391" t="s">
        <v>54</v>
      </c>
      <c r="I1391" t="s">
        <v>63</v>
      </c>
      <c r="J1391" t="s">
        <v>445</v>
      </c>
      <c r="K1391" s="78">
        <f t="shared" ca="1" si="22"/>
        <v>0</v>
      </c>
      <c r="M1391" t="s">
        <v>1680</v>
      </c>
    </row>
    <row r="1392" spans="1:13" x14ac:dyDescent="0.35">
      <c r="A1392" t="s">
        <v>528</v>
      </c>
      <c r="B1392" t="s">
        <v>406</v>
      </c>
      <c r="C1392" t="s">
        <v>488</v>
      </c>
      <c r="D1392" t="s">
        <v>513</v>
      </c>
      <c r="E1392" t="s">
        <v>515</v>
      </c>
      <c r="F1392" t="s">
        <v>518</v>
      </c>
      <c r="G1392" t="s">
        <v>54</v>
      </c>
      <c r="I1392" t="s">
        <v>63</v>
      </c>
      <c r="J1392" t="s">
        <v>445</v>
      </c>
      <c r="K1392" s="78">
        <f t="shared" ca="1" si="22"/>
        <v>0</v>
      </c>
      <c r="M1392" t="s">
        <v>1680</v>
      </c>
    </row>
    <row r="1393" spans="1:13" x14ac:dyDescent="0.35">
      <c r="A1393" t="s">
        <v>528</v>
      </c>
      <c r="B1393" t="s">
        <v>408</v>
      </c>
      <c r="C1393" t="s">
        <v>488</v>
      </c>
      <c r="D1393" t="s">
        <v>513</v>
      </c>
      <c r="E1393" t="s">
        <v>54</v>
      </c>
      <c r="I1393" t="s">
        <v>63</v>
      </c>
      <c r="J1393" t="s">
        <v>445</v>
      </c>
      <c r="K1393" s="78">
        <f t="shared" ca="1" si="22"/>
        <v>0</v>
      </c>
      <c r="M1393" t="s">
        <v>1680</v>
      </c>
    </row>
    <row r="1394" spans="1:13" x14ac:dyDescent="0.35">
      <c r="A1394" t="s">
        <v>528</v>
      </c>
      <c r="B1394" t="s">
        <v>412</v>
      </c>
      <c r="C1394" t="s">
        <v>488</v>
      </c>
      <c r="D1394" t="s">
        <v>519</v>
      </c>
      <c r="E1394" t="s">
        <v>411</v>
      </c>
      <c r="F1394" t="s">
        <v>54</v>
      </c>
      <c r="H1394" t="s">
        <v>413</v>
      </c>
      <c r="I1394" t="s">
        <v>63</v>
      </c>
      <c r="J1394" t="s">
        <v>445</v>
      </c>
      <c r="K1394" s="78">
        <f t="shared" ca="1" si="22"/>
        <v>0</v>
      </c>
      <c r="M1394" t="s">
        <v>1680</v>
      </c>
    </row>
    <row r="1395" spans="1:13" x14ac:dyDescent="0.35">
      <c r="A1395" t="s">
        <v>528</v>
      </c>
      <c r="B1395" t="s">
        <v>415</v>
      </c>
      <c r="C1395" t="s">
        <v>488</v>
      </c>
      <c r="D1395" t="s">
        <v>519</v>
      </c>
      <c r="E1395" t="s">
        <v>414</v>
      </c>
      <c r="F1395" t="s">
        <v>54</v>
      </c>
      <c r="H1395" t="s">
        <v>416</v>
      </c>
      <c r="I1395" t="s">
        <v>63</v>
      </c>
      <c r="J1395" t="s">
        <v>445</v>
      </c>
      <c r="K1395" s="78">
        <f t="shared" ca="1" si="22"/>
        <v>0</v>
      </c>
      <c r="M1395" t="s">
        <v>1680</v>
      </c>
    </row>
    <row r="1396" spans="1:13" x14ac:dyDescent="0.35">
      <c r="A1396" t="s">
        <v>528</v>
      </c>
      <c r="B1396" t="s">
        <v>418</v>
      </c>
      <c r="C1396" t="s">
        <v>488</v>
      </c>
      <c r="D1396" t="s">
        <v>519</v>
      </c>
      <c r="E1396" t="s">
        <v>417</v>
      </c>
      <c r="F1396" t="s">
        <v>54</v>
      </c>
      <c r="H1396" t="s">
        <v>419</v>
      </c>
      <c r="I1396" t="s">
        <v>63</v>
      </c>
      <c r="J1396" t="s">
        <v>445</v>
      </c>
      <c r="K1396" s="78">
        <f t="shared" ca="1" si="22"/>
        <v>0</v>
      </c>
      <c r="M1396" t="s">
        <v>1680</v>
      </c>
    </row>
    <row r="1397" spans="1:13" x14ac:dyDescent="0.35">
      <c r="A1397" t="s">
        <v>528</v>
      </c>
      <c r="B1397" t="s">
        <v>131</v>
      </c>
      <c r="C1397" t="s">
        <v>488</v>
      </c>
      <c r="D1397" t="s">
        <v>519</v>
      </c>
      <c r="E1397" t="s">
        <v>54</v>
      </c>
      <c r="H1397" t="s">
        <v>420</v>
      </c>
      <c r="I1397" t="s">
        <v>63</v>
      </c>
      <c r="J1397" t="s">
        <v>445</v>
      </c>
      <c r="K1397" s="78">
        <f t="shared" ca="1" si="22"/>
        <v>0</v>
      </c>
      <c r="M1397" t="s">
        <v>1680</v>
      </c>
    </row>
    <row r="1398" spans="1:13" x14ac:dyDescent="0.35">
      <c r="A1398" t="s">
        <v>528</v>
      </c>
      <c r="B1398" t="s">
        <v>134</v>
      </c>
      <c r="C1398" t="s">
        <v>488</v>
      </c>
      <c r="D1398" t="s">
        <v>520</v>
      </c>
      <c r="E1398" t="s">
        <v>521</v>
      </c>
      <c r="F1398" t="s">
        <v>54</v>
      </c>
      <c r="I1398" t="s">
        <v>63</v>
      </c>
      <c r="J1398" t="s">
        <v>445</v>
      </c>
      <c r="K1398" s="78">
        <f t="shared" ca="1" si="22"/>
        <v>0</v>
      </c>
      <c r="M1398" t="s">
        <v>1680</v>
      </c>
    </row>
    <row r="1399" spans="1:13" x14ac:dyDescent="0.35">
      <c r="A1399" t="s">
        <v>528</v>
      </c>
      <c r="B1399" t="s">
        <v>136</v>
      </c>
      <c r="C1399" t="s">
        <v>488</v>
      </c>
      <c r="D1399" t="s">
        <v>520</v>
      </c>
      <c r="E1399" t="s">
        <v>422</v>
      </c>
      <c r="F1399" t="s">
        <v>54</v>
      </c>
      <c r="H1399" t="s">
        <v>423</v>
      </c>
      <c r="I1399" t="s">
        <v>63</v>
      </c>
      <c r="J1399" t="s">
        <v>445</v>
      </c>
      <c r="K1399" s="78">
        <f t="shared" ca="1" si="22"/>
        <v>0</v>
      </c>
      <c r="M1399" t="s">
        <v>1680</v>
      </c>
    </row>
    <row r="1400" spans="1:13" x14ac:dyDescent="0.35">
      <c r="A1400" t="s">
        <v>528</v>
      </c>
      <c r="B1400" t="s">
        <v>138</v>
      </c>
      <c r="C1400" t="s">
        <v>488</v>
      </c>
      <c r="D1400" t="s">
        <v>520</v>
      </c>
      <c r="E1400" t="s">
        <v>424</v>
      </c>
      <c r="F1400" t="s">
        <v>54</v>
      </c>
      <c r="H1400" t="s">
        <v>425</v>
      </c>
      <c r="I1400" t="s">
        <v>63</v>
      </c>
      <c r="J1400" t="s">
        <v>445</v>
      </c>
      <c r="K1400" s="78">
        <f t="shared" ca="1" si="22"/>
        <v>0</v>
      </c>
      <c r="M1400" t="s">
        <v>1680</v>
      </c>
    </row>
    <row r="1401" spans="1:13" x14ac:dyDescent="0.35">
      <c r="A1401" t="s">
        <v>528</v>
      </c>
      <c r="B1401" t="s">
        <v>74</v>
      </c>
      <c r="C1401" t="s">
        <v>488</v>
      </c>
      <c r="D1401" t="s">
        <v>520</v>
      </c>
      <c r="E1401" t="s">
        <v>426</v>
      </c>
      <c r="F1401" t="s">
        <v>54</v>
      </c>
      <c r="H1401" t="s">
        <v>427</v>
      </c>
      <c r="I1401" t="s">
        <v>63</v>
      </c>
      <c r="J1401" t="s">
        <v>445</v>
      </c>
      <c r="K1401" s="78">
        <f t="shared" ca="1" si="22"/>
        <v>0</v>
      </c>
      <c r="M1401" t="s">
        <v>1680</v>
      </c>
    </row>
    <row r="1402" spans="1:13" x14ac:dyDescent="0.35">
      <c r="A1402" t="s">
        <v>528</v>
      </c>
      <c r="B1402" t="s">
        <v>141</v>
      </c>
      <c r="C1402" t="s">
        <v>488</v>
      </c>
      <c r="D1402" t="s">
        <v>520</v>
      </c>
      <c r="E1402" t="s">
        <v>428</v>
      </c>
      <c r="F1402" t="s">
        <v>54</v>
      </c>
      <c r="H1402" t="s">
        <v>429</v>
      </c>
      <c r="I1402" t="s">
        <v>63</v>
      </c>
      <c r="J1402" t="s">
        <v>445</v>
      </c>
      <c r="K1402" s="78">
        <f t="shared" ca="1" si="22"/>
        <v>0</v>
      </c>
      <c r="M1402" t="s">
        <v>1680</v>
      </c>
    </row>
    <row r="1403" spans="1:13" x14ac:dyDescent="0.35">
      <c r="A1403" t="s">
        <v>528</v>
      </c>
      <c r="B1403" t="s">
        <v>143</v>
      </c>
      <c r="C1403" t="s">
        <v>488</v>
      </c>
      <c r="D1403" t="s">
        <v>54</v>
      </c>
      <c r="H1403" t="s">
        <v>522</v>
      </c>
      <c r="I1403" t="s">
        <v>63</v>
      </c>
      <c r="J1403" t="s">
        <v>445</v>
      </c>
      <c r="K1403" s="78">
        <f t="shared" ca="1" si="22"/>
        <v>0</v>
      </c>
      <c r="M1403" t="s">
        <v>1680</v>
      </c>
    </row>
    <row r="1404" spans="1:13" x14ac:dyDescent="0.35">
      <c r="A1404" t="s">
        <v>528</v>
      </c>
      <c r="B1404" t="s">
        <v>144</v>
      </c>
      <c r="C1404" t="s">
        <v>523</v>
      </c>
      <c r="D1404" t="s">
        <v>432</v>
      </c>
      <c r="E1404" t="s">
        <v>54</v>
      </c>
      <c r="I1404" t="s">
        <v>63</v>
      </c>
      <c r="J1404" t="s">
        <v>445</v>
      </c>
      <c r="K1404" s="78">
        <f t="shared" ca="1" si="22"/>
        <v>0</v>
      </c>
      <c r="M1404" t="s">
        <v>1680</v>
      </c>
    </row>
    <row r="1405" spans="1:13" x14ac:dyDescent="0.35">
      <c r="A1405" t="s">
        <v>528</v>
      </c>
      <c r="B1405" t="s">
        <v>145</v>
      </c>
      <c r="C1405" t="s">
        <v>523</v>
      </c>
      <c r="D1405" t="s">
        <v>433</v>
      </c>
      <c r="E1405" t="s">
        <v>54</v>
      </c>
      <c r="H1405" t="s">
        <v>434</v>
      </c>
      <c r="I1405" t="s">
        <v>63</v>
      </c>
      <c r="J1405" t="s">
        <v>445</v>
      </c>
      <c r="K1405" s="78">
        <f t="shared" ca="1" si="22"/>
        <v>0</v>
      </c>
      <c r="M1405" t="s">
        <v>1680</v>
      </c>
    </row>
    <row r="1406" spans="1:13" x14ac:dyDescent="0.35">
      <c r="A1406" t="s">
        <v>528</v>
      </c>
      <c r="B1406" t="s">
        <v>146</v>
      </c>
      <c r="C1406" t="s">
        <v>523</v>
      </c>
      <c r="D1406" t="s">
        <v>435</v>
      </c>
      <c r="E1406" t="s">
        <v>54</v>
      </c>
      <c r="I1406" t="s">
        <v>63</v>
      </c>
      <c r="J1406" t="s">
        <v>445</v>
      </c>
      <c r="K1406" s="78">
        <f t="shared" ca="1" si="22"/>
        <v>0</v>
      </c>
      <c r="M1406" t="s">
        <v>1680</v>
      </c>
    </row>
    <row r="1407" spans="1:13" x14ac:dyDescent="0.35">
      <c r="A1407" t="s">
        <v>528</v>
      </c>
      <c r="B1407" t="s">
        <v>148</v>
      </c>
      <c r="C1407" t="s">
        <v>523</v>
      </c>
      <c r="D1407" t="s">
        <v>436</v>
      </c>
      <c r="E1407" t="s">
        <v>54</v>
      </c>
      <c r="I1407" t="s">
        <v>63</v>
      </c>
      <c r="J1407" t="s">
        <v>445</v>
      </c>
      <c r="K1407" s="78">
        <f t="shared" ca="1" si="22"/>
        <v>0</v>
      </c>
      <c r="M1407" t="s">
        <v>1680</v>
      </c>
    </row>
    <row r="1408" spans="1:13" x14ac:dyDescent="0.35">
      <c r="A1408" t="s">
        <v>528</v>
      </c>
      <c r="B1408" t="s">
        <v>19</v>
      </c>
      <c r="C1408" t="s">
        <v>488</v>
      </c>
      <c r="D1408" t="s">
        <v>489</v>
      </c>
      <c r="E1408" t="s">
        <v>490</v>
      </c>
      <c r="F1408" t="s">
        <v>330</v>
      </c>
      <c r="G1408" t="s">
        <v>54</v>
      </c>
      <c r="H1408" t="s">
        <v>491</v>
      </c>
      <c r="I1408" t="s">
        <v>64</v>
      </c>
      <c r="J1408" t="s">
        <v>524</v>
      </c>
      <c r="K1408" s="78">
        <f t="shared" ca="1" si="22"/>
        <v>0</v>
      </c>
      <c r="M1408" t="s">
        <v>1680</v>
      </c>
    </row>
    <row r="1409" spans="1:13" x14ac:dyDescent="0.35">
      <c r="A1409" t="s">
        <v>528</v>
      </c>
      <c r="B1409" t="s">
        <v>23</v>
      </c>
      <c r="C1409" t="s">
        <v>488</v>
      </c>
      <c r="D1409" t="s">
        <v>489</v>
      </c>
      <c r="E1409" t="s">
        <v>490</v>
      </c>
      <c r="F1409" t="s">
        <v>332</v>
      </c>
      <c r="G1409" t="s">
        <v>54</v>
      </c>
      <c r="H1409" t="s">
        <v>333</v>
      </c>
      <c r="I1409" t="s">
        <v>64</v>
      </c>
      <c r="J1409" t="s">
        <v>524</v>
      </c>
      <c r="K1409" s="78">
        <f t="shared" ca="1" si="22"/>
        <v>0</v>
      </c>
      <c r="M1409" t="s">
        <v>1680</v>
      </c>
    </row>
    <row r="1410" spans="1:13" x14ac:dyDescent="0.35">
      <c r="A1410" t="s">
        <v>528</v>
      </c>
      <c r="B1410" t="s">
        <v>26</v>
      </c>
      <c r="C1410" t="s">
        <v>488</v>
      </c>
      <c r="D1410" t="s">
        <v>489</v>
      </c>
      <c r="E1410" t="s">
        <v>490</v>
      </c>
      <c r="F1410" t="s">
        <v>334</v>
      </c>
      <c r="G1410" t="s">
        <v>54</v>
      </c>
      <c r="H1410" t="s">
        <v>335</v>
      </c>
      <c r="I1410" t="s">
        <v>64</v>
      </c>
      <c r="J1410" t="s">
        <v>524</v>
      </c>
      <c r="K1410" s="78">
        <f t="shared" ca="1" si="22"/>
        <v>0</v>
      </c>
      <c r="M1410" t="s">
        <v>1680</v>
      </c>
    </row>
    <row r="1411" spans="1:13" x14ac:dyDescent="0.35">
      <c r="A1411" t="s">
        <v>528</v>
      </c>
      <c r="B1411" t="s">
        <v>30</v>
      </c>
      <c r="C1411" t="s">
        <v>488</v>
      </c>
      <c r="D1411" t="s">
        <v>489</v>
      </c>
      <c r="E1411" t="s">
        <v>490</v>
      </c>
      <c r="F1411" t="s">
        <v>54</v>
      </c>
      <c r="I1411" t="s">
        <v>64</v>
      </c>
      <c r="J1411" t="s">
        <v>524</v>
      </c>
      <c r="K1411" s="78">
        <f t="shared" ca="1" si="22"/>
        <v>0</v>
      </c>
      <c r="M1411" t="s">
        <v>1680</v>
      </c>
    </row>
    <row r="1412" spans="1:13" x14ac:dyDescent="0.35">
      <c r="A1412" t="s">
        <v>528</v>
      </c>
      <c r="B1412" t="s">
        <v>34</v>
      </c>
      <c r="C1412" t="s">
        <v>488</v>
      </c>
      <c r="D1412" t="s">
        <v>489</v>
      </c>
      <c r="E1412" t="s">
        <v>493</v>
      </c>
      <c r="F1412" t="s">
        <v>337</v>
      </c>
      <c r="G1412" t="s">
        <v>54</v>
      </c>
      <c r="H1412" t="s">
        <v>338</v>
      </c>
      <c r="I1412" t="s">
        <v>64</v>
      </c>
      <c r="J1412" t="s">
        <v>524</v>
      </c>
      <c r="K1412" s="78">
        <f t="shared" ca="1" si="22"/>
        <v>0</v>
      </c>
      <c r="M1412" t="s">
        <v>1680</v>
      </c>
    </row>
    <row r="1413" spans="1:13" x14ac:dyDescent="0.35">
      <c r="A1413" t="s">
        <v>528</v>
      </c>
      <c r="B1413" t="s">
        <v>38</v>
      </c>
      <c r="C1413" t="s">
        <v>488</v>
      </c>
      <c r="D1413" t="s">
        <v>489</v>
      </c>
      <c r="E1413" t="s">
        <v>493</v>
      </c>
      <c r="F1413" t="s">
        <v>339</v>
      </c>
      <c r="G1413" t="s">
        <v>54</v>
      </c>
      <c r="H1413" t="s">
        <v>494</v>
      </c>
      <c r="I1413" t="s">
        <v>64</v>
      </c>
      <c r="J1413" t="s">
        <v>524</v>
      </c>
      <c r="K1413" s="78">
        <f t="shared" ca="1" si="22"/>
        <v>0</v>
      </c>
      <c r="M1413" t="s">
        <v>1680</v>
      </c>
    </row>
    <row r="1414" spans="1:13" x14ac:dyDescent="0.35">
      <c r="A1414" t="s">
        <v>528</v>
      </c>
      <c r="B1414" t="s">
        <v>41</v>
      </c>
      <c r="C1414" t="s">
        <v>488</v>
      </c>
      <c r="D1414" t="s">
        <v>489</v>
      </c>
      <c r="E1414" t="s">
        <v>493</v>
      </c>
      <c r="F1414" t="s">
        <v>54</v>
      </c>
      <c r="I1414" t="s">
        <v>64</v>
      </c>
      <c r="J1414" t="s">
        <v>524</v>
      </c>
      <c r="K1414" s="78">
        <f t="shared" ca="1" si="22"/>
        <v>0</v>
      </c>
      <c r="M1414" t="s">
        <v>1680</v>
      </c>
    </row>
    <row r="1415" spans="1:13" x14ac:dyDescent="0.35">
      <c r="A1415" t="s">
        <v>528</v>
      </c>
      <c r="B1415" t="s">
        <v>45</v>
      </c>
      <c r="C1415" t="s">
        <v>488</v>
      </c>
      <c r="D1415" t="s">
        <v>489</v>
      </c>
      <c r="E1415" t="s">
        <v>341</v>
      </c>
      <c r="F1415" t="s">
        <v>495</v>
      </c>
      <c r="G1415" t="s">
        <v>54</v>
      </c>
      <c r="H1415" t="s">
        <v>496</v>
      </c>
      <c r="I1415" t="s">
        <v>64</v>
      </c>
      <c r="J1415" t="s">
        <v>524</v>
      </c>
      <c r="K1415" s="78">
        <f t="shared" ca="1" si="22"/>
        <v>0</v>
      </c>
      <c r="M1415" t="s">
        <v>1680</v>
      </c>
    </row>
    <row r="1416" spans="1:13" x14ac:dyDescent="0.35">
      <c r="A1416" t="s">
        <v>528</v>
      </c>
      <c r="B1416" t="s">
        <v>49</v>
      </c>
      <c r="C1416" t="s">
        <v>488</v>
      </c>
      <c r="D1416" t="s">
        <v>489</v>
      </c>
      <c r="E1416" t="s">
        <v>341</v>
      </c>
      <c r="F1416" t="s">
        <v>497</v>
      </c>
      <c r="G1416" t="s">
        <v>54</v>
      </c>
      <c r="H1416" t="s">
        <v>345</v>
      </c>
      <c r="I1416" t="s">
        <v>64</v>
      </c>
      <c r="J1416" t="s">
        <v>524</v>
      </c>
      <c r="K1416" s="78">
        <f t="shared" ca="1" si="22"/>
        <v>0</v>
      </c>
      <c r="M1416" t="s">
        <v>1680</v>
      </c>
    </row>
    <row r="1417" spans="1:13" x14ac:dyDescent="0.35">
      <c r="A1417" t="s">
        <v>528</v>
      </c>
      <c r="B1417" t="s">
        <v>51</v>
      </c>
      <c r="C1417" t="s">
        <v>488</v>
      </c>
      <c r="D1417" t="s">
        <v>489</v>
      </c>
      <c r="E1417" t="s">
        <v>341</v>
      </c>
      <c r="F1417" t="s">
        <v>498</v>
      </c>
      <c r="G1417" t="s">
        <v>54</v>
      </c>
      <c r="H1417" t="s">
        <v>347</v>
      </c>
      <c r="I1417" t="s">
        <v>64</v>
      </c>
      <c r="J1417" t="s">
        <v>524</v>
      </c>
      <c r="K1417" s="78">
        <f t="shared" ca="1" si="22"/>
        <v>0</v>
      </c>
      <c r="M1417" t="s">
        <v>1680</v>
      </c>
    </row>
    <row r="1418" spans="1:13" x14ac:dyDescent="0.35">
      <c r="A1418" t="s">
        <v>528</v>
      </c>
      <c r="B1418" t="s">
        <v>53</v>
      </c>
      <c r="C1418" t="s">
        <v>488</v>
      </c>
      <c r="D1418" t="s">
        <v>489</v>
      </c>
      <c r="E1418" t="s">
        <v>341</v>
      </c>
      <c r="F1418" t="s">
        <v>499</v>
      </c>
      <c r="G1418" t="s">
        <v>54</v>
      </c>
      <c r="H1418" t="s">
        <v>349</v>
      </c>
      <c r="I1418" t="s">
        <v>64</v>
      </c>
      <c r="J1418" t="s">
        <v>524</v>
      </c>
      <c r="K1418" s="78">
        <f t="shared" ca="1" si="22"/>
        <v>0</v>
      </c>
      <c r="M1418" t="s">
        <v>1680</v>
      </c>
    </row>
    <row r="1419" spans="1:13" x14ac:dyDescent="0.35">
      <c r="A1419" t="s">
        <v>528</v>
      </c>
      <c r="B1419" t="s">
        <v>60</v>
      </c>
      <c r="C1419" t="s">
        <v>488</v>
      </c>
      <c r="D1419" t="s">
        <v>489</v>
      </c>
      <c r="E1419" t="s">
        <v>341</v>
      </c>
      <c r="F1419" t="s">
        <v>500</v>
      </c>
      <c r="G1419" t="s">
        <v>54</v>
      </c>
      <c r="H1419" t="s">
        <v>351</v>
      </c>
      <c r="I1419" t="s">
        <v>64</v>
      </c>
      <c r="J1419" t="s">
        <v>524</v>
      </c>
      <c r="K1419" s="78">
        <f t="shared" ca="1" si="22"/>
        <v>0</v>
      </c>
      <c r="M1419" t="s">
        <v>1680</v>
      </c>
    </row>
    <row r="1420" spans="1:13" x14ac:dyDescent="0.35">
      <c r="A1420" t="s">
        <v>528</v>
      </c>
      <c r="B1420" t="s">
        <v>66</v>
      </c>
      <c r="C1420" t="s">
        <v>488</v>
      </c>
      <c r="D1420" t="s">
        <v>489</v>
      </c>
      <c r="E1420" t="s">
        <v>352</v>
      </c>
      <c r="F1420" t="s">
        <v>54</v>
      </c>
      <c r="I1420" t="s">
        <v>64</v>
      </c>
      <c r="J1420" t="s">
        <v>524</v>
      </c>
      <c r="K1420" s="78">
        <f t="shared" ca="1" si="22"/>
        <v>0</v>
      </c>
      <c r="M1420" t="s">
        <v>1680</v>
      </c>
    </row>
    <row r="1421" spans="1:13" x14ac:dyDescent="0.35">
      <c r="A1421" t="s">
        <v>528</v>
      </c>
      <c r="B1421" t="s">
        <v>69</v>
      </c>
      <c r="C1421" t="s">
        <v>488</v>
      </c>
      <c r="D1421" t="s">
        <v>489</v>
      </c>
      <c r="E1421" t="s">
        <v>501</v>
      </c>
      <c r="F1421" t="s">
        <v>353</v>
      </c>
      <c r="G1421" t="s">
        <v>54</v>
      </c>
      <c r="H1421" t="s">
        <v>354</v>
      </c>
      <c r="I1421" t="s">
        <v>64</v>
      </c>
      <c r="J1421" t="s">
        <v>524</v>
      </c>
      <c r="K1421" s="78">
        <f t="shared" ca="1" si="22"/>
        <v>0</v>
      </c>
      <c r="M1421" t="s">
        <v>1680</v>
      </c>
    </row>
    <row r="1422" spans="1:13" x14ac:dyDescent="0.35">
      <c r="A1422" t="s">
        <v>528</v>
      </c>
      <c r="B1422" t="s">
        <v>73</v>
      </c>
      <c r="C1422" t="s">
        <v>488</v>
      </c>
      <c r="D1422" t="s">
        <v>489</v>
      </c>
      <c r="E1422" t="s">
        <v>501</v>
      </c>
      <c r="F1422" t="s">
        <v>355</v>
      </c>
      <c r="G1422" t="s">
        <v>54</v>
      </c>
      <c r="H1422" t="s">
        <v>502</v>
      </c>
      <c r="I1422" t="s">
        <v>64</v>
      </c>
      <c r="J1422" t="s">
        <v>524</v>
      </c>
      <c r="K1422" s="78">
        <f t="shared" ca="1" si="22"/>
        <v>0</v>
      </c>
      <c r="M1422" t="s">
        <v>1680</v>
      </c>
    </row>
    <row r="1423" spans="1:13" x14ac:dyDescent="0.35">
      <c r="A1423" t="s">
        <v>528</v>
      </c>
      <c r="B1423" t="s">
        <v>76</v>
      </c>
      <c r="C1423" t="s">
        <v>488</v>
      </c>
      <c r="D1423" t="s">
        <v>489</v>
      </c>
      <c r="E1423" t="s">
        <v>501</v>
      </c>
      <c r="F1423" t="s">
        <v>54</v>
      </c>
      <c r="I1423" t="s">
        <v>64</v>
      </c>
      <c r="J1423" t="s">
        <v>524</v>
      </c>
      <c r="K1423" s="78">
        <f t="shared" ca="1" si="22"/>
        <v>0</v>
      </c>
      <c r="M1423" t="s">
        <v>1680</v>
      </c>
    </row>
    <row r="1424" spans="1:13" x14ac:dyDescent="0.35">
      <c r="A1424" t="s">
        <v>528</v>
      </c>
      <c r="B1424" t="s">
        <v>80</v>
      </c>
      <c r="C1424" t="s">
        <v>488</v>
      </c>
      <c r="D1424" t="s">
        <v>489</v>
      </c>
      <c r="E1424" t="s">
        <v>54</v>
      </c>
      <c r="I1424" t="s">
        <v>64</v>
      </c>
      <c r="J1424" t="s">
        <v>524</v>
      </c>
      <c r="K1424" s="78">
        <f t="shared" ca="1" si="22"/>
        <v>0</v>
      </c>
      <c r="M1424" t="s">
        <v>1680</v>
      </c>
    </row>
    <row r="1425" spans="1:13" x14ac:dyDescent="0.35">
      <c r="A1425" t="s">
        <v>528</v>
      </c>
      <c r="B1425" t="s">
        <v>82</v>
      </c>
      <c r="C1425" t="s">
        <v>488</v>
      </c>
      <c r="D1425" t="s">
        <v>503</v>
      </c>
      <c r="E1425" t="s">
        <v>504</v>
      </c>
      <c r="F1425" t="s">
        <v>360</v>
      </c>
      <c r="G1425" t="s">
        <v>54</v>
      </c>
      <c r="H1425" t="s">
        <v>361</v>
      </c>
      <c r="I1425" t="s">
        <v>64</v>
      </c>
      <c r="J1425" t="s">
        <v>524</v>
      </c>
      <c r="K1425" s="78">
        <f t="shared" ref="K1425:K1491" ca="1" si="23">OFFSET(INDIRECT(A1425&amp;"_Corner"),MATCH($B1425,INDIRECT(A1425&amp;"_Row"),0),MATCH($I1425,INDIRECT(A1425&amp;"_Column",0)))</f>
        <v>0</v>
      </c>
      <c r="M1425" t="s">
        <v>1680</v>
      </c>
    </row>
    <row r="1426" spans="1:13" x14ac:dyDescent="0.35">
      <c r="A1426" t="s">
        <v>528</v>
      </c>
      <c r="B1426" t="s">
        <v>84</v>
      </c>
      <c r="C1426" t="s">
        <v>488</v>
      </c>
      <c r="D1426" t="s">
        <v>503</v>
      </c>
      <c r="E1426" t="s">
        <v>504</v>
      </c>
      <c r="F1426" t="s">
        <v>362</v>
      </c>
      <c r="G1426" t="s">
        <v>54</v>
      </c>
      <c r="H1426" t="s">
        <v>363</v>
      </c>
      <c r="I1426" t="s">
        <v>64</v>
      </c>
      <c r="J1426" t="s">
        <v>524</v>
      </c>
      <c r="K1426" s="78">
        <f t="shared" ca="1" si="23"/>
        <v>0</v>
      </c>
      <c r="M1426" t="s">
        <v>1680</v>
      </c>
    </row>
    <row r="1427" spans="1:13" x14ac:dyDescent="0.35">
      <c r="A1427" t="s">
        <v>528</v>
      </c>
      <c r="B1427" t="s">
        <v>86</v>
      </c>
      <c r="C1427" t="s">
        <v>488</v>
      </c>
      <c r="D1427" t="s">
        <v>503</v>
      </c>
      <c r="E1427" t="s">
        <v>504</v>
      </c>
      <c r="F1427" t="s">
        <v>364</v>
      </c>
      <c r="G1427" t="s">
        <v>54</v>
      </c>
      <c r="H1427" t="s">
        <v>365</v>
      </c>
      <c r="I1427" t="s">
        <v>64</v>
      </c>
      <c r="J1427" t="s">
        <v>524</v>
      </c>
      <c r="K1427" s="78">
        <f t="shared" ca="1" si="23"/>
        <v>0</v>
      </c>
      <c r="M1427" t="s">
        <v>1680</v>
      </c>
    </row>
    <row r="1428" spans="1:13" x14ac:dyDescent="0.35">
      <c r="A1428" t="s">
        <v>528</v>
      </c>
      <c r="B1428" t="s">
        <v>88</v>
      </c>
      <c r="C1428" t="s">
        <v>488</v>
      </c>
      <c r="D1428" t="s">
        <v>503</v>
      </c>
      <c r="E1428" t="s">
        <v>504</v>
      </c>
      <c r="F1428" t="s">
        <v>54</v>
      </c>
      <c r="I1428" t="s">
        <v>64</v>
      </c>
      <c r="J1428" t="s">
        <v>524</v>
      </c>
      <c r="K1428" s="78">
        <f t="shared" ca="1" si="23"/>
        <v>0</v>
      </c>
      <c r="M1428" t="s">
        <v>1680</v>
      </c>
    </row>
    <row r="1429" spans="1:13" x14ac:dyDescent="0.35">
      <c r="A1429" t="s">
        <v>528</v>
      </c>
      <c r="B1429" t="s">
        <v>90</v>
      </c>
      <c r="C1429" t="s">
        <v>488</v>
      </c>
      <c r="D1429" t="s">
        <v>503</v>
      </c>
      <c r="E1429" t="s">
        <v>505</v>
      </c>
      <c r="F1429" t="s">
        <v>367</v>
      </c>
      <c r="G1429" t="s">
        <v>54</v>
      </c>
      <c r="H1429" t="s">
        <v>368</v>
      </c>
      <c r="I1429" t="s">
        <v>64</v>
      </c>
      <c r="J1429" t="s">
        <v>524</v>
      </c>
      <c r="K1429" s="78">
        <f t="shared" ca="1" si="23"/>
        <v>0</v>
      </c>
      <c r="M1429" t="s">
        <v>1680</v>
      </c>
    </row>
    <row r="1430" spans="1:13" x14ac:dyDescent="0.35">
      <c r="A1430" t="s">
        <v>528</v>
      </c>
      <c r="B1430" t="s">
        <v>92</v>
      </c>
      <c r="C1430" t="s">
        <v>488</v>
      </c>
      <c r="D1430" t="s">
        <v>503</v>
      </c>
      <c r="E1430" t="s">
        <v>505</v>
      </c>
      <c r="F1430" t="s">
        <v>369</v>
      </c>
      <c r="G1430" t="s">
        <v>54</v>
      </c>
      <c r="H1430" t="s">
        <v>370</v>
      </c>
      <c r="I1430" t="s">
        <v>64</v>
      </c>
      <c r="J1430" t="s">
        <v>524</v>
      </c>
      <c r="K1430" s="78">
        <f t="shared" ca="1" si="23"/>
        <v>0</v>
      </c>
      <c r="M1430" t="s">
        <v>1680</v>
      </c>
    </row>
    <row r="1431" spans="1:13" x14ac:dyDescent="0.35">
      <c r="A1431" t="s">
        <v>528</v>
      </c>
      <c r="B1431" t="s">
        <v>94</v>
      </c>
      <c r="C1431" t="s">
        <v>488</v>
      </c>
      <c r="D1431" t="s">
        <v>503</v>
      </c>
      <c r="E1431" t="s">
        <v>505</v>
      </c>
      <c r="F1431" t="s">
        <v>371</v>
      </c>
      <c r="G1431" t="s">
        <v>54</v>
      </c>
      <c r="H1431" t="s">
        <v>372</v>
      </c>
      <c r="I1431" t="s">
        <v>64</v>
      </c>
      <c r="J1431" t="s">
        <v>524</v>
      </c>
      <c r="K1431" s="78">
        <f t="shared" ca="1" si="23"/>
        <v>0</v>
      </c>
      <c r="M1431" t="s">
        <v>1680</v>
      </c>
    </row>
    <row r="1432" spans="1:13" x14ac:dyDescent="0.35">
      <c r="A1432" t="s">
        <v>528</v>
      </c>
      <c r="B1432" t="s">
        <v>96</v>
      </c>
      <c r="C1432" t="s">
        <v>488</v>
      </c>
      <c r="D1432" t="s">
        <v>503</v>
      </c>
      <c r="E1432" t="s">
        <v>505</v>
      </c>
      <c r="F1432" t="s">
        <v>54</v>
      </c>
      <c r="I1432" t="s">
        <v>64</v>
      </c>
      <c r="J1432" t="s">
        <v>524</v>
      </c>
      <c r="K1432" s="78">
        <f t="shared" ca="1" si="23"/>
        <v>0</v>
      </c>
      <c r="M1432" t="s">
        <v>1680</v>
      </c>
    </row>
    <row r="1433" spans="1:13" x14ac:dyDescent="0.35">
      <c r="A1433" t="s">
        <v>528</v>
      </c>
      <c r="B1433" t="s">
        <v>98</v>
      </c>
      <c r="C1433" t="s">
        <v>488</v>
      </c>
      <c r="D1433" t="s">
        <v>503</v>
      </c>
      <c r="E1433" t="s">
        <v>506</v>
      </c>
      <c r="F1433" t="s">
        <v>374</v>
      </c>
      <c r="G1433" t="s">
        <v>54</v>
      </c>
      <c r="H1433" t="s">
        <v>507</v>
      </c>
      <c r="I1433" t="s">
        <v>64</v>
      </c>
      <c r="J1433" t="s">
        <v>524</v>
      </c>
      <c r="K1433" s="78">
        <f t="shared" ca="1" si="23"/>
        <v>0</v>
      </c>
      <c r="M1433" t="s">
        <v>1680</v>
      </c>
    </row>
    <row r="1434" spans="1:13" x14ac:dyDescent="0.35">
      <c r="A1434" t="s">
        <v>528</v>
      </c>
      <c r="B1434" t="s">
        <v>100</v>
      </c>
      <c r="C1434" t="s">
        <v>488</v>
      </c>
      <c r="D1434" t="s">
        <v>503</v>
      </c>
      <c r="E1434" t="s">
        <v>506</v>
      </c>
      <c r="F1434" t="s">
        <v>508</v>
      </c>
      <c r="G1434" t="s">
        <v>54</v>
      </c>
      <c r="H1434" t="s">
        <v>377</v>
      </c>
      <c r="I1434" t="s">
        <v>64</v>
      </c>
      <c r="J1434" t="s">
        <v>524</v>
      </c>
      <c r="K1434" s="78">
        <f t="shared" ca="1" si="23"/>
        <v>0</v>
      </c>
      <c r="M1434" t="s">
        <v>1680</v>
      </c>
    </row>
    <row r="1435" spans="1:13" x14ac:dyDescent="0.35">
      <c r="A1435" t="s">
        <v>528</v>
      </c>
      <c r="B1435" t="s">
        <v>102</v>
      </c>
      <c r="C1435" t="s">
        <v>488</v>
      </c>
      <c r="D1435" t="s">
        <v>503</v>
      </c>
      <c r="E1435" t="s">
        <v>506</v>
      </c>
      <c r="F1435" t="s">
        <v>378</v>
      </c>
      <c r="G1435" t="s">
        <v>54</v>
      </c>
      <c r="H1435" t="s">
        <v>379</v>
      </c>
      <c r="I1435" t="s">
        <v>64</v>
      </c>
      <c r="J1435" t="s">
        <v>524</v>
      </c>
      <c r="K1435" s="78">
        <f t="shared" ca="1" si="23"/>
        <v>0</v>
      </c>
      <c r="M1435" t="s">
        <v>1680</v>
      </c>
    </row>
    <row r="1436" spans="1:13" x14ac:dyDescent="0.35">
      <c r="A1436" t="s">
        <v>528</v>
      </c>
      <c r="B1436" t="s">
        <v>67</v>
      </c>
      <c r="C1436" t="s">
        <v>488</v>
      </c>
      <c r="D1436" t="s">
        <v>503</v>
      </c>
      <c r="E1436" t="s">
        <v>506</v>
      </c>
      <c r="F1436" t="s">
        <v>380</v>
      </c>
      <c r="G1436" t="s">
        <v>54</v>
      </c>
      <c r="H1436" t="s">
        <v>381</v>
      </c>
      <c r="I1436" t="s">
        <v>64</v>
      </c>
      <c r="J1436" t="s">
        <v>524</v>
      </c>
      <c r="K1436" s="78">
        <f t="shared" ca="1" si="23"/>
        <v>0</v>
      </c>
      <c r="M1436" t="s">
        <v>1680</v>
      </c>
    </row>
    <row r="1437" spans="1:13" x14ac:dyDescent="0.35">
      <c r="A1437" t="s">
        <v>528</v>
      </c>
      <c r="B1437" t="s">
        <v>105</v>
      </c>
      <c r="C1437" t="s">
        <v>488</v>
      </c>
      <c r="D1437" t="s">
        <v>503</v>
      </c>
      <c r="E1437" t="s">
        <v>506</v>
      </c>
      <c r="F1437" t="s">
        <v>382</v>
      </c>
      <c r="G1437" t="s">
        <v>54</v>
      </c>
      <c r="I1437" t="s">
        <v>64</v>
      </c>
      <c r="J1437" t="s">
        <v>524</v>
      </c>
      <c r="K1437" s="78">
        <f t="shared" ca="1" si="23"/>
        <v>0</v>
      </c>
      <c r="M1437" t="s">
        <v>1680</v>
      </c>
    </row>
    <row r="1438" spans="1:13" x14ac:dyDescent="0.35">
      <c r="A1438" t="s">
        <v>528</v>
      </c>
      <c r="B1438" t="s">
        <v>107</v>
      </c>
      <c r="C1438" t="s">
        <v>488</v>
      </c>
      <c r="D1438" t="s">
        <v>503</v>
      </c>
      <c r="E1438" t="s">
        <v>506</v>
      </c>
      <c r="F1438" t="s">
        <v>54</v>
      </c>
      <c r="I1438" t="s">
        <v>64</v>
      </c>
      <c r="J1438" t="s">
        <v>524</v>
      </c>
      <c r="K1438" s="78">
        <f t="shared" ca="1" si="23"/>
        <v>0</v>
      </c>
      <c r="M1438" t="s">
        <v>1680</v>
      </c>
    </row>
    <row r="1439" spans="1:13" x14ac:dyDescent="0.35">
      <c r="A1439" t="s">
        <v>528</v>
      </c>
      <c r="B1439" t="s">
        <v>109</v>
      </c>
      <c r="C1439" t="s">
        <v>488</v>
      </c>
      <c r="D1439" t="s">
        <v>503</v>
      </c>
      <c r="E1439" t="s">
        <v>384</v>
      </c>
      <c r="F1439" t="s">
        <v>231</v>
      </c>
      <c r="G1439" t="s">
        <v>54</v>
      </c>
      <c r="H1439" t="s">
        <v>385</v>
      </c>
      <c r="I1439" t="s">
        <v>64</v>
      </c>
      <c r="J1439" t="s">
        <v>524</v>
      </c>
      <c r="K1439" s="78">
        <f t="shared" ca="1" si="23"/>
        <v>0</v>
      </c>
      <c r="M1439" t="s">
        <v>1680</v>
      </c>
    </row>
    <row r="1440" spans="1:13" x14ac:dyDescent="0.35">
      <c r="A1440" t="s">
        <v>528</v>
      </c>
      <c r="B1440" t="s">
        <v>111</v>
      </c>
      <c r="C1440" t="s">
        <v>488</v>
      </c>
      <c r="D1440" t="s">
        <v>503</v>
      </c>
      <c r="E1440" t="s">
        <v>509</v>
      </c>
      <c r="F1440" t="s">
        <v>510</v>
      </c>
      <c r="G1440" t="s">
        <v>54</v>
      </c>
      <c r="H1440" t="s">
        <v>388</v>
      </c>
      <c r="I1440" t="s">
        <v>64</v>
      </c>
      <c r="J1440" t="s">
        <v>524</v>
      </c>
      <c r="K1440" s="78">
        <f t="shared" ca="1" si="23"/>
        <v>0</v>
      </c>
      <c r="M1440" t="s">
        <v>1680</v>
      </c>
    </row>
    <row r="1441" spans="1:13" x14ac:dyDescent="0.35">
      <c r="A1441" t="s">
        <v>528</v>
      </c>
      <c r="B1441" t="s">
        <v>114</v>
      </c>
      <c r="C1441" t="s">
        <v>488</v>
      </c>
      <c r="D1441" t="s">
        <v>503</v>
      </c>
      <c r="E1441" t="s">
        <v>509</v>
      </c>
      <c r="F1441" t="s">
        <v>511</v>
      </c>
      <c r="G1441" t="s">
        <v>54</v>
      </c>
      <c r="H1441" t="s">
        <v>390</v>
      </c>
      <c r="I1441" t="s">
        <v>64</v>
      </c>
      <c r="J1441" t="s">
        <v>524</v>
      </c>
      <c r="K1441" s="78">
        <f t="shared" ca="1" si="23"/>
        <v>0</v>
      </c>
      <c r="M1441" t="s">
        <v>1680</v>
      </c>
    </row>
    <row r="1442" spans="1:13" x14ac:dyDescent="0.35">
      <c r="A1442" t="s">
        <v>528</v>
      </c>
      <c r="B1442" t="s">
        <v>116</v>
      </c>
      <c r="C1442" t="s">
        <v>488</v>
      </c>
      <c r="D1442" t="s">
        <v>503</v>
      </c>
      <c r="E1442" t="s">
        <v>509</v>
      </c>
      <c r="F1442" t="s">
        <v>512</v>
      </c>
      <c r="G1442" t="s">
        <v>54</v>
      </c>
      <c r="H1442" t="s">
        <v>390</v>
      </c>
      <c r="I1442" t="s">
        <v>64</v>
      </c>
      <c r="J1442" t="s">
        <v>524</v>
      </c>
      <c r="K1442" s="78">
        <f t="shared" ca="1" si="23"/>
        <v>0</v>
      </c>
      <c r="M1442" t="s">
        <v>1680</v>
      </c>
    </row>
    <row r="1443" spans="1:13" x14ac:dyDescent="0.35">
      <c r="A1443" t="s">
        <v>528</v>
      </c>
      <c r="B1443" t="s">
        <v>118</v>
      </c>
      <c r="C1443" t="s">
        <v>488</v>
      </c>
      <c r="D1443" t="s">
        <v>503</v>
      </c>
      <c r="E1443" t="s">
        <v>509</v>
      </c>
      <c r="F1443" t="s">
        <v>54</v>
      </c>
      <c r="I1443" t="s">
        <v>64</v>
      </c>
      <c r="J1443" t="s">
        <v>524</v>
      </c>
      <c r="K1443" s="78">
        <f t="shared" ca="1" si="23"/>
        <v>0</v>
      </c>
      <c r="M1443" t="s">
        <v>1680</v>
      </c>
    </row>
    <row r="1444" spans="1:13" x14ac:dyDescent="0.35">
      <c r="A1444" t="s">
        <v>528</v>
      </c>
      <c r="B1444" t="s">
        <v>120</v>
      </c>
      <c r="C1444" t="s">
        <v>488</v>
      </c>
      <c r="D1444" t="s">
        <v>503</v>
      </c>
      <c r="E1444" t="s">
        <v>54</v>
      </c>
      <c r="I1444" t="s">
        <v>64</v>
      </c>
      <c r="J1444" t="s">
        <v>524</v>
      </c>
      <c r="K1444" s="78">
        <f t="shared" ca="1" si="23"/>
        <v>0</v>
      </c>
      <c r="M1444" t="s">
        <v>1680</v>
      </c>
    </row>
    <row r="1445" spans="1:13" x14ac:dyDescent="0.35">
      <c r="A1445" t="s">
        <v>528</v>
      </c>
      <c r="B1445" t="s">
        <v>124</v>
      </c>
      <c r="C1445" t="s">
        <v>488</v>
      </c>
      <c r="D1445" t="s">
        <v>513</v>
      </c>
      <c r="E1445" t="s">
        <v>514</v>
      </c>
      <c r="F1445" t="s">
        <v>54</v>
      </c>
      <c r="H1445" t="s">
        <v>398</v>
      </c>
      <c r="I1445" t="s">
        <v>64</v>
      </c>
      <c r="J1445" t="s">
        <v>524</v>
      </c>
      <c r="K1445" s="78">
        <f t="shared" ca="1" si="23"/>
        <v>0</v>
      </c>
      <c r="M1445" t="s">
        <v>1680</v>
      </c>
    </row>
    <row r="1446" spans="1:13" x14ac:dyDescent="0.35">
      <c r="A1446" t="s">
        <v>528</v>
      </c>
      <c r="B1446" t="s">
        <v>71</v>
      </c>
      <c r="C1446" t="s">
        <v>488</v>
      </c>
      <c r="D1446" t="s">
        <v>513</v>
      </c>
      <c r="E1446" t="s">
        <v>399</v>
      </c>
      <c r="F1446" t="s">
        <v>54</v>
      </c>
      <c r="I1446" t="s">
        <v>64</v>
      </c>
      <c r="J1446" t="s">
        <v>524</v>
      </c>
      <c r="K1446" s="78">
        <f t="shared" ca="1" si="23"/>
        <v>0</v>
      </c>
      <c r="M1446" t="s">
        <v>1680</v>
      </c>
    </row>
    <row r="1447" spans="1:13" x14ac:dyDescent="0.35">
      <c r="A1447" t="s">
        <v>528</v>
      </c>
      <c r="B1447" t="s">
        <v>127</v>
      </c>
      <c r="C1447" t="s">
        <v>488</v>
      </c>
      <c r="D1447" t="s">
        <v>513</v>
      </c>
      <c r="E1447" t="s">
        <v>515</v>
      </c>
      <c r="F1447" t="s">
        <v>54</v>
      </c>
      <c r="H1447" t="s">
        <v>401</v>
      </c>
      <c r="I1447" t="s">
        <v>64</v>
      </c>
      <c r="J1447" t="s">
        <v>524</v>
      </c>
      <c r="K1447" s="78">
        <f t="shared" ca="1" si="23"/>
        <v>0</v>
      </c>
      <c r="M1447" t="s">
        <v>1680</v>
      </c>
    </row>
    <row r="1448" spans="1:13" x14ac:dyDescent="0.35">
      <c r="A1448" t="s">
        <v>528</v>
      </c>
      <c r="B1448" t="s">
        <v>129</v>
      </c>
      <c r="C1448" t="s">
        <v>488</v>
      </c>
      <c r="D1448" t="s">
        <v>513</v>
      </c>
      <c r="E1448" t="s">
        <v>515</v>
      </c>
      <c r="F1448" t="s">
        <v>516</v>
      </c>
      <c r="G1448" t="s">
        <v>54</v>
      </c>
      <c r="I1448" t="s">
        <v>64</v>
      </c>
      <c r="J1448" t="s">
        <v>524</v>
      </c>
      <c r="K1448" s="78">
        <f t="shared" ca="1" si="23"/>
        <v>0</v>
      </c>
      <c r="M1448" t="s">
        <v>1680</v>
      </c>
    </row>
    <row r="1449" spans="1:13" x14ac:dyDescent="0.35">
      <c r="A1449" t="s">
        <v>528</v>
      </c>
      <c r="B1449" t="s">
        <v>404</v>
      </c>
      <c r="C1449" t="s">
        <v>488</v>
      </c>
      <c r="D1449" t="s">
        <v>513</v>
      </c>
      <c r="E1449" t="s">
        <v>515</v>
      </c>
      <c r="F1449" t="s">
        <v>517</v>
      </c>
      <c r="G1449" t="s">
        <v>54</v>
      </c>
      <c r="I1449" t="s">
        <v>64</v>
      </c>
      <c r="J1449" t="s">
        <v>524</v>
      </c>
      <c r="K1449" s="78">
        <f t="shared" ca="1" si="23"/>
        <v>0</v>
      </c>
      <c r="M1449" t="s">
        <v>1680</v>
      </c>
    </row>
    <row r="1450" spans="1:13" x14ac:dyDescent="0.35">
      <c r="A1450" t="s">
        <v>528</v>
      </c>
      <c r="B1450" t="s">
        <v>406</v>
      </c>
      <c r="C1450" t="s">
        <v>488</v>
      </c>
      <c r="D1450" t="s">
        <v>513</v>
      </c>
      <c r="E1450" t="s">
        <v>515</v>
      </c>
      <c r="F1450" t="s">
        <v>518</v>
      </c>
      <c r="G1450" t="s">
        <v>54</v>
      </c>
      <c r="I1450" t="s">
        <v>64</v>
      </c>
      <c r="J1450" t="s">
        <v>524</v>
      </c>
      <c r="K1450" s="78">
        <f t="shared" ca="1" si="23"/>
        <v>0</v>
      </c>
      <c r="M1450" t="s">
        <v>1680</v>
      </c>
    </row>
    <row r="1451" spans="1:13" x14ac:dyDescent="0.35">
      <c r="A1451" t="s">
        <v>528</v>
      </c>
      <c r="B1451" t="s">
        <v>408</v>
      </c>
      <c r="C1451" t="s">
        <v>488</v>
      </c>
      <c r="D1451" t="s">
        <v>513</v>
      </c>
      <c r="E1451" t="s">
        <v>54</v>
      </c>
      <c r="I1451" t="s">
        <v>64</v>
      </c>
      <c r="J1451" t="s">
        <v>524</v>
      </c>
      <c r="K1451" s="78">
        <f t="shared" ca="1" si="23"/>
        <v>0</v>
      </c>
      <c r="M1451" t="s">
        <v>1680</v>
      </c>
    </row>
    <row r="1452" spans="1:13" x14ac:dyDescent="0.35">
      <c r="A1452" t="s">
        <v>528</v>
      </c>
      <c r="B1452" t="s">
        <v>412</v>
      </c>
      <c r="C1452" t="s">
        <v>488</v>
      </c>
      <c r="D1452" t="s">
        <v>519</v>
      </c>
      <c r="E1452" t="s">
        <v>411</v>
      </c>
      <c r="F1452" t="s">
        <v>54</v>
      </c>
      <c r="H1452" t="s">
        <v>413</v>
      </c>
      <c r="I1452" t="s">
        <v>64</v>
      </c>
      <c r="J1452" t="s">
        <v>524</v>
      </c>
      <c r="K1452" s="78">
        <f t="shared" ca="1" si="23"/>
        <v>0</v>
      </c>
      <c r="M1452" t="s">
        <v>1680</v>
      </c>
    </row>
    <row r="1453" spans="1:13" x14ac:dyDescent="0.35">
      <c r="A1453" t="s">
        <v>528</v>
      </c>
      <c r="B1453" t="s">
        <v>415</v>
      </c>
      <c r="C1453" t="s">
        <v>488</v>
      </c>
      <c r="D1453" t="s">
        <v>519</v>
      </c>
      <c r="E1453" t="s">
        <v>414</v>
      </c>
      <c r="F1453" t="s">
        <v>54</v>
      </c>
      <c r="H1453" t="s">
        <v>416</v>
      </c>
      <c r="I1453" t="s">
        <v>64</v>
      </c>
      <c r="J1453" t="s">
        <v>524</v>
      </c>
      <c r="K1453" s="78">
        <f t="shared" ca="1" si="23"/>
        <v>0</v>
      </c>
      <c r="M1453" t="s">
        <v>1680</v>
      </c>
    </row>
    <row r="1454" spans="1:13" x14ac:dyDescent="0.35">
      <c r="A1454" t="s">
        <v>528</v>
      </c>
      <c r="B1454" t="s">
        <v>418</v>
      </c>
      <c r="C1454" t="s">
        <v>488</v>
      </c>
      <c r="D1454" t="s">
        <v>519</v>
      </c>
      <c r="E1454" t="s">
        <v>417</v>
      </c>
      <c r="F1454" t="s">
        <v>54</v>
      </c>
      <c r="H1454" t="s">
        <v>419</v>
      </c>
      <c r="I1454" t="s">
        <v>64</v>
      </c>
      <c r="J1454" t="s">
        <v>524</v>
      </c>
      <c r="K1454" s="78">
        <f t="shared" ca="1" si="23"/>
        <v>0</v>
      </c>
      <c r="M1454" t="s">
        <v>1680</v>
      </c>
    </row>
    <row r="1455" spans="1:13" x14ac:dyDescent="0.35">
      <c r="A1455" t="s">
        <v>528</v>
      </c>
      <c r="B1455" t="s">
        <v>131</v>
      </c>
      <c r="C1455" t="s">
        <v>488</v>
      </c>
      <c r="D1455" t="s">
        <v>519</v>
      </c>
      <c r="E1455" t="s">
        <v>54</v>
      </c>
      <c r="H1455" t="s">
        <v>420</v>
      </c>
      <c r="I1455" t="s">
        <v>64</v>
      </c>
      <c r="J1455" t="s">
        <v>524</v>
      </c>
      <c r="K1455" s="78">
        <f t="shared" ca="1" si="23"/>
        <v>0</v>
      </c>
      <c r="M1455" t="s">
        <v>1680</v>
      </c>
    </row>
    <row r="1456" spans="1:13" x14ac:dyDescent="0.35">
      <c r="A1456" t="s">
        <v>528</v>
      </c>
      <c r="B1456" t="s">
        <v>134</v>
      </c>
      <c r="C1456" t="s">
        <v>488</v>
      </c>
      <c r="D1456" t="s">
        <v>520</v>
      </c>
      <c r="E1456" t="s">
        <v>521</v>
      </c>
      <c r="F1456" t="s">
        <v>54</v>
      </c>
      <c r="I1456" t="s">
        <v>64</v>
      </c>
      <c r="J1456" t="s">
        <v>524</v>
      </c>
      <c r="K1456" s="78">
        <f t="shared" ca="1" si="23"/>
        <v>0</v>
      </c>
      <c r="M1456" t="s">
        <v>1680</v>
      </c>
    </row>
    <row r="1457" spans="1:17" x14ac:dyDescent="0.35">
      <c r="A1457" t="s">
        <v>528</v>
      </c>
      <c r="B1457" t="s">
        <v>136</v>
      </c>
      <c r="C1457" t="s">
        <v>488</v>
      </c>
      <c r="D1457" t="s">
        <v>520</v>
      </c>
      <c r="E1457" t="s">
        <v>422</v>
      </c>
      <c r="F1457" t="s">
        <v>54</v>
      </c>
      <c r="H1457" t="s">
        <v>423</v>
      </c>
      <c r="I1457" t="s">
        <v>64</v>
      </c>
      <c r="J1457" t="s">
        <v>524</v>
      </c>
      <c r="K1457" s="78">
        <f t="shared" ca="1" si="23"/>
        <v>0</v>
      </c>
      <c r="M1457" t="s">
        <v>1680</v>
      </c>
    </row>
    <row r="1458" spans="1:17" x14ac:dyDescent="0.35">
      <c r="A1458" t="s">
        <v>528</v>
      </c>
      <c r="B1458" t="s">
        <v>138</v>
      </c>
      <c r="C1458" t="s">
        <v>488</v>
      </c>
      <c r="D1458" t="s">
        <v>520</v>
      </c>
      <c r="E1458" t="s">
        <v>424</v>
      </c>
      <c r="F1458" t="s">
        <v>54</v>
      </c>
      <c r="H1458" t="s">
        <v>425</v>
      </c>
      <c r="I1458" t="s">
        <v>64</v>
      </c>
      <c r="J1458" t="s">
        <v>524</v>
      </c>
      <c r="K1458" s="78">
        <f t="shared" ca="1" si="23"/>
        <v>0</v>
      </c>
      <c r="M1458" t="s">
        <v>1680</v>
      </c>
    </row>
    <row r="1459" spans="1:17" x14ac:dyDescent="0.35">
      <c r="A1459" t="s">
        <v>528</v>
      </c>
      <c r="B1459" t="s">
        <v>74</v>
      </c>
      <c r="C1459" t="s">
        <v>488</v>
      </c>
      <c r="D1459" t="s">
        <v>520</v>
      </c>
      <c r="E1459" t="s">
        <v>426</v>
      </c>
      <c r="F1459" t="s">
        <v>54</v>
      </c>
      <c r="H1459" t="s">
        <v>427</v>
      </c>
      <c r="I1459" t="s">
        <v>64</v>
      </c>
      <c r="J1459" t="s">
        <v>524</v>
      </c>
      <c r="K1459" s="78">
        <f t="shared" ca="1" si="23"/>
        <v>0</v>
      </c>
      <c r="M1459" t="s">
        <v>1680</v>
      </c>
    </row>
    <row r="1460" spans="1:17" x14ac:dyDescent="0.35">
      <c r="A1460" t="s">
        <v>528</v>
      </c>
      <c r="B1460" t="s">
        <v>141</v>
      </c>
      <c r="C1460" t="s">
        <v>488</v>
      </c>
      <c r="D1460" t="s">
        <v>520</v>
      </c>
      <c r="E1460" t="s">
        <v>428</v>
      </c>
      <c r="F1460" t="s">
        <v>54</v>
      </c>
      <c r="H1460" t="s">
        <v>429</v>
      </c>
      <c r="I1460" t="s">
        <v>64</v>
      </c>
      <c r="J1460" t="s">
        <v>524</v>
      </c>
      <c r="K1460" s="78">
        <f t="shared" ca="1" si="23"/>
        <v>0</v>
      </c>
      <c r="M1460" t="s">
        <v>1680</v>
      </c>
    </row>
    <row r="1461" spans="1:17" x14ac:dyDescent="0.35">
      <c r="A1461" t="s">
        <v>528</v>
      </c>
      <c r="B1461" t="s">
        <v>143</v>
      </c>
      <c r="C1461" t="s">
        <v>488</v>
      </c>
      <c r="D1461" t="s">
        <v>54</v>
      </c>
      <c r="H1461" t="s">
        <v>522</v>
      </c>
      <c r="I1461" t="s">
        <v>64</v>
      </c>
      <c r="J1461" t="s">
        <v>524</v>
      </c>
      <c r="K1461" s="78">
        <f t="shared" ca="1" si="23"/>
        <v>0</v>
      </c>
      <c r="M1461" t="s">
        <v>1680</v>
      </c>
    </row>
    <row r="1462" spans="1:17" x14ac:dyDescent="0.35">
      <c r="A1462" t="s">
        <v>528</v>
      </c>
      <c r="B1462" t="s">
        <v>144</v>
      </c>
      <c r="C1462" t="s">
        <v>523</v>
      </c>
      <c r="D1462" t="s">
        <v>432</v>
      </c>
      <c r="E1462" t="s">
        <v>54</v>
      </c>
      <c r="I1462" t="s">
        <v>64</v>
      </c>
      <c r="J1462" t="s">
        <v>524</v>
      </c>
      <c r="K1462" s="78">
        <f t="shared" ca="1" si="23"/>
        <v>0</v>
      </c>
      <c r="M1462" t="s">
        <v>1680</v>
      </c>
    </row>
    <row r="1463" spans="1:17" x14ac:dyDescent="0.35">
      <c r="A1463" t="s">
        <v>528</v>
      </c>
      <c r="B1463" t="s">
        <v>145</v>
      </c>
      <c r="C1463" t="s">
        <v>523</v>
      </c>
      <c r="D1463" t="s">
        <v>433</v>
      </c>
      <c r="E1463" t="s">
        <v>54</v>
      </c>
      <c r="H1463" t="s">
        <v>434</v>
      </c>
      <c r="I1463" t="s">
        <v>64</v>
      </c>
      <c r="J1463" t="s">
        <v>524</v>
      </c>
      <c r="K1463" s="78">
        <f t="shared" ca="1" si="23"/>
        <v>0</v>
      </c>
      <c r="M1463" t="s">
        <v>1680</v>
      </c>
    </row>
    <row r="1464" spans="1:17" x14ac:dyDescent="0.35">
      <c r="A1464" t="s">
        <v>528</v>
      </c>
      <c r="B1464" t="s">
        <v>146</v>
      </c>
      <c r="C1464" t="s">
        <v>523</v>
      </c>
      <c r="D1464" t="s">
        <v>435</v>
      </c>
      <c r="E1464" t="s">
        <v>54</v>
      </c>
      <c r="I1464" t="s">
        <v>64</v>
      </c>
      <c r="J1464" t="s">
        <v>524</v>
      </c>
      <c r="K1464" s="78">
        <f t="shared" ca="1" si="23"/>
        <v>0</v>
      </c>
      <c r="M1464" t="s">
        <v>1680</v>
      </c>
    </row>
    <row r="1465" spans="1:17" x14ac:dyDescent="0.35">
      <c r="A1465" t="s">
        <v>528</v>
      </c>
      <c r="B1465" t="s">
        <v>148</v>
      </c>
      <c r="C1465" t="s">
        <v>523</v>
      </c>
      <c r="D1465" t="s">
        <v>436</v>
      </c>
      <c r="E1465" t="s">
        <v>54</v>
      </c>
      <c r="I1465" t="s">
        <v>64</v>
      </c>
      <c r="J1465" t="s">
        <v>524</v>
      </c>
      <c r="K1465" s="78">
        <f t="shared" ca="1" si="23"/>
        <v>0</v>
      </c>
      <c r="M1465" t="s">
        <v>1680</v>
      </c>
    </row>
    <row r="1466" spans="1:17" x14ac:dyDescent="0.35">
      <c r="A1466" t="s">
        <v>528</v>
      </c>
      <c r="B1466" t="s">
        <v>150</v>
      </c>
      <c r="C1466" t="s">
        <v>523</v>
      </c>
      <c r="D1466" t="s">
        <v>7581</v>
      </c>
      <c r="E1466" t="s">
        <v>54</v>
      </c>
      <c r="I1466" t="s">
        <v>64</v>
      </c>
      <c r="J1466" t="s">
        <v>524</v>
      </c>
      <c r="K1466" s="78">
        <f t="shared" ca="1" si="23"/>
        <v>0</v>
      </c>
      <c r="M1466" t="s">
        <v>1680</v>
      </c>
    </row>
    <row r="1467" spans="1:17" x14ac:dyDescent="0.35">
      <c r="A1467" t="s">
        <v>528</v>
      </c>
      <c r="B1467" t="s">
        <v>151</v>
      </c>
      <c r="C1467" t="s">
        <v>523</v>
      </c>
      <c r="D1467" t="s">
        <v>7582</v>
      </c>
      <c r="E1467" t="s">
        <v>54</v>
      </c>
      <c r="I1467" t="s">
        <v>64</v>
      </c>
      <c r="J1467" t="s">
        <v>524</v>
      </c>
      <c r="K1467" s="78">
        <f t="shared" ca="1" si="23"/>
        <v>0</v>
      </c>
      <c r="M1467" t="s">
        <v>1680</v>
      </c>
    </row>
    <row r="1468" spans="1:17" x14ac:dyDescent="0.35">
      <c r="A1468" t="s">
        <v>528</v>
      </c>
      <c r="B1468" t="s">
        <v>152</v>
      </c>
      <c r="C1468" t="s">
        <v>523</v>
      </c>
      <c r="D1468" t="s">
        <v>7583</v>
      </c>
      <c r="E1468" t="s">
        <v>54</v>
      </c>
      <c r="I1468" t="s">
        <v>64</v>
      </c>
      <c r="J1468" t="s">
        <v>524</v>
      </c>
      <c r="K1468" s="78">
        <f t="shared" ca="1" si="23"/>
        <v>0</v>
      </c>
      <c r="M1468" t="s">
        <v>1680</v>
      </c>
    </row>
    <row r="1469" spans="1:17" x14ac:dyDescent="0.35">
      <c r="A1469" t="s">
        <v>529</v>
      </c>
      <c r="B1469" t="s">
        <v>19</v>
      </c>
      <c r="C1469" t="s">
        <v>488</v>
      </c>
      <c r="D1469" t="s">
        <v>489</v>
      </c>
      <c r="E1469" t="s">
        <v>490</v>
      </c>
      <c r="F1469" t="s">
        <v>330</v>
      </c>
      <c r="G1469" t="s">
        <v>54</v>
      </c>
      <c r="H1469" t="s">
        <v>491</v>
      </c>
      <c r="I1469" t="s">
        <v>14</v>
      </c>
      <c r="J1469" t="s">
        <v>54</v>
      </c>
      <c r="K1469" s="78">
        <f t="shared" ca="1" si="23"/>
        <v>0</v>
      </c>
      <c r="M1469" t="s">
        <v>1680</v>
      </c>
      <c r="Q1469">
        <v>1</v>
      </c>
    </row>
    <row r="1470" spans="1:17" x14ac:dyDescent="0.35">
      <c r="A1470" t="s">
        <v>529</v>
      </c>
      <c r="B1470" t="s">
        <v>23</v>
      </c>
      <c r="C1470" t="s">
        <v>488</v>
      </c>
      <c r="D1470" t="s">
        <v>489</v>
      </c>
      <c r="E1470" t="s">
        <v>490</v>
      </c>
      <c r="F1470" t="s">
        <v>332</v>
      </c>
      <c r="G1470" t="s">
        <v>54</v>
      </c>
      <c r="H1470" t="s">
        <v>333</v>
      </c>
      <c r="I1470" t="s">
        <v>14</v>
      </c>
      <c r="J1470" t="s">
        <v>54</v>
      </c>
      <c r="K1470" s="78">
        <f t="shared" ca="1" si="23"/>
        <v>0</v>
      </c>
      <c r="M1470" t="s">
        <v>1680</v>
      </c>
    </row>
    <row r="1471" spans="1:17" x14ac:dyDescent="0.35">
      <c r="A1471" t="s">
        <v>529</v>
      </c>
      <c r="B1471" t="s">
        <v>26</v>
      </c>
      <c r="C1471" t="s">
        <v>488</v>
      </c>
      <c r="D1471" t="s">
        <v>489</v>
      </c>
      <c r="E1471" t="s">
        <v>490</v>
      </c>
      <c r="F1471" t="s">
        <v>334</v>
      </c>
      <c r="G1471" t="s">
        <v>54</v>
      </c>
      <c r="H1471" t="s">
        <v>335</v>
      </c>
      <c r="I1471" t="s">
        <v>14</v>
      </c>
      <c r="J1471" t="s">
        <v>54</v>
      </c>
      <c r="K1471" s="78">
        <f t="shared" ca="1" si="23"/>
        <v>0</v>
      </c>
      <c r="M1471" t="s">
        <v>1680</v>
      </c>
    </row>
    <row r="1472" spans="1:17" x14ac:dyDescent="0.35">
      <c r="A1472" t="s">
        <v>529</v>
      </c>
      <c r="B1472" t="s">
        <v>30</v>
      </c>
      <c r="C1472" t="s">
        <v>488</v>
      </c>
      <c r="D1472" t="s">
        <v>489</v>
      </c>
      <c r="E1472" t="s">
        <v>490</v>
      </c>
      <c r="F1472" t="s">
        <v>54</v>
      </c>
      <c r="I1472" t="s">
        <v>14</v>
      </c>
      <c r="J1472" t="s">
        <v>54</v>
      </c>
      <c r="K1472" s="78">
        <f t="shared" ca="1" si="23"/>
        <v>0</v>
      </c>
      <c r="M1472" t="s">
        <v>1680</v>
      </c>
    </row>
    <row r="1473" spans="1:13" x14ac:dyDescent="0.35">
      <c r="A1473" t="s">
        <v>529</v>
      </c>
      <c r="B1473" t="s">
        <v>34</v>
      </c>
      <c r="C1473" t="s">
        <v>488</v>
      </c>
      <c r="D1473" t="s">
        <v>489</v>
      </c>
      <c r="E1473" t="s">
        <v>493</v>
      </c>
      <c r="F1473" t="s">
        <v>337</v>
      </c>
      <c r="G1473" t="s">
        <v>54</v>
      </c>
      <c r="H1473" t="s">
        <v>338</v>
      </c>
      <c r="I1473" t="s">
        <v>14</v>
      </c>
      <c r="J1473" t="s">
        <v>54</v>
      </c>
      <c r="K1473" s="78">
        <f t="shared" ca="1" si="23"/>
        <v>0</v>
      </c>
      <c r="M1473" t="s">
        <v>1680</v>
      </c>
    </row>
    <row r="1474" spans="1:13" x14ac:dyDescent="0.35">
      <c r="A1474" t="s">
        <v>529</v>
      </c>
      <c r="B1474" t="s">
        <v>38</v>
      </c>
      <c r="C1474" t="s">
        <v>488</v>
      </c>
      <c r="D1474" t="s">
        <v>489</v>
      </c>
      <c r="E1474" t="s">
        <v>493</v>
      </c>
      <c r="F1474" t="s">
        <v>339</v>
      </c>
      <c r="G1474" t="s">
        <v>54</v>
      </c>
      <c r="H1474" t="s">
        <v>494</v>
      </c>
      <c r="I1474" t="s">
        <v>14</v>
      </c>
      <c r="J1474" t="s">
        <v>54</v>
      </c>
      <c r="K1474" s="78">
        <f t="shared" ca="1" si="23"/>
        <v>0</v>
      </c>
      <c r="M1474" t="s">
        <v>1680</v>
      </c>
    </row>
    <row r="1475" spans="1:13" x14ac:dyDescent="0.35">
      <c r="A1475" t="s">
        <v>529</v>
      </c>
      <c r="B1475" t="s">
        <v>41</v>
      </c>
      <c r="C1475" t="s">
        <v>488</v>
      </c>
      <c r="D1475" t="s">
        <v>489</v>
      </c>
      <c r="E1475" t="s">
        <v>493</v>
      </c>
      <c r="F1475" t="s">
        <v>54</v>
      </c>
      <c r="I1475" t="s">
        <v>14</v>
      </c>
      <c r="J1475" t="s">
        <v>54</v>
      </c>
      <c r="K1475" s="78">
        <f t="shared" ca="1" si="23"/>
        <v>0</v>
      </c>
      <c r="M1475" t="s">
        <v>1680</v>
      </c>
    </row>
    <row r="1476" spans="1:13" x14ac:dyDescent="0.35">
      <c r="A1476" t="s">
        <v>529</v>
      </c>
      <c r="B1476" t="s">
        <v>45</v>
      </c>
      <c r="C1476" t="s">
        <v>488</v>
      </c>
      <c r="D1476" t="s">
        <v>489</v>
      </c>
      <c r="E1476" t="s">
        <v>341</v>
      </c>
      <c r="F1476" t="s">
        <v>495</v>
      </c>
      <c r="G1476" t="s">
        <v>54</v>
      </c>
      <c r="H1476" t="s">
        <v>496</v>
      </c>
      <c r="I1476" t="s">
        <v>14</v>
      </c>
      <c r="J1476" t="s">
        <v>54</v>
      </c>
      <c r="K1476" s="78">
        <f t="shared" ca="1" si="23"/>
        <v>0</v>
      </c>
      <c r="M1476" t="s">
        <v>1680</v>
      </c>
    </row>
    <row r="1477" spans="1:13" x14ac:dyDescent="0.35">
      <c r="A1477" t="s">
        <v>529</v>
      </c>
      <c r="B1477" t="s">
        <v>49</v>
      </c>
      <c r="C1477" t="s">
        <v>488</v>
      </c>
      <c r="D1477" t="s">
        <v>489</v>
      </c>
      <c r="E1477" t="s">
        <v>341</v>
      </c>
      <c r="F1477" t="s">
        <v>497</v>
      </c>
      <c r="G1477" t="s">
        <v>54</v>
      </c>
      <c r="H1477" t="s">
        <v>345</v>
      </c>
      <c r="I1477" t="s">
        <v>14</v>
      </c>
      <c r="J1477" t="s">
        <v>54</v>
      </c>
      <c r="K1477" s="78">
        <f t="shared" ca="1" si="23"/>
        <v>0</v>
      </c>
      <c r="M1477" t="s">
        <v>1680</v>
      </c>
    </row>
    <row r="1478" spans="1:13" x14ac:dyDescent="0.35">
      <c r="A1478" t="s">
        <v>529</v>
      </c>
      <c r="B1478" t="s">
        <v>51</v>
      </c>
      <c r="C1478" t="s">
        <v>488</v>
      </c>
      <c r="D1478" t="s">
        <v>489</v>
      </c>
      <c r="E1478" t="s">
        <v>341</v>
      </c>
      <c r="F1478" t="s">
        <v>498</v>
      </c>
      <c r="G1478" t="s">
        <v>54</v>
      </c>
      <c r="H1478" t="s">
        <v>347</v>
      </c>
      <c r="I1478" t="s">
        <v>14</v>
      </c>
      <c r="J1478" t="s">
        <v>54</v>
      </c>
      <c r="K1478" s="78">
        <f t="shared" ca="1" si="23"/>
        <v>0</v>
      </c>
      <c r="M1478" t="s">
        <v>1680</v>
      </c>
    </row>
    <row r="1479" spans="1:13" x14ac:dyDescent="0.35">
      <c r="A1479" t="s">
        <v>529</v>
      </c>
      <c r="B1479" t="s">
        <v>53</v>
      </c>
      <c r="C1479" t="s">
        <v>488</v>
      </c>
      <c r="D1479" t="s">
        <v>489</v>
      </c>
      <c r="E1479" t="s">
        <v>341</v>
      </c>
      <c r="F1479" t="s">
        <v>499</v>
      </c>
      <c r="G1479" t="s">
        <v>54</v>
      </c>
      <c r="H1479" t="s">
        <v>349</v>
      </c>
      <c r="I1479" t="s">
        <v>14</v>
      </c>
      <c r="J1479" t="s">
        <v>54</v>
      </c>
      <c r="K1479" s="78">
        <f t="shared" ca="1" si="23"/>
        <v>0</v>
      </c>
      <c r="M1479" t="s">
        <v>1680</v>
      </c>
    </row>
    <row r="1480" spans="1:13" x14ac:dyDescent="0.35">
      <c r="A1480" t="s">
        <v>529</v>
      </c>
      <c r="B1480" t="s">
        <v>60</v>
      </c>
      <c r="C1480" t="s">
        <v>488</v>
      </c>
      <c r="D1480" t="s">
        <v>489</v>
      </c>
      <c r="E1480" t="s">
        <v>341</v>
      </c>
      <c r="F1480" t="s">
        <v>500</v>
      </c>
      <c r="G1480" t="s">
        <v>54</v>
      </c>
      <c r="H1480" t="s">
        <v>351</v>
      </c>
      <c r="I1480" t="s">
        <v>14</v>
      </c>
      <c r="J1480" t="s">
        <v>54</v>
      </c>
      <c r="K1480" s="78">
        <f t="shared" ca="1" si="23"/>
        <v>0</v>
      </c>
      <c r="M1480" t="s">
        <v>1680</v>
      </c>
    </row>
    <row r="1481" spans="1:13" x14ac:dyDescent="0.35">
      <c r="A1481" t="s">
        <v>529</v>
      </c>
      <c r="B1481" t="s">
        <v>66</v>
      </c>
      <c r="C1481" t="s">
        <v>488</v>
      </c>
      <c r="D1481" t="s">
        <v>489</v>
      </c>
      <c r="E1481" t="s">
        <v>352</v>
      </c>
      <c r="F1481" t="s">
        <v>54</v>
      </c>
      <c r="I1481" t="s">
        <v>14</v>
      </c>
      <c r="J1481" t="s">
        <v>54</v>
      </c>
      <c r="K1481" s="78">
        <f t="shared" ca="1" si="23"/>
        <v>0</v>
      </c>
      <c r="M1481" t="s">
        <v>1680</v>
      </c>
    </row>
    <row r="1482" spans="1:13" x14ac:dyDescent="0.35">
      <c r="A1482" t="s">
        <v>529</v>
      </c>
      <c r="B1482" t="s">
        <v>69</v>
      </c>
      <c r="C1482" t="s">
        <v>488</v>
      </c>
      <c r="D1482" t="s">
        <v>489</v>
      </c>
      <c r="E1482" t="s">
        <v>501</v>
      </c>
      <c r="F1482" t="s">
        <v>353</v>
      </c>
      <c r="G1482" t="s">
        <v>54</v>
      </c>
      <c r="H1482" t="s">
        <v>354</v>
      </c>
      <c r="I1482" t="s">
        <v>14</v>
      </c>
      <c r="J1482" t="s">
        <v>54</v>
      </c>
      <c r="K1482" s="78">
        <f t="shared" ca="1" si="23"/>
        <v>0</v>
      </c>
      <c r="M1482" t="s">
        <v>1680</v>
      </c>
    </row>
    <row r="1483" spans="1:13" x14ac:dyDescent="0.35">
      <c r="A1483" t="s">
        <v>529</v>
      </c>
      <c r="B1483" t="s">
        <v>73</v>
      </c>
      <c r="C1483" t="s">
        <v>488</v>
      </c>
      <c r="D1483" t="s">
        <v>489</v>
      </c>
      <c r="E1483" t="s">
        <v>501</v>
      </c>
      <c r="F1483" t="s">
        <v>355</v>
      </c>
      <c r="G1483" t="s">
        <v>54</v>
      </c>
      <c r="H1483" t="s">
        <v>502</v>
      </c>
      <c r="I1483" t="s">
        <v>14</v>
      </c>
      <c r="J1483" t="s">
        <v>54</v>
      </c>
      <c r="K1483" s="78">
        <f t="shared" ca="1" si="23"/>
        <v>0</v>
      </c>
      <c r="M1483" t="s">
        <v>1680</v>
      </c>
    </row>
    <row r="1484" spans="1:13" x14ac:dyDescent="0.35">
      <c r="A1484" t="s">
        <v>529</v>
      </c>
      <c r="B1484" t="s">
        <v>76</v>
      </c>
      <c r="C1484" t="s">
        <v>488</v>
      </c>
      <c r="D1484" t="s">
        <v>489</v>
      </c>
      <c r="E1484" t="s">
        <v>501</v>
      </c>
      <c r="F1484" t="s">
        <v>54</v>
      </c>
      <c r="I1484" t="s">
        <v>14</v>
      </c>
      <c r="J1484" t="s">
        <v>54</v>
      </c>
      <c r="K1484" s="78">
        <f t="shared" ca="1" si="23"/>
        <v>0</v>
      </c>
      <c r="M1484" t="s">
        <v>1680</v>
      </c>
    </row>
    <row r="1485" spans="1:13" x14ac:dyDescent="0.35">
      <c r="A1485" t="s">
        <v>529</v>
      </c>
      <c r="B1485" t="s">
        <v>80</v>
      </c>
      <c r="C1485" t="s">
        <v>488</v>
      </c>
      <c r="D1485" t="s">
        <v>489</v>
      </c>
      <c r="E1485" t="s">
        <v>54</v>
      </c>
      <c r="I1485" t="s">
        <v>14</v>
      </c>
      <c r="J1485" t="s">
        <v>54</v>
      </c>
      <c r="K1485" s="78">
        <f t="shared" ca="1" si="23"/>
        <v>0</v>
      </c>
      <c r="M1485" t="s">
        <v>1680</v>
      </c>
    </row>
    <row r="1486" spans="1:13" x14ac:dyDescent="0.35">
      <c r="A1486" t="s">
        <v>529</v>
      </c>
      <c r="B1486" t="s">
        <v>82</v>
      </c>
      <c r="C1486" t="s">
        <v>488</v>
      </c>
      <c r="D1486" t="s">
        <v>503</v>
      </c>
      <c r="E1486" t="s">
        <v>504</v>
      </c>
      <c r="F1486" t="s">
        <v>360</v>
      </c>
      <c r="G1486" t="s">
        <v>54</v>
      </c>
      <c r="H1486" t="s">
        <v>361</v>
      </c>
      <c r="I1486" t="s">
        <v>14</v>
      </c>
      <c r="J1486" t="s">
        <v>54</v>
      </c>
      <c r="K1486" s="78">
        <f t="shared" ca="1" si="23"/>
        <v>0</v>
      </c>
      <c r="M1486" t="s">
        <v>1680</v>
      </c>
    </row>
    <row r="1487" spans="1:13" x14ac:dyDescent="0.35">
      <c r="A1487" t="s">
        <v>529</v>
      </c>
      <c r="B1487" t="s">
        <v>84</v>
      </c>
      <c r="C1487" t="s">
        <v>488</v>
      </c>
      <c r="D1487" t="s">
        <v>503</v>
      </c>
      <c r="E1487" t="s">
        <v>504</v>
      </c>
      <c r="F1487" t="s">
        <v>362</v>
      </c>
      <c r="G1487" t="s">
        <v>54</v>
      </c>
      <c r="H1487" t="s">
        <v>363</v>
      </c>
      <c r="I1487" t="s">
        <v>14</v>
      </c>
      <c r="J1487" t="s">
        <v>54</v>
      </c>
      <c r="K1487" s="78">
        <f t="shared" ca="1" si="23"/>
        <v>0</v>
      </c>
      <c r="M1487" t="s">
        <v>1680</v>
      </c>
    </row>
    <row r="1488" spans="1:13" x14ac:dyDescent="0.35">
      <c r="A1488" t="s">
        <v>529</v>
      </c>
      <c r="B1488" t="s">
        <v>86</v>
      </c>
      <c r="C1488" t="s">
        <v>488</v>
      </c>
      <c r="D1488" t="s">
        <v>503</v>
      </c>
      <c r="E1488" t="s">
        <v>504</v>
      </c>
      <c r="F1488" t="s">
        <v>364</v>
      </c>
      <c r="G1488" t="s">
        <v>54</v>
      </c>
      <c r="H1488" t="s">
        <v>365</v>
      </c>
      <c r="I1488" t="s">
        <v>14</v>
      </c>
      <c r="J1488" t="s">
        <v>54</v>
      </c>
      <c r="K1488" s="78">
        <f t="shared" ca="1" si="23"/>
        <v>0</v>
      </c>
      <c r="M1488" t="s">
        <v>1680</v>
      </c>
    </row>
    <row r="1489" spans="1:13" x14ac:dyDescent="0.35">
      <c r="A1489" t="s">
        <v>529</v>
      </c>
      <c r="B1489" t="s">
        <v>88</v>
      </c>
      <c r="C1489" t="s">
        <v>488</v>
      </c>
      <c r="D1489" t="s">
        <v>503</v>
      </c>
      <c r="E1489" t="s">
        <v>504</v>
      </c>
      <c r="F1489" t="s">
        <v>54</v>
      </c>
      <c r="I1489" t="s">
        <v>14</v>
      </c>
      <c r="J1489" t="s">
        <v>54</v>
      </c>
      <c r="K1489" s="78">
        <f t="shared" ca="1" si="23"/>
        <v>0</v>
      </c>
      <c r="M1489" t="s">
        <v>1680</v>
      </c>
    </row>
    <row r="1490" spans="1:13" x14ac:dyDescent="0.35">
      <c r="A1490" t="s">
        <v>529</v>
      </c>
      <c r="B1490" t="s">
        <v>90</v>
      </c>
      <c r="C1490" t="s">
        <v>488</v>
      </c>
      <c r="D1490" t="s">
        <v>503</v>
      </c>
      <c r="E1490" t="s">
        <v>505</v>
      </c>
      <c r="F1490" t="s">
        <v>367</v>
      </c>
      <c r="G1490" t="s">
        <v>54</v>
      </c>
      <c r="H1490" t="s">
        <v>368</v>
      </c>
      <c r="I1490" t="s">
        <v>14</v>
      </c>
      <c r="J1490" t="s">
        <v>54</v>
      </c>
      <c r="K1490" s="78">
        <f t="shared" ca="1" si="23"/>
        <v>0</v>
      </c>
      <c r="M1490" t="s">
        <v>1680</v>
      </c>
    </row>
    <row r="1491" spans="1:13" x14ac:dyDescent="0.35">
      <c r="A1491" t="s">
        <v>529</v>
      </c>
      <c r="B1491" t="s">
        <v>92</v>
      </c>
      <c r="C1491" t="s">
        <v>488</v>
      </c>
      <c r="D1491" t="s">
        <v>503</v>
      </c>
      <c r="E1491" t="s">
        <v>505</v>
      </c>
      <c r="F1491" t="s">
        <v>369</v>
      </c>
      <c r="G1491" t="s">
        <v>54</v>
      </c>
      <c r="H1491" t="s">
        <v>370</v>
      </c>
      <c r="I1491" t="s">
        <v>14</v>
      </c>
      <c r="J1491" t="s">
        <v>54</v>
      </c>
      <c r="K1491" s="78">
        <f t="shared" ca="1" si="23"/>
        <v>0</v>
      </c>
      <c r="M1491" t="s">
        <v>1680</v>
      </c>
    </row>
    <row r="1492" spans="1:13" x14ac:dyDescent="0.35">
      <c r="A1492" t="s">
        <v>529</v>
      </c>
      <c r="B1492" t="s">
        <v>94</v>
      </c>
      <c r="C1492" t="s">
        <v>488</v>
      </c>
      <c r="D1492" t="s">
        <v>503</v>
      </c>
      <c r="E1492" t="s">
        <v>505</v>
      </c>
      <c r="F1492" t="s">
        <v>371</v>
      </c>
      <c r="G1492" t="s">
        <v>54</v>
      </c>
      <c r="H1492" t="s">
        <v>372</v>
      </c>
      <c r="I1492" t="s">
        <v>14</v>
      </c>
      <c r="J1492" t="s">
        <v>54</v>
      </c>
      <c r="K1492" s="78">
        <f t="shared" ref="K1492:K1555" ca="1" si="24">OFFSET(INDIRECT(A1492&amp;"_Corner"),MATCH($B1492,INDIRECT(A1492&amp;"_Row"),0),MATCH($I1492,INDIRECT(A1492&amp;"_Column",0)))</f>
        <v>0</v>
      </c>
      <c r="M1492" t="s">
        <v>1680</v>
      </c>
    </row>
    <row r="1493" spans="1:13" x14ac:dyDescent="0.35">
      <c r="A1493" t="s">
        <v>529</v>
      </c>
      <c r="B1493" t="s">
        <v>96</v>
      </c>
      <c r="C1493" t="s">
        <v>488</v>
      </c>
      <c r="D1493" t="s">
        <v>503</v>
      </c>
      <c r="E1493" t="s">
        <v>505</v>
      </c>
      <c r="F1493" t="s">
        <v>54</v>
      </c>
      <c r="I1493" t="s">
        <v>14</v>
      </c>
      <c r="J1493" t="s">
        <v>54</v>
      </c>
      <c r="K1493" s="78">
        <f t="shared" ca="1" si="24"/>
        <v>0</v>
      </c>
      <c r="M1493" t="s">
        <v>1680</v>
      </c>
    </row>
    <row r="1494" spans="1:13" x14ac:dyDescent="0.35">
      <c r="A1494" t="s">
        <v>529</v>
      </c>
      <c r="B1494" t="s">
        <v>98</v>
      </c>
      <c r="C1494" t="s">
        <v>488</v>
      </c>
      <c r="D1494" t="s">
        <v>503</v>
      </c>
      <c r="E1494" t="s">
        <v>506</v>
      </c>
      <c r="F1494" t="s">
        <v>374</v>
      </c>
      <c r="G1494" t="s">
        <v>54</v>
      </c>
      <c r="H1494" t="s">
        <v>507</v>
      </c>
      <c r="I1494" t="s">
        <v>14</v>
      </c>
      <c r="J1494" t="s">
        <v>54</v>
      </c>
      <c r="K1494" s="78">
        <f t="shared" ca="1" si="24"/>
        <v>0</v>
      </c>
      <c r="M1494" t="s">
        <v>1680</v>
      </c>
    </row>
    <row r="1495" spans="1:13" x14ac:dyDescent="0.35">
      <c r="A1495" t="s">
        <v>529</v>
      </c>
      <c r="B1495" t="s">
        <v>100</v>
      </c>
      <c r="C1495" t="s">
        <v>488</v>
      </c>
      <c r="D1495" t="s">
        <v>503</v>
      </c>
      <c r="E1495" t="s">
        <v>506</v>
      </c>
      <c r="F1495" t="s">
        <v>508</v>
      </c>
      <c r="G1495" t="s">
        <v>54</v>
      </c>
      <c r="H1495" t="s">
        <v>377</v>
      </c>
      <c r="I1495" t="s">
        <v>14</v>
      </c>
      <c r="J1495" t="s">
        <v>54</v>
      </c>
      <c r="K1495" s="78">
        <f t="shared" ca="1" si="24"/>
        <v>0</v>
      </c>
      <c r="M1495" t="s">
        <v>1680</v>
      </c>
    </row>
    <row r="1496" spans="1:13" x14ac:dyDescent="0.35">
      <c r="A1496" t="s">
        <v>529</v>
      </c>
      <c r="B1496" t="s">
        <v>102</v>
      </c>
      <c r="C1496" t="s">
        <v>488</v>
      </c>
      <c r="D1496" t="s">
        <v>503</v>
      </c>
      <c r="E1496" t="s">
        <v>506</v>
      </c>
      <c r="F1496" t="s">
        <v>378</v>
      </c>
      <c r="G1496" t="s">
        <v>54</v>
      </c>
      <c r="H1496" t="s">
        <v>379</v>
      </c>
      <c r="I1496" t="s">
        <v>14</v>
      </c>
      <c r="J1496" t="s">
        <v>54</v>
      </c>
      <c r="K1496" s="78">
        <f t="shared" ca="1" si="24"/>
        <v>0</v>
      </c>
      <c r="M1496" t="s">
        <v>1680</v>
      </c>
    </row>
    <row r="1497" spans="1:13" x14ac:dyDescent="0.35">
      <c r="A1497" t="s">
        <v>529</v>
      </c>
      <c r="B1497" t="s">
        <v>67</v>
      </c>
      <c r="C1497" t="s">
        <v>488</v>
      </c>
      <c r="D1497" t="s">
        <v>503</v>
      </c>
      <c r="E1497" t="s">
        <v>506</v>
      </c>
      <c r="F1497" t="s">
        <v>380</v>
      </c>
      <c r="G1497" t="s">
        <v>54</v>
      </c>
      <c r="H1497" t="s">
        <v>381</v>
      </c>
      <c r="I1497" t="s">
        <v>14</v>
      </c>
      <c r="J1497" t="s">
        <v>54</v>
      </c>
      <c r="K1497" s="78">
        <f t="shared" ca="1" si="24"/>
        <v>0</v>
      </c>
      <c r="M1497" t="s">
        <v>1680</v>
      </c>
    </row>
    <row r="1498" spans="1:13" x14ac:dyDescent="0.35">
      <c r="A1498" t="s">
        <v>529</v>
      </c>
      <c r="B1498" t="s">
        <v>105</v>
      </c>
      <c r="C1498" t="s">
        <v>488</v>
      </c>
      <c r="D1498" t="s">
        <v>503</v>
      </c>
      <c r="E1498" t="s">
        <v>506</v>
      </c>
      <c r="F1498" t="s">
        <v>382</v>
      </c>
      <c r="G1498" t="s">
        <v>54</v>
      </c>
      <c r="I1498" t="s">
        <v>14</v>
      </c>
      <c r="J1498" t="s">
        <v>54</v>
      </c>
      <c r="K1498" s="78">
        <f t="shared" ca="1" si="24"/>
        <v>0</v>
      </c>
      <c r="M1498" t="s">
        <v>1680</v>
      </c>
    </row>
    <row r="1499" spans="1:13" x14ac:dyDescent="0.35">
      <c r="A1499" t="s">
        <v>529</v>
      </c>
      <c r="B1499" t="s">
        <v>107</v>
      </c>
      <c r="C1499" t="s">
        <v>488</v>
      </c>
      <c r="D1499" t="s">
        <v>503</v>
      </c>
      <c r="E1499" t="s">
        <v>506</v>
      </c>
      <c r="F1499" t="s">
        <v>54</v>
      </c>
      <c r="I1499" t="s">
        <v>14</v>
      </c>
      <c r="J1499" t="s">
        <v>54</v>
      </c>
      <c r="K1499" s="78">
        <f t="shared" ca="1" si="24"/>
        <v>0</v>
      </c>
      <c r="M1499" t="s">
        <v>1680</v>
      </c>
    </row>
    <row r="1500" spans="1:13" x14ac:dyDescent="0.35">
      <c r="A1500" t="s">
        <v>529</v>
      </c>
      <c r="B1500" t="s">
        <v>109</v>
      </c>
      <c r="C1500" t="s">
        <v>488</v>
      </c>
      <c r="D1500" t="s">
        <v>503</v>
      </c>
      <c r="E1500" t="s">
        <v>384</v>
      </c>
      <c r="F1500" t="s">
        <v>231</v>
      </c>
      <c r="G1500" t="s">
        <v>54</v>
      </c>
      <c r="H1500" t="s">
        <v>385</v>
      </c>
      <c r="I1500" t="s">
        <v>14</v>
      </c>
      <c r="J1500" t="s">
        <v>54</v>
      </c>
      <c r="K1500" s="78">
        <f t="shared" ca="1" si="24"/>
        <v>0</v>
      </c>
      <c r="M1500" t="s">
        <v>1680</v>
      </c>
    </row>
    <row r="1501" spans="1:13" x14ac:dyDescent="0.35">
      <c r="A1501" t="s">
        <v>529</v>
      </c>
      <c r="B1501" t="s">
        <v>111</v>
      </c>
      <c r="C1501" t="s">
        <v>488</v>
      </c>
      <c r="D1501" t="s">
        <v>503</v>
      </c>
      <c r="E1501" t="s">
        <v>509</v>
      </c>
      <c r="F1501" t="s">
        <v>510</v>
      </c>
      <c r="G1501" t="s">
        <v>54</v>
      </c>
      <c r="H1501" t="s">
        <v>388</v>
      </c>
      <c r="I1501" t="s">
        <v>14</v>
      </c>
      <c r="J1501" t="s">
        <v>54</v>
      </c>
      <c r="K1501" s="78">
        <f t="shared" ca="1" si="24"/>
        <v>0</v>
      </c>
      <c r="M1501" t="s">
        <v>1680</v>
      </c>
    </row>
    <row r="1502" spans="1:13" x14ac:dyDescent="0.35">
      <c r="A1502" t="s">
        <v>529</v>
      </c>
      <c r="B1502" t="s">
        <v>114</v>
      </c>
      <c r="C1502" t="s">
        <v>488</v>
      </c>
      <c r="D1502" t="s">
        <v>503</v>
      </c>
      <c r="E1502" t="s">
        <v>509</v>
      </c>
      <c r="F1502" t="s">
        <v>511</v>
      </c>
      <c r="G1502" t="s">
        <v>54</v>
      </c>
      <c r="H1502" t="s">
        <v>390</v>
      </c>
      <c r="I1502" t="s">
        <v>14</v>
      </c>
      <c r="J1502" t="s">
        <v>54</v>
      </c>
      <c r="K1502" s="78">
        <f t="shared" ca="1" si="24"/>
        <v>0</v>
      </c>
      <c r="M1502" t="s">
        <v>1680</v>
      </c>
    </row>
    <row r="1503" spans="1:13" x14ac:dyDescent="0.35">
      <c r="A1503" t="s">
        <v>529</v>
      </c>
      <c r="B1503" t="s">
        <v>116</v>
      </c>
      <c r="C1503" t="s">
        <v>488</v>
      </c>
      <c r="D1503" t="s">
        <v>503</v>
      </c>
      <c r="E1503" t="s">
        <v>509</v>
      </c>
      <c r="F1503" t="s">
        <v>512</v>
      </c>
      <c r="G1503" t="s">
        <v>54</v>
      </c>
      <c r="H1503" t="s">
        <v>390</v>
      </c>
      <c r="I1503" t="s">
        <v>14</v>
      </c>
      <c r="J1503" t="s">
        <v>54</v>
      </c>
      <c r="K1503" s="78">
        <f t="shared" ca="1" si="24"/>
        <v>0</v>
      </c>
      <c r="M1503" t="s">
        <v>1680</v>
      </c>
    </row>
    <row r="1504" spans="1:13" x14ac:dyDescent="0.35">
      <c r="A1504" t="s">
        <v>529</v>
      </c>
      <c r="B1504" t="s">
        <v>118</v>
      </c>
      <c r="C1504" t="s">
        <v>488</v>
      </c>
      <c r="D1504" t="s">
        <v>503</v>
      </c>
      <c r="E1504" t="s">
        <v>509</v>
      </c>
      <c r="F1504" t="s">
        <v>54</v>
      </c>
      <c r="I1504" t="s">
        <v>14</v>
      </c>
      <c r="J1504" t="s">
        <v>54</v>
      </c>
      <c r="K1504" s="78">
        <f t="shared" ca="1" si="24"/>
        <v>0</v>
      </c>
      <c r="M1504" t="s">
        <v>1680</v>
      </c>
    </row>
    <row r="1505" spans="1:13" x14ac:dyDescent="0.35">
      <c r="A1505" t="s">
        <v>529</v>
      </c>
      <c r="B1505" t="s">
        <v>120</v>
      </c>
      <c r="C1505" t="s">
        <v>488</v>
      </c>
      <c r="D1505" t="s">
        <v>503</v>
      </c>
      <c r="E1505" t="s">
        <v>54</v>
      </c>
      <c r="I1505" t="s">
        <v>14</v>
      </c>
      <c r="J1505" t="s">
        <v>54</v>
      </c>
      <c r="K1505" s="78">
        <f t="shared" ca="1" si="24"/>
        <v>0</v>
      </c>
      <c r="M1505" t="s">
        <v>1680</v>
      </c>
    </row>
    <row r="1506" spans="1:13" x14ac:dyDescent="0.35">
      <c r="A1506" t="s">
        <v>529</v>
      </c>
      <c r="B1506" t="s">
        <v>124</v>
      </c>
      <c r="C1506" t="s">
        <v>488</v>
      </c>
      <c r="D1506" t="s">
        <v>513</v>
      </c>
      <c r="E1506" t="s">
        <v>514</v>
      </c>
      <c r="F1506" t="s">
        <v>54</v>
      </c>
      <c r="H1506" t="s">
        <v>398</v>
      </c>
      <c r="I1506" t="s">
        <v>14</v>
      </c>
      <c r="J1506" t="s">
        <v>54</v>
      </c>
      <c r="K1506" s="78">
        <f t="shared" ca="1" si="24"/>
        <v>0</v>
      </c>
      <c r="M1506" t="s">
        <v>1680</v>
      </c>
    </row>
    <row r="1507" spans="1:13" x14ac:dyDescent="0.35">
      <c r="A1507" t="s">
        <v>529</v>
      </c>
      <c r="B1507" t="s">
        <v>71</v>
      </c>
      <c r="C1507" t="s">
        <v>488</v>
      </c>
      <c r="D1507" t="s">
        <v>513</v>
      </c>
      <c r="E1507" t="s">
        <v>399</v>
      </c>
      <c r="F1507" t="s">
        <v>54</v>
      </c>
      <c r="I1507" t="s">
        <v>14</v>
      </c>
      <c r="J1507" t="s">
        <v>54</v>
      </c>
      <c r="K1507" s="78">
        <f t="shared" ca="1" si="24"/>
        <v>0</v>
      </c>
      <c r="M1507" t="s">
        <v>1680</v>
      </c>
    </row>
    <row r="1508" spans="1:13" x14ac:dyDescent="0.35">
      <c r="A1508" t="s">
        <v>529</v>
      </c>
      <c r="B1508" t="s">
        <v>127</v>
      </c>
      <c r="C1508" t="s">
        <v>488</v>
      </c>
      <c r="D1508" t="s">
        <v>513</v>
      </c>
      <c r="E1508" t="s">
        <v>515</v>
      </c>
      <c r="F1508" t="s">
        <v>54</v>
      </c>
      <c r="H1508" t="s">
        <v>401</v>
      </c>
      <c r="I1508" t="s">
        <v>14</v>
      </c>
      <c r="J1508" t="s">
        <v>54</v>
      </c>
      <c r="K1508" s="78">
        <f t="shared" ca="1" si="24"/>
        <v>0</v>
      </c>
      <c r="M1508" t="s">
        <v>1680</v>
      </c>
    </row>
    <row r="1509" spans="1:13" x14ac:dyDescent="0.35">
      <c r="A1509" t="s">
        <v>529</v>
      </c>
      <c r="B1509" t="s">
        <v>129</v>
      </c>
      <c r="C1509" t="s">
        <v>488</v>
      </c>
      <c r="D1509" t="s">
        <v>513</v>
      </c>
      <c r="E1509" t="s">
        <v>515</v>
      </c>
      <c r="F1509" t="s">
        <v>516</v>
      </c>
      <c r="G1509" t="s">
        <v>54</v>
      </c>
      <c r="I1509" t="s">
        <v>14</v>
      </c>
      <c r="J1509" t="s">
        <v>54</v>
      </c>
      <c r="K1509" s="78">
        <f t="shared" ca="1" si="24"/>
        <v>0</v>
      </c>
      <c r="M1509" t="s">
        <v>1680</v>
      </c>
    </row>
    <row r="1510" spans="1:13" x14ac:dyDescent="0.35">
      <c r="A1510" t="s">
        <v>529</v>
      </c>
      <c r="B1510" t="s">
        <v>404</v>
      </c>
      <c r="C1510" t="s">
        <v>488</v>
      </c>
      <c r="D1510" t="s">
        <v>513</v>
      </c>
      <c r="E1510" t="s">
        <v>515</v>
      </c>
      <c r="F1510" t="s">
        <v>517</v>
      </c>
      <c r="G1510" t="s">
        <v>54</v>
      </c>
      <c r="I1510" t="s">
        <v>14</v>
      </c>
      <c r="J1510" t="s">
        <v>54</v>
      </c>
      <c r="K1510" s="78">
        <f t="shared" ca="1" si="24"/>
        <v>0</v>
      </c>
      <c r="M1510" t="s">
        <v>1680</v>
      </c>
    </row>
    <row r="1511" spans="1:13" x14ac:dyDescent="0.35">
      <c r="A1511" t="s">
        <v>529</v>
      </c>
      <c r="B1511" t="s">
        <v>406</v>
      </c>
      <c r="C1511" t="s">
        <v>488</v>
      </c>
      <c r="D1511" t="s">
        <v>513</v>
      </c>
      <c r="E1511" t="s">
        <v>515</v>
      </c>
      <c r="F1511" t="s">
        <v>518</v>
      </c>
      <c r="G1511" t="s">
        <v>54</v>
      </c>
      <c r="I1511" t="s">
        <v>14</v>
      </c>
      <c r="J1511" t="s">
        <v>54</v>
      </c>
      <c r="K1511" s="78">
        <f t="shared" ca="1" si="24"/>
        <v>0</v>
      </c>
      <c r="M1511" t="s">
        <v>1680</v>
      </c>
    </row>
    <row r="1512" spans="1:13" x14ac:dyDescent="0.35">
      <c r="A1512" t="s">
        <v>529</v>
      </c>
      <c r="B1512" t="s">
        <v>408</v>
      </c>
      <c r="C1512" t="s">
        <v>488</v>
      </c>
      <c r="D1512" t="s">
        <v>513</v>
      </c>
      <c r="E1512" t="s">
        <v>54</v>
      </c>
      <c r="I1512" t="s">
        <v>14</v>
      </c>
      <c r="J1512" t="s">
        <v>54</v>
      </c>
      <c r="K1512" s="78">
        <f t="shared" ca="1" si="24"/>
        <v>0</v>
      </c>
      <c r="M1512" t="s">
        <v>1680</v>
      </c>
    </row>
    <row r="1513" spans="1:13" x14ac:dyDescent="0.35">
      <c r="A1513" t="s">
        <v>529</v>
      </c>
      <c r="B1513" t="s">
        <v>412</v>
      </c>
      <c r="C1513" t="s">
        <v>488</v>
      </c>
      <c r="D1513" t="s">
        <v>519</v>
      </c>
      <c r="E1513" t="s">
        <v>411</v>
      </c>
      <c r="F1513" t="s">
        <v>54</v>
      </c>
      <c r="H1513" t="s">
        <v>413</v>
      </c>
      <c r="I1513" t="s">
        <v>14</v>
      </c>
      <c r="J1513" t="s">
        <v>54</v>
      </c>
      <c r="K1513" s="78">
        <f t="shared" ca="1" si="24"/>
        <v>0</v>
      </c>
      <c r="M1513" t="s">
        <v>1680</v>
      </c>
    </row>
    <row r="1514" spans="1:13" x14ac:dyDescent="0.35">
      <c r="A1514" t="s">
        <v>529</v>
      </c>
      <c r="B1514" t="s">
        <v>415</v>
      </c>
      <c r="C1514" t="s">
        <v>488</v>
      </c>
      <c r="D1514" t="s">
        <v>519</v>
      </c>
      <c r="E1514" t="s">
        <v>414</v>
      </c>
      <c r="F1514" t="s">
        <v>54</v>
      </c>
      <c r="H1514" t="s">
        <v>416</v>
      </c>
      <c r="I1514" t="s">
        <v>14</v>
      </c>
      <c r="J1514" t="s">
        <v>54</v>
      </c>
      <c r="K1514" s="78">
        <f t="shared" ca="1" si="24"/>
        <v>0</v>
      </c>
      <c r="M1514" t="s">
        <v>1680</v>
      </c>
    </row>
    <row r="1515" spans="1:13" x14ac:dyDescent="0.35">
      <c r="A1515" t="s">
        <v>529</v>
      </c>
      <c r="B1515" t="s">
        <v>418</v>
      </c>
      <c r="C1515" t="s">
        <v>488</v>
      </c>
      <c r="D1515" t="s">
        <v>519</v>
      </c>
      <c r="E1515" t="s">
        <v>417</v>
      </c>
      <c r="F1515" t="s">
        <v>54</v>
      </c>
      <c r="H1515" t="s">
        <v>419</v>
      </c>
      <c r="I1515" t="s">
        <v>14</v>
      </c>
      <c r="J1515" t="s">
        <v>54</v>
      </c>
      <c r="K1515" s="78">
        <f t="shared" ca="1" si="24"/>
        <v>0</v>
      </c>
      <c r="M1515" t="s">
        <v>1680</v>
      </c>
    </row>
    <row r="1516" spans="1:13" x14ac:dyDescent="0.35">
      <c r="A1516" t="s">
        <v>529</v>
      </c>
      <c r="B1516" t="s">
        <v>131</v>
      </c>
      <c r="C1516" t="s">
        <v>488</v>
      </c>
      <c r="D1516" t="s">
        <v>519</v>
      </c>
      <c r="E1516" t="s">
        <v>54</v>
      </c>
      <c r="H1516" t="s">
        <v>420</v>
      </c>
      <c r="I1516" t="s">
        <v>14</v>
      </c>
      <c r="J1516" t="s">
        <v>54</v>
      </c>
      <c r="K1516" s="78">
        <f t="shared" ca="1" si="24"/>
        <v>0</v>
      </c>
      <c r="M1516" t="s">
        <v>1680</v>
      </c>
    </row>
    <row r="1517" spans="1:13" x14ac:dyDescent="0.35">
      <c r="A1517" t="s">
        <v>529</v>
      </c>
      <c r="B1517" t="s">
        <v>134</v>
      </c>
      <c r="C1517" t="s">
        <v>488</v>
      </c>
      <c r="D1517" t="s">
        <v>520</v>
      </c>
      <c r="E1517" t="s">
        <v>521</v>
      </c>
      <c r="F1517" t="s">
        <v>54</v>
      </c>
      <c r="I1517" t="s">
        <v>14</v>
      </c>
      <c r="J1517" t="s">
        <v>54</v>
      </c>
      <c r="K1517" s="78">
        <f t="shared" ca="1" si="24"/>
        <v>0</v>
      </c>
      <c r="M1517" t="s">
        <v>1680</v>
      </c>
    </row>
    <row r="1518" spans="1:13" x14ac:dyDescent="0.35">
      <c r="A1518" t="s">
        <v>529</v>
      </c>
      <c r="B1518" t="s">
        <v>136</v>
      </c>
      <c r="C1518" t="s">
        <v>488</v>
      </c>
      <c r="D1518" t="s">
        <v>520</v>
      </c>
      <c r="E1518" t="s">
        <v>422</v>
      </c>
      <c r="F1518" t="s">
        <v>54</v>
      </c>
      <c r="H1518" t="s">
        <v>423</v>
      </c>
      <c r="I1518" t="s">
        <v>14</v>
      </c>
      <c r="J1518" t="s">
        <v>54</v>
      </c>
      <c r="K1518" s="78">
        <f t="shared" ca="1" si="24"/>
        <v>0</v>
      </c>
      <c r="M1518" t="s">
        <v>1680</v>
      </c>
    </row>
    <row r="1519" spans="1:13" x14ac:dyDescent="0.35">
      <c r="A1519" t="s">
        <v>529</v>
      </c>
      <c r="B1519" t="s">
        <v>138</v>
      </c>
      <c r="C1519" t="s">
        <v>488</v>
      </c>
      <c r="D1519" t="s">
        <v>520</v>
      </c>
      <c r="E1519" t="s">
        <v>424</v>
      </c>
      <c r="F1519" t="s">
        <v>54</v>
      </c>
      <c r="H1519" t="s">
        <v>425</v>
      </c>
      <c r="I1519" t="s">
        <v>14</v>
      </c>
      <c r="J1519" t="s">
        <v>54</v>
      </c>
      <c r="K1519" s="78">
        <f t="shared" ca="1" si="24"/>
        <v>0</v>
      </c>
      <c r="M1519" t="s">
        <v>1680</v>
      </c>
    </row>
    <row r="1520" spans="1:13" x14ac:dyDescent="0.35">
      <c r="A1520" t="s">
        <v>529</v>
      </c>
      <c r="B1520" t="s">
        <v>74</v>
      </c>
      <c r="C1520" t="s">
        <v>488</v>
      </c>
      <c r="D1520" t="s">
        <v>520</v>
      </c>
      <c r="E1520" t="s">
        <v>426</v>
      </c>
      <c r="F1520" t="s">
        <v>54</v>
      </c>
      <c r="H1520" t="s">
        <v>427</v>
      </c>
      <c r="I1520" t="s">
        <v>14</v>
      </c>
      <c r="J1520" t="s">
        <v>54</v>
      </c>
      <c r="K1520" s="78">
        <f t="shared" ca="1" si="24"/>
        <v>0</v>
      </c>
      <c r="M1520" t="s">
        <v>1680</v>
      </c>
    </row>
    <row r="1521" spans="1:13" x14ac:dyDescent="0.35">
      <c r="A1521" t="s">
        <v>529</v>
      </c>
      <c r="B1521" t="s">
        <v>141</v>
      </c>
      <c r="C1521" t="s">
        <v>488</v>
      </c>
      <c r="D1521" t="s">
        <v>520</v>
      </c>
      <c r="E1521" t="s">
        <v>428</v>
      </c>
      <c r="F1521" t="s">
        <v>54</v>
      </c>
      <c r="H1521" t="s">
        <v>429</v>
      </c>
      <c r="I1521" t="s">
        <v>14</v>
      </c>
      <c r="J1521" t="s">
        <v>54</v>
      </c>
      <c r="K1521" s="78">
        <f t="shared" ca="1" si="24"/>
        <v>0</v>
      </c>
      <c r="M1521" t="s">
        <v>1680</v>
      </c>
    </row>
    <row r="1522" spans="1:13" x14ac:dyDescent="0.35">
      <c r="A1522" t="s">
        <v>529</v>
      </c>
      <c r="B1522" t="s">
        <v>143</v>
      </c>
      <c r="C1522" t="s">
        <v>488</v>
      </c>
      <c r="D1522" t="s">
        <v>54</v>
      </c>
      <c r="H1522" t="s">
        <v>522</v>
      </c>
      <c r="I1522" t="s">
        <v>14</v>
      </c>
      <c r="J1522" t="s">
        <v>54</v>
      </c>
      <c r="K1522" s="78">
        <f t="shared" ca="1" si="24"/>
        <v>0</v>
      </c>
      <c r="M1522" t="s">
        <v>1680</v>
      </c>
    </row>
    <row r="1523" spans="1:13" x14ac:dyDescent="0.35">
      <c r="A1523" t="s">
        <v>529</v>
      </c>
      <c r="B1523" t="s">
        <v>144</v>
      </c>
      <c r="C1523" t="s">
        <v>523</v>
      </c>
      <c r="D1523" t="s">
        <v>432</v>
      </c>
      <c r="E1523" t="s">
        <v>54</v>
      </c>
      <c r="I1523" t="s">
        <v>14</v>
      </c>
      <c r="J1523" t="s">
        <v>54</v>
      </c>
      <c r="K1523" s="78">
        <f t="shared" ca="1" si="24"/>
        <v>0</v>
      </c>
      <c r="M1523" t="s">
        <v>1680</v>
      </c>
    </row>
    <row r="1524" spans="1:13" x14ac:dyDescent="0.35">
      <c r="A1524" t="s">
        <v>529</v>
      </c>
      <c r="B1524" t="s">
        <v>145</v>
      </c>
      <c r="C1524" t="s">
        <v>523</v>
      </c>
      <c r="D1524" t="s">
        <v>433</v>
      </c>
      <c r="E1524" t="s">
        <v>54</v>
      </c>
      <c r="H1524" t="s">
        <v>434</v>
      </c>
      <c r="I1524" t="s">
        <v>14</v>
      </c>
      <c r="J1524" t="s">
        <v>54</v>
      </c>
      <c r="K1524" s="78">
        <f t="shared" ca="1" si="24"/>
        <v>0</v>
      </c>
      <c r="M1524" t="s">
        <v>1680</v>
      </c>
    </row>
    <row r="1525" spans="1:13" x14ac:dyDescent="0.35">
      <c r="A1525" t="s">
        <v>529</v>
      </c>
      <c r="B1525" t="s">
        <v>146</v>
      </c>
      <c r="C1525" t="s">
        <v>523</v>
      </c>
      <c r="D1525" t="s">
        <v>435</v>
      </c>
      <c r="E1525" t="s">
        <v>54</v>
      </c>
      <c r="I1525" t="s">
        <v>14</v>
      </c>
      <c r="J1525" t="s">
        <v>54</v>
      </c>
      <c r="K1525" s="78">
        <f t="shared" ca="1" si="24"/>
        <v>0</v>
      </c>
      <c r="M1525" t="s">
        <v>1680</v>
      </c>
    </row>
    <row r="1526" spans="1:13" x14ac:dyDescent="0.35">
      <c r="A1526" t="s">
        <v>529</v>
      </c>
      <c r="B1526" t="s">
        <v>148</v>
      </c>
      <c r="C1526" t="s">
        <v>523</v>
      </c>
      <c r="D1526" t="s">
        <v>436</v>
      </c>
      <c r="E1526" t="s">
        <v>54</v>
      </c>
      <c r="I1526" t="s">
        <v>14</v>
      </c>
      <c r="J1526" t="s">
        <v>54</v>
      </c>
      <c r="K1526" s="78">
        <f t="shared" ca="1" si="24"/>
        <v>0</v>
      </c>
      <c r="M1526" t="s">
        <v>1680</v>
      </c>
    </row>
    <row r="1527" spans="1:13" x14ac:dyDescent="0.35">
      <c r="A1527" t="s">
        <v>529</v>
      </c>
      <c r="B1527" t="s">
        <v>19</v>
      </c>
      <c r="C1527" t="s">
        <v>488</v>
      </c>
      <c r="D1527" t="s">
        <v>489</v>
      </c>
      <c r="E1527" t="s">
        <v>490</v>
      </c>
      <c r="F1527" t="s">
        <v>330</v>
      </c>
      <c r="G1527" t="s">
        <v>54</v>
      </c>
      <c r="H1527" t="s">
        <v>491</v>
      </c>
      <c r="I1527" t="s">
        <v>61</v>
      </c>
      <c r="J1527" t="s">
        <v>443</v>
      </c>
      <c r="K1527" s="78">
        <f t="shared" ca="1" si="24"/>
        <v>0</v>
      </c>
      <c r="M1527" t="s">
        <v>1680</v>
      </c>
    </row>
    <row r="1528" spans="1:13" x14ac:dyDescent="0.35">
      <c r="A1528" t="s">
        <v>529</v>
      </c>
      <c r="B1528" t="s">
        <v>23</v>
      </c>
      <c r="C1528" t="s">
        <v>488</v>
      </c>
      <c r="D1528" t="s">
        <v>489</v>
      </c>
      <c r="E1528" t="s">
        <v>490</v>
      </c>
      <c r="F1528" t="s">
        <v>332</v>
      </c>
      <c r="G1528" t="s">
        <v>54</v>
      </c>
      <c r="H1528" t="s">
        <v>333</v>
      </c>
      <c r="I1528" t="s">
        <v>61</v>
      </c>
      <c r="J1528" t="s">
        <v>443</v>
      </c>
      <c r="K1528" s="78">
        <f t="shared" ca="1" si="24"/>
        <v>0</v>
      </c>
      <c r="M1528" t="s">
        <v>1680</v>
      </c>
    </row>
    <row r="1529" spans="1:13" x14ac:dyDescent="0.35">
      <c r="A1529" t="s">
        <v>529</v>
      </c>
      <c r="B1529" t="s">
        <v>26</v>
      </c>
      <c r="C1529" t="s">
        <v>488</v>
      </c>
      <c r="D1529" t="s">
        <v>489</v>
      </c>
      <c r="E1529" t="s">
        <v>490</v>
      </c>
      <c r="F1529" t="s">
        <v>334</v>
      </c>
      <c r="G1529" t="s">
        <v>54</v>
      </c>
      <c r="H1529" t="s">
        <v>335</v>
      </c>
      <c r="I1529" t="s">
        <v>61</v>
      </c>
      <c r="J1529" t="s">
        <v>443</v>
      </c>
      <c r="K1529" s="78">
        <f t="shared" ca="1" si="24"/>
        <v>0</v>
      </c>
      <c r="M1529" t="s">
        <v>1680</v>
      </c>
    </row>
    <row r="1530" spans="1:13" x14ac:dyDescent="0.35">
      <c r="A1530" t="s">
        <v>529</v>
      </c>
      <c r="B1530" t="s">
        <v>30</v>
      </c>
      <c r="C1530" t="s">
        <v>488</v>
      </c>
      <c r="D1530" t="s">
        <v>489</v>
      </c>
      <c r="E1530" t="s">
        <v>490</v>
      </c>
      <c r="F1530" t="s">
        <v>54</v>
      </c>
      <c r="I1530" t="s">
        <v>61</v>
      </c>
      <c r="J1530" t="s">
        <v>443</v>
      </c>
      <c r="K1530" s="78">
        <f t="shared" ca="1" si="24"/>
        <v>0</v>
      </c>
      <c r="M1530" t="s">
        <v>1680</v>
      </c>
    </row>
    <row r="1531" spans="1:13" x14ac:dyDescent="0.35">
      <c r="A1531" t="s">
        <v>529</v>
      </c>
      <c r="B1531" t="s">
        <v>34</v>
      </c>
      <c r="C1531" t="s">
        <v>488</v>
      </c>
      <c r="D1531" t="s">
        <v>489</v>
      </c>
      <c r="E1531" t="s">
        <v>493</v>
      </c>
      <c r="F1531" t="s">
        <v>337</v>
      </c>
      <c r="G1531" t="s">
        <v>54</v>
      </c>
      <c r="H1531" t="s">
        <v>338</v>
      </c>
      <c r="I1531" t="s">
        <v>61</v>
      </c>
      <c r="J1531" t="s">
        <v>443</v>
      </c>
      <c r="K1531" s="78">
        <f t="shared" ca="1" si="24"/>
        <v>0</v>
      </c>
      <c r="M1531" t="s">
        <v>1680</v>
      </c>
    </row>
    <row r="1532" spans="1:13" x14ac:dyDescent="0.35">
      <c r="A1532" t="s">
        <v>529</v>
      </c>
      <c r="B1532" t="s">
        <v>38</v>
      </c>
      <c r="C1532" t="s">
        <v>488</v>
      </c>
      <c r="D1532" t="s">
        <v>489</v>
      </c>
      <c r="E1532" t="s">
        <v>493</v>
      </c>
      <c r="F1532" t="s">
        <v>339</v>
      </c>
      <c r="G1532" t="s">
        <v>54</v>
      </c>
      <c r="H1532" t="s">
        <v>494</v>
      </c>
      <c r="I1532" t="s">
        <v>61</v>
      </c>
      <c r="J1532" t="s">
        <v>443</v>
      </c>
      <c r="K1532" s="78">
        <f t="shared" ca="1" si="24"/>
        <v>0</v>
      </c>
      <c r="M1532" t="s">
        <v>1680</v>
      </c>
    </row>
    <row r="1533" spans="1:13" x14ac:dyDescent="0.35">
      <c r="A1533" t="s">
        <v>529</v>
      </c>
      <c r="B1533" t="s">
        <v>41</v>
      </c>
      <c r="C1533" t="s">
        <v>488</v>
      </c>
      <c r="D1533" t="s">
        <v>489</v>
      </c>
      <c r="E1533" t="s">
        <v>493</v>
      </c>
      <c r="F1533" t="s">
        <v>54</v>
      </c>
      <c r="I1533" t="s">
        <v>61</v>
      </c>
      <c r="J1533" t="s">
        <v>443</v>
      </c>
      <c r="K1533" s="78">
        <f t="shared" ca="1" si="24"/>
        <v>0</v>
      </c>
      <c r="M1533" t="s">
        <v>1680</v>
      </c>
    </row>
    <row r="1534" spans="1:13" x14ac:dyDescent="0.35">
      <c r="A1534" t="s">
        <v>529</v>
      </c>
      <c r="B1534" t="s">
        <v>45</v>
      </c>
      <c r="C1534" t="s">
        <v>488</v>
      </c>
      <c r="D1534" t="s">
        <v>489</v>
      </c>
      <c r="E1534" t="s">
        <v>341</v>
      </c>
      <c r="F1534" t="s">
        <v>495</v>
      </c>
      <c r="G1534" t="s">
        <v>54</v>
      </c>
      <c r="H1534" t="s">
        <v>496</v>
      </c>
      <c r="I1534" t="s">
        <v>61</v>
      </c>
      <c r="J1534" t="s">
        <v>443</v>
      </c>
      <c r="K1534" s="78">
        <f t="shared" ca="1" si="24"/>
        <v>0</v>
      </c>
      <c r="M1534" t="s">
        <v>1680</v>
      </c>
    </row>
    <row r="1535" spans="1:13" x14ac:dyDescent="0.35">
      <c r="A1535" t="s">
        <v>529</v>
      </c>
      <c r="B1535" t="s">
        <v>49</v>
      </c>
      <c r="C1535" t="s">
        <v>488</v>
      </c>
      <c r="D1535" t="s">
        <v>489</v>
      </c>
      <c r="E1535" t="s">
        <v>341</v>
      </c>
      <c r="F1535" t="s">
        <v>497</v>
      </c>
      <c r="G1535" t="s">
        <v>54</v>
      </c>
      <c r="H1535" t="s">
        <v>345</v>
      </c>
      <c r="I1535" t="s">
        <v>61</v>
      </c>
      <c r="J1535" t="s">
        <v>443</v>
      </c>
      <c r="K1535" s="78">
        <f t="shared" ca="1" si="24"/>
        <v>0</v>
      </c>
      <c r="M1535" t="s">
        <v>1680</v>
      </c>
    </row>
    <row r="1536" spans="1:13" x14ac:dyDescent="0.35">
      <c r="A1536" t="s">
        <v>529</v>
      </c>
      <c r="B1536" t="s">
        <v>51</v>
      </c>
      <c r="C1536" t="s">
        <v>488</v>
      </c>
      <c r="D1536" t="s">
        <v>489</v>
      </c>
      <c r="E1536" t="s">
        <v>341</v>
      </c>
      <c r="F1536" t="s">
        <v>498</v>
      </c>
      <c r="G1536" t="s">
        <v>54</v>
      </c>
      <c r="H1536" t="s">
        <v>347</v>
      </c>
      <c r="I1536" t="s">
        <v>61</v>
      </c>
      <c r="J1536" t="s">
        <v>443</v>
      </c>
      <c r="K1536" s="78">
        <f t="shared" ca="1" si="24"/>
        <v>0</v>
      </c>
      <c r="M1536" t="s">
        <v>1680</v>
      </c>
    </row>
    <row r="1537" spans="1:13" x14ac:dyDescent="0.35">
      <c r="A1537" t="s">
        <v>529</v>
      </c>
      <c r="B1537" t="s">
        <v>53</v>
      </c>
      <c r="C1537" t="s">
        <v>488</v>
      </c>
      <c r="D1537" t="s">
        <v>489</v>
      </c>
      <c r="E1537" t="s">
        <v>341</v>
      </c>
      <c r="F1537" t="s">
        <v>499</v>
      </c>
      <c r="G1537" t="s">
        <v>54</v>
      </c>
      <c r="H1537" t="s">
        <v>349</v>
      </c>
      <c r="I1537" t="s">
        <v>61</v>
      </c>
      <c r="J1537" t="s">
        <v>443</v>
      </c>
      <c r="K1537" s="78">
        <f t="shared" ca="1" si="24"/>
        <v>0</v>
      </c>
      <c r="M1537" t="s">
        <v>1680</v>
      </c>
    </row>
    <row r="1538" spans="1:13" x14ac:dyDescent="0.35">
      <c r="A1538" t="s">
        <v>529</v>
      </c>
      <c r="B1538" t="s">
        <v>60</v>
      </c>
      <c r="C1538" t="s">
        <v>488</v>
      </c>
      <c r="D1538" t="s">
        <v>489</v>
      </c>
      <c r="E1538" t="s">
        <v>341</v>
      </c>
      <c r="F1538" t="s">
        <v>500</v>
      </c>
      <c r="G1538" t="s">
        <v>54</v>
      </c>
      <c r="H1538" t="s">
        <v>351</v>
      </c>
      <c r="I1538" t="s">
        <v>61</v>
      </c>
      <c r="J1538" t="s">
        <v>443</v>
      </c>
      <c r="K1538" s="78">
        <f t="shared" ca="1" si="24"/>
        <v>0</v>
      </c>
      <c r="M1538" t="s">
        <v>1680</v>
      </c>
    </row>
    <row r="1539" spans="1:13" x14ac:dyDescent="0.35">
      <c r="A1539" t="s">
        <v>529</v>
      </c>
      <c r="B1539" t="s">
        <v>66</v>
      </c>
      <c r="C1539" t="s">
        <v>488</v>
      </c>
      <c r="D1539" t="s">
        <v>489</v>
      </c>
      <c r="E1539" t="s">
        <v>352</v>
      </c>
      <c r="F1539" t="s">
        <v>54</v>
      </c>
      <c r="I1539" t="s">
        <v>61</v>
      </c>
      <c r="J1539" t="s">
        <v>443</v>
      </c>
      <c r="K1539" s="78">
        <f t="shared" ca="1" si="24"/>
        <v>0</v>
      </c>
      <c r="M1539" t="s">
        <v>1680</v>
      </c>
    </row>
    <row r="1540" spans="1:13" x14ac:dyDescent="0.35">
      <c r="A1540" t="s">
        <v>529</v>
      </c>
      <c r="B1540" t="s">
        <v>69</v>
      </c>
      <c r="C1540" t="s">
        <v>488</v>
      </c>
      <c r="D1540" t="s">
        <v>489</v>
      </c>
      <c r="E1540" t="s">
        <v>501</v>
      </c>
      <c r="F1540" t="s">
        <v>353</v>
      </c>
      <c r="G1540" t="s">
        <v>54</v>
      </c>
      <c r="H1540" t="s">
        <v>354</v>
      </c>
      <c r="I1540" t="s">
        <v>61</v>
      </c>
      <c r="J1540" t="s">
        <v>443</v>
      </c>
      <c r="K1540" s="78">
        <f t="shared" ca="1" si="24"/>
        <v>0</v>
      </c>
      <c r="M1540" t="s">
        <v>1680</v>
      </c>
    </row>
    <row r="1541" spans="1:13" x14ac:dyDescent="0.35">
      <c r="A1541" t="s">
        <v>529</v>
      </c>
      <c r="B1541" t="s">
        <v>73</v>
      </c>
      <c r="C1541" t="s">
        <v>488</v>
      </c>
      <c r="D1541" t="s">
        <v>489</v>
      </c>
      <c r="E1541" t="s">
        <v>501</v>
      </c>
      <c r="F1541" t="s">
        <v>355</v>
      </c>
      <c r="G1541" t="s">
        <v>54</v>
      </c>
      <c r="H1541" t="s">
        <v>502</v>
      </c>
      <c r="I1541" t="s">
        <v>61</v>
      </c>
      <c r="J1541" t="s">
        <v>443</v>
      </c>
      <c r="K1541" s="78">
        <f t="shared" ca="1" si="24"/>
        <v>0</v>
      </c>
      <c r="M1541" t="s">
        <v>1680</v>
      </c>
    </row>
    <row r="1542" spans="1:13" x14ac:dyDescent="0.35">
      <c r="A1542" t="s">
        <v>529</v>
      </c>
      <c r="B1542" t="s">
        <v>76</v>
      </c>
      <c r="C1542" t="s">
        <v>488</v>
      </c>
      <c r="D1542" t="s">
        <v>489</v>
      </c>
      <c r="E1542" t="s">
        <v>501</v>
      </c>
      <c r="F1542" t="s">
        <v>54</v>
      </c>
      <c r="I1542" t="s">
        <v>61</v>
      </c>
      <c r="J1542" t="s">
        <v>443</v>
      </c>
      <c r="K1542" s="78">
        <f t="shared" ca="1" si="24"/>
        <v>0</v>
      </c>
      <c r="M1542" t="s">
        <v>1680</v>
      </c>
    </row>
    <row r="1543" spans="1:13" x14ac:dyDescent="0.35">
      <c r="A1543" t="s">
        <v>529</v>
      </c>
      <c r="B1543" t="s">
        <v>80</v>
      </c>
      <c r="C1543" t="s">
        <v>488</v>
      </c>
      <c r="D1543" t="s">
        <v>489</v>
      </c>
      <c r="E1543" t="s">
        <v>54</v>
      </c>
      <c r="I1543" t="s">
        <v>61</v>
      </c>
      <c r="J1543" t="s">
        <v>443</v>
      </c>
      <c r="K1543" s="78">
        <f t="shared" ca="1" si="24"/>
        <v>0</v>
      </c>
      <c r="M1543" t="s">
        <v>1680</v>
      </c>
    </row>
    <row r="1544" spans="1:13" x14ac:dyDescent="0.35">
      <c r="A1544" t="s">
        <v>529</v>
      </c>
      <c r="B1544" t="s">
        <v>82</v>
      </c>
      <c r="C1544" t="s">
        <v>488</v>
      </c>
      <c r="D1544" t="s">
        <v>503</v>
      </c>
      <c r="E1544" t="s">
        <v>504</v>
      </c>
      <c r="F1544" t="s">
        <v>360</v>
      </c>
      <c r="G1544" t="s">
        <v>54</v>
      </c>
      <c r="H1544" t="s">
        <v>361</v>
      </c>
      <c r="I1544" t="s">
        <v>61</v>
      </c>
      <c r="J1544" t="s">
        <v>443</v>
      </c>
      <c r="K1544" s="78">
        <f t="shared" ca="1" si="24"/>
        <v>0</v>
      </c>
      <c r="M1544" t="s">
        <v>1680</v>
      </c>
    </row>
    <row r="1545" spans="1:13" x14ac:dyDescent="0.35">
      <c r="A1545" t="s">
        <v>529</v>
      </c>
      <c r="B1545" t="s">
        <v>84</v>
      </c>
      <c r="C1545" t="s">
        <v>488</v>
      </c>
      <c r="D1545" t="s">
        <v>503</v>
      </c>
      <c r="E1545" t="s">
        <v>504</v>
      </c>
      <c r="F1545" t="s">
        <v>362</v>
      </c>
      <c r="G1545" t="s">
        <v>54</v>
      </c>
      <c r="H1545" t="s">
        <v>363</v>
      </c>
      <c r="I1545" t="s">
        <v>61</v>
      </c>
      <c r="J1545" t="s">
        <v>443</v>
      </c>
      <c r="K1545" s="78">
        <f t="shared" ca="1" si="24"/>
        <v>0</v>
      </c>
      <c r="M1545" t="s">
        <v>1680</v>
      </c>
    </row>
    <row r="1546" spans="1:13" x14ac:dyDescent="0.35">
      <c r="A1546" t="s">
        <v>529</v>
      </c>
      <c r="B1546" t="s">
        <v>86</v>
      </c>
      <c r="C1546" t="s">
        <v>488</v>
      </c>
      <c r="D1546" t="s">
        <v>503</v>
      </c>
      <c r="E1546" t="s">
        <v>504</v>
      </c>
      <c r="F1546" t="s">
        <v>364</v>
      </c>
      <c r="G1546" t="s">
        <v>54</v>
      </c>
      <c r="H1546" t="s">
        <v>365</v>
      </c>
      <c r="I1546" t="s">
        <v>61</v>
      </c>
      <c r="J1546" t="s">
        <v>443</v>
      </c>
      <c r="K1546" s="78">
        <f t="shared" ca="1" si="24"/>
        <v>0</v>
      </c>
      <c r="M1546" t="s">
        <v>1680</v>
      </c>
    </row>
    <row r="1547" spans="1:13" x14ac:dyDescent="0.35">
      <c r="A1547" t="s">
        <v>529</v>
      </c>
      <c r="B1547" t="s">
        <v>88</v>
      </c>
      <c r="C1547" t="s">
        <v>488</v>
      </c>
      <c r="D1547" t="s">
        <v>503</v>
      </c>
      <c r="E1547" t="s">
        <v>504</v>
      </c>
      <c r="F1547" t="s">
        <v>54</v>
      </c>
      <c r="I1547" t="s">
        <v>61</v>
      </c>
      <c r="J1547" t="s">
        <v>443</v>
      </c>
      <c r="K1547" s="78">
        <f t="shared" ca="1" si="24"/>
        <v>0</v>
      </c>
      <c r="M1547" t="s">
        <v>1680</v>
      </c>
    </row>
    <row r="1548" spans="1:13" x14ac:dyDescent="0.35">
      <c r="A1548" t="s">
        <v>529</v>
      </c>
      <c r="B1548" t="s">
        <v>90</v>
      </c>
      <c r="C1548" t="s">
        <v>488</v>
      </c>
      <c r="D1548" t="s">
        <v>503</v>
      </c>
      <c r="E1548" t="s">
        <v>505</v>
      </c>
      <c r="F1548" t="s">
        <v>367</v>
      </c>
      <c r="G1548" t="s">
        <v>54</v>
      </c>
      <c r="H1548" t="s">
        <v>368</v>
      </c>
      <c r="I1548" t="s">
        <v>61</v>
      </c>
      <c r="J1548" t="s">
        <v>443</v>
      </c>
      <c r="K1548" s="78">
        <f t="shared" ca="1" si="24"/>
        <v>0</v>
      </c>
      <c r="M1548" t="s">
        <v>1680</v>
      </c>
    </row>
    <row r="1549" spans="1:13" x14ac:dyDescent="0.35">
      <c r="A1549" t="s">
        <v>529</v>
      </c>
      <c r="B1549" t="s">
        <v>92</v>
      </c>
      <c r="C1549" t="s">
        <v>488</v>
      </c>
      <c r="D1549" t="s">
        <v>503</v>
      </c>
      <c r="E1549" t="s">
        <v>505</v>
      </c>
      <c r="F1549" t="s">
        <v>369</v>
      </c>
      <c r="G1549" t="s">
        <v>54</v>
      </c>
      <c r="H1549" t="s">
        <v>370</v>
      </c>
      <c r="I1549" t="s">
        <v>61</v>
      </c>
      <c r="J1549" t="s">
        <v>443</v>
      </c>
      <c r="K1549" s="78">
        <f t="shared" ca="1" si="24"/>
        <v>0</v>
      </c>
      <c r="M1549" t="s">
        <v>1680</v>
      </c>
    </row>
    <row r="1550" spans="1:13" x14ac:dyDescent="0.35">
      <c r="A1550" t="s">
        <v>529</v>
      </c>
      <c r="B1550" t="s">
        <v>94</v>
      </c>
      <c r="C1550" t="s">
        <v>488</v>
      </c>
      <c r="D1550" t="s">
        <v>503</v>
      </c>
      <c r="E1550" t="s">
        <v>505</v>
      </c>
      <c r="F1550" t="s">
        <v>371</v>
      </c>
      <c r="G1550" t="s">
        <v>54</v>
      </c>
      <c r="H1550" t="s">
        <v>372</v>
      </c>
      <c r="I1550" t="s">
        <v>61</v>
      </c>
      <c r="J1550" t="s">
        <v>443</v>
      </c>
      <c r="K1550" s="78">
        <f t="shared" ca="1" si="24"/>
        <v>0</v>
      </c>
      <c r="M1550" t="s">
        <v>1680</v>
      </c>
    </row>
    <row r="1551" spans="1:13" x14ac:dyDescent="0.35">
      <c r="A1551" t="s">
        <v>529</v>
      </c>
      <c r="B1551" t="s">
        <v>96</v>
      </c>
      <c r="C1551" t="s">
        <v>488</v>
      </c>
      <c r="D1551" t="s">
        <v>503</v>
      </c>
      <c r="E1551" t="s">
        <v>505</v>
      </c>
      <c r="F1551" t="s">
        <v>54</v>
      </c>
      <c r="I1551" t="s">
        <v>61</v>
      </c>
      <c r="J1551" t="s">
        <v>443</v>
      </c>
      <c r="K1551" s="78">
        <f t="shared" ca="1" si="24"/>
        <v>0</v>
      </c>
      <c r="M1551" t="s">
        <v>1680</v>
      </c>
    </row>
    <row r="1552" spans="1:13" x14ac:dyDescent="0.35">
      <c r="A1552" t="s">
        <v>529</v>
      </c>
      <c r="B1552" t="s">
        <v>98</v>
      </c>
      <c r="C1552" t="s">
        <v>488</v>
      </c>
      <c r="D1552" t="s">
        <v>503</v>
      </c>
      <c r="E1552" t="s">
        <v>506</v>
      </c>
      <c r="F1552" t="s">
        <v>374</v>
      </c>
      <c r="G1552" t="s">
        <v>54</v>
      </c>
      <c r="H1552" t="s">
        <v>507</v>
      </c>
      <c r="I1552" t="s">
        <v>61</v>
      </c>
      <c r="J1552" t="s">
        <v>443</v>
      </c>
      <c r="K1552" s="78">
        <f t="shared" ca="1" si="24"/>
        <v>0</v>
      </c>
      <c r="M1552" t="s">
        <v>1680</v>
      </c>
    </row>
    <row r="1553" spans="1:13" x14ac:dyDescent="0.35">
      <c r="A1553" t="s">
        <v>529</v>
      </c>
      <c r="B1553" t="s">
        <v>100</v>
      </c>
      <c r="C1553" t="s">
        <v>488</v>
      </c>
      <c r="D1553" t="s">
        <v>503</v>
      </c>
      <c r="E1553" t="s">
        <v>506</v>
      </c>
      <c r="F1553" t="s">
        <v>508</v>
      </c>
      <c r="G1553" t="s">
        <v>54</v>
      </c>
      <c r="H1553" t="s">
        <v>377</v>
      </c>
      <c r="I1553" t="s">
        <v>61</v>
      </c>
      <c r="J1553" t="s">
        <v>443</v>
      </c>
      <c r="K1553" s="78">
        <f t="shared" ca="1" si="24"/>
        <v>0</v>
      </c>
      <c r="M1553" t="s">
        <v>1680</v>
      </c>
    </row>
    <row r="1554" spans="1:13" x14ac:dyDescent="0.35">
      <c r="A1554" t="s">
        <v>529</v>
      </c>
      <c r="B1554" t="s">
        <v>102</v>
      </c>
      <c r="C1554" t="s">
        <v>488</v>
      </c>
      <c r="D1554" t="s">
        <v>503</v>
      </c>
      <c r="E1554" t="s">
        <v>506</v>
      </c>
      <c r="F1554" t="s">
        <v>378</v>
      </c>
      <c r="G1554" t="s">
        <v>54</v>
      </c>
      <c r="H1554" t="s">
        <v>379</v>
      </c>
      <c r="I1554" t="s">
        <v>61</v>
      </c>
      <c r="J1554" t="s">
        <v>443</v>
      </c>
      <c r="K1554" s="78">
        <f t="shared" ca="1" si="24"/>
        <v>0</v>
      </c>
      <c r="M1554" t="s">
        <v>1680</v>
      </c>
    </row>
    <row r="1555" spans="1:13" x14ac:dyDescent="0.35">
      <c r="A1555" t="s">
        <v>529</v>
      </c>
      <c r="B1555" t="s">
        <v>67</v>
      </c>
      <c r="C1555" t="s">
        <v>488</v>
      </c>
      <c r="D1555" t="s">
        <v>503</v>
      </c>
      <c r="E1555" t="s">
        <v>506</v>
      </c>
      <c r="F1555" t="s">
        <v>380</v>
      </c>
      <c r="G1555" t="s">
        <v>54</v>
      </c>
      <c r="H1555" t="s">
        <v>381</v>
      </c>
      <c r="I1555" t="s">
        <v>61</v>
      </c>
      <c r="J1555" t="s">
        <v>443</v>
      </c>
      <c r="K1555" s="78">
        <f t="shared" ca="1" si="24"/>
        <v>0</v>
      </c>
      <c r="M1555" t="s">
        <v>1680</v>
      </c>
    </row>
    <row r="1556" spans="1:13" x14ac:dyDescent="0.35">
      <c r="A1556" t="s">
        <v>529</v>
      </c>
      <c r="B1556" t="s">
        <v>105</v>
      </c>
      <c r="C1556" t="s">
        <v>488</v>
      </c>
      <c r="D1556" t="s">
        <v>503</v>
      </c>
      <c r="E1556" t="s">
        <v>506</v>
      </c>
      <c r="F1556" t="s">
        <v>382</v>
      </c>
      <c r="G1556" t="s">
        <v>54</v>
      </c>
      <c r="I1556" t="s">
        <v>61</v>
      </c>
      <c r="J1556" t="s">
        <v>443</v>
      </c>
      <c r="K1556" s="78">
        <f t="shared" ref="K1556:K1619" ca="1" si="25">OFFSET(INDIRECT(A1556&amp;"_Corner"),MATCH($B1556,INDIRECT(A1556&amp;"_Row"),0),MATCH($I1556,INDIRECT(A1556&amp;"_Column",0)))</f>
        <v>0</v>
      </c>
      <c r="M1556" t="s">
        <v>1680</v>
      </c>
    </row>
    <row r="1557" spans="1:13" x14ac:dyDescent="0.35">
      <c r="A1557" t="s">
        <v>529</v>
      </c>
      <c r="B1557" t="s">
        <v>107</v>
      </c>
      <c r="C1557" t="s">
        <v>488</v>
      </c>
      <c r="D1557" t="s">
        <v>503</v>
      </c>
      <c r="E1557" t="s">
        <v>506</v>
      </c>
      <c r="F1557" t="s">
        <v>54</v>
      </c>
      <c r="I1557" t="s">
        <v>61</v>
      </c>
      <c r="J1557" t="s">
        <v>443</v>
      </c>
      <c r="K1557" s="78">
        <f t="shared" ca="1" si="25"/>
        <v>0</v>
      </c>
      <c r="M1557" t="s">
        <v>1680</v>
      </c>
    </row>
    <row r="1558" spans="1:13" x14ac:dyDescent="0.35">
      <c r="A1558" t="s">
        <v>529</v>
      </c>
      <c r="B1558" t="s">
        <v>109</v>
      </c>
      <c r="C1558" t="s">
        <v>488</v>
      </c>
      <c r="D1558" t="s">
        <v>503</v>
      </c>
      <c r="E1558" t="s">
        <v>384</v>
      </c>
      <c r="F1558" t="s">
        <v>231</v>
      </c>
      <c r="G1558" t="s">
        <v>54</v>
      </c>
      <c r="H1558" t="s">
        <v>385</v>
      </c>
      <c r="I1558" t="s">
        <v>61</v>
      </c>
      <c r="J1558" t="s">
        <v>443</v>
      </c>
      <c r="K1558" s="78">
        <f t="shared" ca="1" si="25"/>
        <v>0</v>
      </c>
      <c r="M1558" t="s">
        <v>1680</v>
      </c>
    </row>
    <row r="1559" spans="1:13" x14ac:dyDescent="0.35">
      <c r="A1559" t="s">
        <v>529</v>
      </c>
      <c r="B1559" t="s">
        <v>111</v>
      </c>
      <c r="C1559" t="s">
        <v>488</v>
      </c>
      <c r="D1559" t="s">
        <v>503</v>
      </c>
      <c r="E1559" t="s">
        <v>509</v>
      </c>
      <c r="F1559" t="s">
        <v>510</v>
      </c>
      <c r="G1559" t="s">
        <v>54</v>
      </c>
      <c r="H1559" t="s">
        <v>388</v>
      </c>
      <c r="I1559" t="s">
        <v>61</v>
      </c>
      <c r="J1559" t="s">
        <v>443</v>
      </c>
      <c r="K1559" s="78">
        <f t="shared" ca="1" si="25"/>
        <v>0</v>
      </c>
      <c r="M1559" t="s">
        <v>1680</v>
      </c>
    </row>
    <row r="1560" spans="1:13" x14ac:dyDescent="0.35">
      <c r="A1560" t="s">
        <v>529</v>
      </c>
      <c r="B1560" t="s">
        <v>114</v>
      </c>
      <c r="C1560" t="s">
        <v>488</v>
      </c>
      <c r="D1560" t="s">
        <v>503</v>
      </c>
      <c r="E1560" t="s">
        <v>509</v>
      </c>
      <c r="F1560" t="s">
        <v>511</v>
      </c>
      <c r="G1560" t="s">
        <v>54</v>
      </c>
      <c r="H1560" t="s">
        <v>390</v>
      </c>
      <c r="I1560" t="s">
        <v>61</v>
      </c>
      <c r="J1560" t="s">
        <v>443</v>
      </c>
      <c r="K1560" s="78">
        <f t="shared" ca="1" si="25"/>
        <v>0</v>
      </c>
      <c r="M1560" t="s">
        <v>1680</v>
      </c>
    </row>
    <row r="1561" spans="1:13" x14ac:dyDescent="0.35">
      <c r="A1561" t="s">
        <v>529</v>
      </c>
      <c r="B1561" t="s">
        <v>116</v>
      </c>
      <c r="C1561" t="s">
        <v>488</v>
      </c>
      <c r="D1561" t="s">
        <v>503</v>
      </c>
      <c r="E1561" t="s">
        <v>509</v>
      </c>
      <c r="F1561" t="s">
        <v>512</v>
      </c>
      <c r="G1561" t="s">
        <v>54</v>
      </c>
      <c r="H1561" t="s">
        <v>390</v>
      </c>
      <c r="I1561" t="s">
        <v>61</v>
      </c>
      <c r="J1561" t="s">
        <v>443</v>
      </c>
      <c r="K1561" s="78">
        <f t="shared" ca="1" si="25"/>
        <v>0</v>
      </c>
      <c r="M1561" t="s">
        <v>1680</v>
      </c>
    </row>
    <row r="1562" spans="1:13" x14ac:dyDescent="0.35">
      <c r="A1562" t="s">
        <v>529</v>
      </c>
      <c r="B1562" t="s">
        <v>118</v>
      </c>
      <c r="C1562" t="s">
        <v>488</v>
      </c>
      <c r="D1562" t="s">
        <v>503</v>
      </c>
      <c r="E1562" t="s">
        <v>509</v>
      </c>
      <c r="F1562" t="s">
        <v>54</v>
      </c>
      <c r="I1562" t="s">
        <v>61</v>
      </c>
      <c r="J1562" t="s">
        <v>443</v>
      </c>
      <c r="K1562" s="78">
        <f t="shared" ca="1" si="25"/>
        <v>0</v>
      </c>
      <c r="M1562" t="s">
        <v>1680</v>
      </c>
    </row>
    <row r="1563" spans="1:13" x14ac:dyDescent="0.35">
      <c r="A1563" t="s">
        <v>529</v>
      </c>
      <c r="B1563" t="s">
        <v>120</v>
      </c>
      <c r="C1563" t="s">
        <v>488</v>
      </c>
      <c r="D1563" t="s">
        <v>503</v>
      </c>
      <c r="E1563" t="s">
        <v>54</v>
      </c>
      <c r="I1563" t="s">
        <v>61</v>
      </c>
      <c r="J1563" t="s">
        <v>443</v>
      </c>
      <c r="K1563" s="78">
        <f t="shared" ca="1" si="25"/>
        <v>0</v>
      </c>
      <c r="M1563" t="s">
        <v>1680</v>
      </c>
    </row>
    <row r="1564" spans="1:13" x14ac:dyDescent="0.35">
      <c r="A1564" t="s">
        <v>529</v>
      </c>
      <c r="B1564" t="s">
        <v>124</v>
      </c>
      <c r="C1564" t="s">
        <v>488</v>
      </c>
      <c r="D1564" t="s">
        <v>513</v>
      </c>
      <c r="E1564" t="s">
        <v>514</v>
      </c>
      <c r="F1564" t="s">
        <v>54</v>
      </c>
      <c r="H1564" t="s">
        <v>398</v>
      </c>
      <c r="I1564" t="s">
        <v>61</v>
      </c>
      <c r="J1564" t="s">
        <v>443</v>
      </c>
      <c r="K1564" s="78">
        <f t="shared" ca="1" si="25"/>
        <v>0</v>
      </c>
      <c r="M1564" t="s">
        <v>1680</v>
      </c>
    </row>
    <row r="1565" spans="1:13" x14ac:dyDescent="0.35">
      <c r="A1565" t="s">
        <v>529</v>
      </c>
      <c r="B1565" t="s">
        <v>71</v>
      </c>
      <c r="C1565" t="s">
        <v>488</v>
      </c>
      <c r="D1565" t="s">
        <v>513</v>
      </c>
      <c r="E1565" t="s">
        <v>399</v>
      </c>
      <c r="F1565" t="s">
        <v>54</v>
      </c>
      <c r="I1565" t="s">
        <v>61</v>
      </c>
      <c r="J1565" t="s">
        <v>443</v>
      </c>
      <c r="K1565" s="78">
        <f t="shared" ca="1" si="25"/>
        <v>0</v>
      </c>
      <c r="M1565" t="s">
        <v>1680</v>
      </c>
    </row>
    <row r="1566" spans="1:13" x14ac:dyDescent="0.35">
      <c r="A1566" t="s">
        <v>529</v>
      </c>
      <c r="B1566" t="s">
        <v>127</v>
      </c>
      <c r="C1566" t="s">
        <v>488</v>
      </c>
      <c r="D1566" t="s">
        <v>513</v>
      </c>
      <c r="E1566" t="s">
        <v>515</v>
      </c>
      <c r="F1566" t="s">
        <v>54</v>
      </c>
      <c r="H1566" t="s">
        <v>401</v>
      </c>
      <c r="I1566" t="s">
        <v>61</v>
      </c>
      <c r="J1566" t="s">
        <v>443</v>
      </c>
      <c r="K1566" s="78">
        <f t="shared" ca="1" si="25"/>
        <v>0</v>
      </c>
      <c r="M1566" t="s">
        <v>1680</v>
      </c>
    </row>
    <row r="1567" spans="1:13" x14ac:dyDescent="0.35">
      <c r="A1567" t="s">
        <v>529</v>
      </c>
      <c r="B1567" t="s">
        <v>129</v>
      </c>
      <c r="C1567" t="s">
        <v>488</v>
      </c>
      <c r="D1567" t="s">
        <v>513</v>
      </c>
      <c r="E1567" t="s">
        <v>515</v>
      </c>
      <c r="F1567" t="s">
        <v>516</v>
      </c>
      <c r="G1567" t="s">
        <v>54</v>
      </c>
      <c r="I1567" t="s">
        <v>61</v>
      </c>
      <c r="J1567" t="s">
        <v>443</v>
      </c>
      <c r="K1567" s="78">
        <f t="shared" ca="1" si="25"/>
        <v>0</v>
      </c>
      <c r="M1567" t="s">
        <v>1680</v>
      </c>
    </row>
    <row r="1568" spans="1:13" x14ac:dyDescent="0.35">
      <c r="A1568" t="s">
        <v>529</v>
      </c>
      <c r="B1568" t="s">
        <v>404</v>
      </c>
      <c r="C1568" t="s">
        <v>488</v>
      </c>
      <c r="D1568" t="s">
        <v>513</v>
      </c>
      <c r="E1568" t="s">
        <v>515</v>
      </c>
      <c r="F1568" t="s">
        <v>517</v>
      </c>
      <c r="G1568" t="s">
        <v>54</v>
      </c>
      <c r="I1568" t="s">
        <v>61</v>
      </c>
      <c r="J1568" t="s">
        <v>443</v>
      </c>
      <c r="K1568" s="78">
        <f t="shared" ca="1" si="25"/>
        <v>0</v>
      </c>
      <c r="M1568" t="s">
        <v>1680</v>
      </c>
    </row>
    <row r="1569" spans="1:13" x14ac:dyDescent="0.35">
      <c r="A1569" t="s">
        <v>529</v>
      </c>
      <c r="B1569" t="s">
        <v>406</v>
      </c>
      <c r="C1569" t="s">
        <v>488</v>
      </c>
      <c r="D1569" t="s">
        <v>513</v>
      </c>
      <c r="E1569" t="s">
        <v>515</v>
      </c>
      <c r="F1569" t="s">
        <v>518</v>
      </c>
      <c r="G1569" t="s">
        <v>54</v>
      </c>
      <c r="I1569" t="s">
        <v>61</v>
      </c>
      <c r="J1569" t="s">
        <v>443</v>
      </c>
      <c r="K1569" s="78">
        <f t="shared" ca="1" si="25"/>
        <v>0</v>
      </c>
      <c r="M1569" t="s">
        <v>1680</v>
      </c>
    </row>
    <row r="1570" spans="1:13" x14ac:dyDescent="0.35">
      <c r="A1570" t="s">
        <v>529</v>
      </c>
      <c r="B1570" t="s">
        <v>408</v>
      </c>
      <c r="C1570" t="s">
        <v>488</v>
      </c>
      <c r="D1570" t="s">
        <v>513</v>
      </c>
      <c r="E1570" t="s">
        <v>54</v>
      </c>
      <c r="I1570" t="s">
        <v>61</v>
      </c>
      <c r="J1570" t="s">
        <v>443</v>
      </c>
      <c r="K1570" s="78">
        <f t="shared" ca="1" si="25"/>
        <v>0</v>
      </c>
      <c r="M1570" t="s">
        <v>1680</v>
      </c>
    </row>
    <row r="1571" spans="1:13" x14ac:dyDescent="0.35">
      <c r="A1571" t="s">
        <v>529</v>
      </c>
      <c r="B1571" t="s">
        <v>412</v>
      </c>
      <c r="C1571" t="s">
        <v>488</v>
      </c>
      <c r="D1571" t="s">
        <v>519</v>
      </c>
      <c r="E1571" t="s">
        <v>411</v>
      </c>
      <c r="F1571" t="s">
        <v>54</v>
      </c>
      <c r="H1571" t="s">
        <v>413</v>
      </c>
      <c r="I1571" t="s">
        <v>61</v>
      </c>
      <c r="J1571" t="s">
        <v>443</v>
      </c>
      <c r="K1571" s="78">
        <f t="shared" ca="1" si="25"/>
        <v>0</v>
      </c>
      <c r="M1571" t="s">
        <v>1680</v>
      </c>
    </row>
    <row r="1572" spans="1:13" x14ac:dyDescent="0.35">
      <c r="A1572" t="s">
        <v>529</v>
      </c>
      <c r="B1572" t="s">
        <v>415</v>
      </c>
      <c r="C1572" t="s">
        <v>488</v>
      </c>
      <c r="D1572" t="s">
        <v>519</v>
      </c>
      <c r="E1572" t="s">
        <v>414</v>
      </c>
      <c r="F1572" t="s">
        <v>54</v>
      </c>
      <c r="H1572" t="s">
        <v>416</v>
      </c>
      <c r="I1572" t="s">
        <v>61</v>
      </c>
      <c r="J1572" t="s">
        <v>443</v>
      </c>
      <c r="K1572" s="78">
        <f t="shared" ca="1" si="25"/>
        <v>0</v>
      </c>
      <c r="M1572" t="s">
        <v>1680</v>
      </c>
    </row>
    <row r="1573" spans="1:13" x14ac:dyDescent="0.35">
      <c r="A1573" t="s">
        <v>529</v>
      </c>
      <c r="B1573" t="s">
        <v>418</v>
      </c>
      <c r="C1573" t="s">
        <v>488</v>
      </c>
      <c r="D1573" t="s">
        <v>519</v>
      </c>
      <c r="E1573" t="s">
        <v>417</v>
      </c>
      <c r="F1573" t="s">
        <v>54</v>
      </c>
      <c r="H1573" t="s">
        <v>419</v>
      </c>
      <c r="I1573" t="s">
        <v>61</v>
      </c>
      <c r="J1573" t="s">
        <v>443</v>
      </c>
      <c r="K1573" s="78">
        <f t="shared" ca="1" si="25"/>
        <v>0</v>
      </c>
      <c r="M1573" t="s">
        <v>1680</v>
      </c>
    </row>
    <row r="1574" spans="1:13" x14ac:dyDescent="0.35">
      <c r="A1574" t="s">
        <v>529</v>
      </c>
      <c r="B1574" t="s">
        <v>131</v>
      </c>
      <c r="C1574" t="s">
        <v>488</v>
      </c>
      <c r="D1574" t="s">
        <v>519</v>
      </c>
      <c r="E1574" t="s">
        <v>54</v>
      </c>
      <c r="H1574" t="s">
        <v>420</v>
      </c>
      <c r="I1574" t="s">
        <v>61</v>
      </c>
      <c r="J1574" t="s">
        <v>443</v>
      </c>
      <c r="K1574" s="78">
        <f t="shared" ca="1" si="25"/>
        <v>0</v>
      </c>
      <c r="M1574" t="s">
        <v>1680</v>
      </c>
    </row>
    <row r="1575" spans="1:13" x14ac:dyDescent="0.35">
      <c r="A1575" t="s">
        <v>529</v>
      </c>
      <c r="B1575" t="s">
        <v>134</v>
      </c>
      <c r="C1575" t="s">
        <v>488</v>
      </c>
      <c r="D1575" t="s">
        <v>520</v>
      </c>
      <c r="E1575" t="s">
        <v>521</v>
      </c>
      <c r="F1575" t="s">
        <v>54</v>
      </c>
      <c r="I1575" t="s">
        <v>61</v>
      </c>
      <c r="J1575" t="s">
        <v>443</v>
      </c>
      <c r="K1575" s="78">
        <f t="shared" ca="1" si="25"/>
        <v>0</v>
      </c>
      <c r="M1575" t="s">
        <v>1680</v>
      </c>
    </row>
    <row r="1576" spans="1:13" x14ac:dyDescent="0.35">
      <c r="A1576" t="s">
        <v>529</v>
      </c>
      <c r="B1576" t="s">
        <v>136</v>
      </c>
      <c r="C1576" t="s">
        <v>488</v>
      </c>
      <c r="D1576" t="s">
        <v>520</v>
      </c>
      <c r="E1576" t="s">
        <v>422</v>
      </c>
      <c r="F1576" t="s">
        <v>54</v>
      </c>
      <c r="H1576" t="s">
        <v>423</v>
      </c>
      <c r="I1576" t="s">
        <v>61</v>
      </c>
      <c r="J1576" t="s">
        <v>443</v>
      </c>
      <c r="K1576" s="78">
        <f t="shared" ca="1" si="25"/>
        <v>0</v>
      </c>
      <c r="M1576" t="s">
        <v>1680</v>
      </c>
    </row>
    <row r="1577" spans="1:13" x14ac:dyDescent="0.35">
      <c r="A1577" t="s">
        <v>529</v>
      </c>
      <c r="B1577" t="s">
        <v>138</v>
      </c>
      <c r="C1577" t="s">
        <v>488</v>
      </c>
      <c r="D1577" t="s">
        <v>520</v>
      </c>
      <c r="E1577" t="s">
        <v>424</v>
      </c>
      <c r="F1577" t="s">
        <v>54</v>
      </c>
      <c r="H1577" t="s">
        <v>425</v>
      </c>
      <c r="I1577" t="s">
        <v>61</v>
      </c>
      <c r="J1577" t="s">
        <v>443</v>
      </c>
      <c r="K1577" s="78">
        <f t="shared" ca="1" si="25"/>
        <v>0</v>
      </c>
      <c r="M1577" t="s">
        <v>1680</v>
      </c>
    </row>
    <row r="1578" spans="1:13" x14ac:dyDescent="0.35">
      <c r="A1578" t="s">
        <v>529</v>
      </c>
      <c r="B1578" t="s">
        <v>74</v>
      </c>
      <c r="C1578" t="s">
        <v>488</v>
      </c>
      <c r="D1578" t="s">
        <v>520</v>
      </c>
      <c r="E1578" t="s">
        <v>426</v>
      </c>
      <c r="F1578" t="s">
        <v>54</v>
      </c>
      <c r="H1578" t="s">
        <v>427</v>
      </c>
      <c r="I1578" t="s">
        <v>61</v>
      </c>
      <c r="J1578" t="s">
        <v>443</v>
      </c>
      <c r="K1578" s="78">
        <f t="shared" ca="1" si="25"/>
        <v>0</v>
      </c>
      <c r="M1578" t="s">
        <v>1680</v>
      </c>
    </row>
    <row r="1579" spans="1:13" x14ac:dyDescent="0.35">
      <c r="A1579" t="s">
        <v>529</v>
      </c>
      <c r="B1579" t="s">
        <v>141</v>
      </c>
      <c r="C1579" t="s">
        <v>488</v>
      </c>
      <c r="D1579" t="s">
        <v>520</v>
      </c>
      <c r="E1579" t="s">
        <v>428</v>
      </c>
      <c r="F1579" t="s">
        <v>54</v>
      </c>
      <c r="H1579" t="s">
        <v>429</v>
      </c>
      <c r="I1579" t="s">
        <v>61</v>
      </c>
      <c r="J1579" t="s">
        <v>443</v>
      </c>
      <c r="K1579" s="78">
        <f t="shared" ca="1" si="25"/>
        <v>0</v>
      </c>
      <c r="M1579" t="s">
        <v>1680</v>
      </c>
    </row>
    <row r="1580" spans="1:13" x14ac:dyDescent="0.35">
      <c r="A1580" t="s">
        <v>529</v>
      </c>
      <c r="B1580" t="s">
        <v>143</v>
      </c>
      <c r="C1580" t="s">
        <v>488</v>
      </c>
      <c r="D1580" t="s">
        <v>54</v>
      </c>
      <c r="H1580" t="s">
        <v>522</v>
      </c>
      <c r="I1580" t="s">
        <v>61</v>
      </c>
      <c r="J1580" t="s">
        <v>443</v>
      </c>
      <c r="K1580" s="78">
        <f t="shared" ca="1" si="25"/>
        <v>0</v>
      </c>
      <c r="M1580" t="s">
        <v>1680</v>
      </c>
    </row>
    <row r="1581" spans="1:13" x14ac:dyDescent="0.35">
      <c r="A1581" t="s">
        <v>529</v>
      </c>
      <c r="B1581" t="s">
        <v>144</v>
      </c>
      <c r="C1581" t="s">
        <v>523</v>
      </c>
      <c r="D1581" t="s">
        <v>432</v>
      </c>
      <c r="E1581" t="s">
        <v>54</v>
      </c>
      <c r="I1581" t="s">
        <v>61</v>
      </c>
      <c r="J1581" t="s">
        <v>443</v>
      </c>
      <c r="K1581" s="78">
        <f t="shared" ca="1" si="25"/>
        <v>0</v>
      </c>
      <c r="M1581" t="s">
        <v>1680</v>
      </c>
    </row>
    <row r="1582" spans="1:13" x14ac:dyDescent="0.35">
      <c r="A1582" t="s">
        <v>529</v>
      </c>
      <c r="B1582" t="s">
        <v>145</v>
      </c>
      <c r="C1582" t="s">
        <v>523</v>
      </c>
      <c r="D1582" t="s">
        <v>433</v>
      </c>
      <c r="E1582" t="s">
        <v>54</v>
      </c>
      <c r="H1582" t="s">
        <v>434</v>
      </c>
      <c r="I1582" t="s">
        <v>61</v>
      </c>
      <c r="J1582" t="s">
        <v>443</v>
      </c>
      <c r="K1582" s="78">
        <f t="shared" ca="1" si="25"/>
        <v>0</v>
      </c>
      <c r="M1582" t="s">
        <v>1680</v>
      </c>
    </row>
    <row r="1583" spans="1:13" x14ac:dyDescent="0.35">
      <c r="A1583" t="s">
        <v>529</v>
      </c>
      <c r="B1583" t="s">
        <v>146</v>
      </c>
      <c r="C1583" t="s">
        <v>523</v>
      </c>
      <c r="D1583" t="s">
        <v>435</v>
      </c>
      <c r="E1583" t="s">
        <v>54</v>
      </c>
      <c r="I1583" t="s">
        <v>61</v>
      </c>
      <c r="J1583" t="s">
        <v>443</v>
      </c>
      <c r="K1583" s="78">
        <f t="shared" ca="1" si="25"/>
        <v>0</v>
      </c>
      <c r="M1583" t="s">
        <v>1680</v>
      </c>
    </row>
    <row r="1584" spans="1:13" x14ac:dyDescent="0.35">
      <c r="A1584" t="s">
        <v>529</v>
      </c>
      <c r="B1584" t="s">
        <v>148</v>
      </c>
      <c r="C1584" t="s">
        <v>523</v>
      </c>
      <c r="D1584" t="s">
        <v>436</v>
      </c>
      <c r="E1584" t="s">
        <v>54</v>
      </c>
      <c r="I1584" t="s">
        <v>61</v>
      </c>
      <c r="J1584" t="s">
        <v>443</v>
      </c>
      <c r="K1584" s="78">
        <f t="shared" ca="1" si="25"/>
        <v>0</v>
      </c>
      <c r="M1584" t="s">
        <v>1680</v>
      </c>
    </row>
    <row r="1585" spans="1:13" x14ac:dyDescent="0.35">
      <c r="A1585" t="s">
        <v>529</v>
      </c>
      <c r="B1585" t="s">
        <v>19</v>
      </c>
      <c r="C1585" t="s">
        <v>488</v>
      </c>
      <c r="D1585" t="s">
        <v>489</v>
      </c>
      <c r="E1585" t="s">
        <v>490</v>
      </c>
      <c r="F1585" t="s">
        <v>330</v>
      </c>
      <c r="G1585" t="s">
        <v>54</v>
      </c>
      <c r="H1585" t="s">
        <v>491</v>
      </c>
      <c r="I1585" t="s">
        <v>62</v>
      </c>
      <c r="J1585" t="s">
        <v>444</v>
      </c>
      <c r="K1585" s="78">
        <f t="shared" ca="1" si="25"/>
        <v>0</v>
      </c>
      <c r="M1585" t="s">
        <v>1680</v>
      </c>
    </row>
    <row r="1586" spans="1:13" x14ac:dyDescent="0.35">
      <c r="A1586" t="s">
        <v>529</v>
      </c>
      <c r="B1586" t="s">
        <v>23</v>
      </c>
      <c r="C1586" t="s">
        <v>488</v>
      </c>
      <c r="D1586" t="s">
        <v>489</v>
      </c>
      <c r="E1586" t="s">
        <v>490</v>
      </c>
      <c r="F1586" t="s">
        <v>332</v>
      </c>
      <c r="G1586" t="s">
        <v>54</v>
      </c>
      <c r="H1586" t="s">
        <v>333</v>
      </c>
      <c r="I1586" t="s">
        <v>62</v>
      </c>
      <c r="J1586" t="s">
        <v>444</v>
      </c>
      <c r="K1586" s="78">
        <f t="shared" ca="1" si="25"/>
        <v>0</v>
      </c>
      <c r="M1586" t="s">
        <v>1680</v>
      </c>
    </row>
    <row r="1587" spans="1:13" x14ac:dyDescent="0.35">
      <c r="A1587" t="s">
        <v>529</v>
      </c>
      <c r="B1587" t="s">
        <v>26</v>
      </c>
      <c r="C1587" t="s">
        <v>488</v>
      </c>
      <c r="D1587" t="s">
        <v>489</v>
      </c>
      <c r="E1587" t="s">
        <v>490</v>
      </c>
      <c r="F1587" t="s">
        <v>334</v>
      </c>
      <c r="G1587" t="s">
        <v>54</v>
      </c>
      <c r="H1587" t="s">
        <v>335</v>
      </c>
      <c r="I1587" t="s">
        <v>62</v>
      </c>
      <c r="J1587" t="s">
        <v>444</v>
      </c>
      <c r="K1587" s="78">
        <f t="shared" ca="1" si="25"/>
        <v>0</v>
      </c>
      <c r="M1587" t="s">
        <v>1680</v>
      </c>
    </row>
    <row r="1588" spans="1:13" x14ac:dyDescent="0.35">
      <c r="A1588" t="s">
        <v>529</v>
      </c>
      <c r="B1588" t="s">
        <v>30</v>
      </c>
      <c r="C1588" t="s">
        <v>488</v>
      </c>
      <c r="D1588" t="s">
        <v>489</v>
      </c>
      <c r="E1588" t="s">
        <v>490</v>
      </c>
      <c r="F1588" t="s">
        <v>54</v>
      </c>
      <c r="I1588" t="s">
        <v>62</v>
      </c>
      <c r="J1588" t="s">
        <v>444</v>
      </c>
      <c r="K1588" s="78">
        <f t="shared" ca="1" si="25"/>
        <v>0</v>
      </c>
      <c r="M1588" t="s">
        <v>1680</v>
      </c>
    </row>
    <row r="1589" spans="1:13" x14ac:dyDescent="0.35">
      <c r="A1589" t="s">
        <v>529</v>
      </c>
      <c r="B1589" t="s">
        <v>34</v>
      </c>
      <c r="C1589" t="s">
        <v>488</v>
      </c>
      <c r="D1589" t="s">
        <v>489</v>
      </c>
      <c r="E1589" t="s">
        <v>493</v>
      </c>
      <c r="F1589" t="s">
        <v>337</v>
      </c>
      <c r="G1589" t="s">
        <v>54</v>
      </c>
      <c r="H1589" t="s">
        <v>338</v>
      </c>
      <c r="I1589" t="s">
        <v>62</v>
      </c>
      <c r="J1589" t="s">
        <v>444</v>
      </c>
      <c r="K1589" s="78">
        <f t="shared" ca="1" si="25"/>
        <v>0</v>
      </c>
      <c r="M1589" t="s">
        <v>1680</v>
      </c>
    </row>
    <row r="1590" spans="1:13" x14ac:dyDescent="0.35">
      <c r="A1590" t="s">
        <v>529</v>
      </c>
      <c r="B1590" t="s">
        <v>38</v>
      </c>
      <c r="C1590" t="s">
        <v>488</v>
      </c>
      <c r="D1590" t="s">
        <v>489</v>
      </c>
      <c r="E1590" t="s">
        <v>493</v>
      </c>
      <c r="F1590" t="s">
        <v>339</v>
      </c>
      <c r="G1590" t="s">
        <v>54</v>
      </c>
      <c r="H1590" t="s">
        <v>494</v>
      </c>
      <c r="I1590" t="s">
        <v>62</v>
      </c>
      <c r="J1590" t="s">
        <v>444</v>
      </c>
      <c r="K1590" s="78">
        <f t="shared" ca="1" si="25"/>
        <v>0</v>
      </c>
      <c r="M1590" t="s">
        <v>1680</v>
      </c>
    </row>
    <row r="1591" spans="1:13" x14ac:dyDescent="0.35">
      <c r="A1591" t="s">
        <v>529</v>
      </c>
      <c r="B1591" t="s">
        <v>41</v>
      </c>
      <c r="C1591" t="s">
        <v>488</v>
      </c>
      <c r="D1591" t="s">
        <v>489</v>
      </c>
      <c r="E1591" t="s">
        <v>493</v>
      </c>
      <c r="F1591" t="s">
        <v>54</v>
      </c>
      <c r="I1591" t="s">
        <v>62</v>
      </c>
      <c r="J1591" t="s">
        <v>444</v>
      </c>
      <c r="K1591" s="78">
        <f t="shared" ca="1" si="25"/>
        <v>0</v>
      </c>
      <c r="M1591" t="s">
        <v>1680</v>
      </c>
    </row>
    <row r="1592" spans="1:13" x14ac:dyDescent="0.35">
      <c r="A1592" t="s">
        <v>529</v>
      </c>
      <c r="B1592" t="s">
        <v>45</v>
      </c>
      <c r="C1592" t="s">
        <v>488</v>
      </c>
      <c r="D1592" t="s">
        <v>489</v>
      </c>
      <c r="E1592" t="s">
        <v>341</v>
      </c>
      <c r="F1592" t="s">
        <v>495</v>
      </c>
      <c r="G1592" t="s">
        <v>54</v>
      </c>
      <c r="H1592" t="s">
        <v>496</v>
      </c>
      <c r="I1592" t="s">
        <v>62</v>
      </c>
      <c r="J1592" t="s">
        <v>444</v>
      </c>
      <c r="K1592" s="78">
        <f t="shared" ca="1" si="25"/>
        <v>0</v>
      </c>
      <c r="M1592" t="s">
        <v>1680</v>
      </c>
    </row>
    <row r="1593" spans="1:13" x14ac:dyDescent="0.35">
      <c r="A1593" t="s">
        <v>529</v>
      </c>
      <c r="B1593" t="s">
        <v>49</v>
      </c>
      <c r="C1593" t="s">
        <v>488</v>
      </c>
      <c r="D1593" t="s">
        <v>489</v>
      </c>
      <c r="E1593" t="s">
        <v>341</v>
      </c>
      <c r="F1593" t="s">
        <v>497</v>
      </c>
      <c r="G1593" t="s">
        <v>54</v>
      </c>
      <c r="H1593" t="s">
        <v>345</v>
      </c>
      <c r="I1593" t="s">
        <v>62</v>
      </c>
      <c r="J1593" t="s">
        <v>444</v>
      </c>
      <c r="K1593" s="78">
        <f t="shared" ca="1" si="25"/>
        <v>0</v>
      </c>
      <c r="M1593" t="s">
        <v>1680</v>
      </c>
    </row>
    <row r="1594" spans="1:13" x14ac:dyDescent="0.35">
      <c r="A1594" t="s">
        <v>529</v>
      </c>
      <c r="B1594" t="s">
        <v>51</v>
      </c>
      <c r="C1594" t="s">
        <v>488</v>
      </c>
      <c r="D1594" t="s">
        <v>489</v>
      </c>
      <c r="E1594" t="s">
        <v>341</v>
      </c>
      <c r="F1594" t="s">
        <v>498</v>
      </c>
      <c r="G1594" t="s">
        <v>54</v>
      </c>
      <c r="H1594" t="s">
        <v>347</v>
      </c>
      <c r="I1594" t="s">
        <v>62</v>
      </c>
      <c r="J1594" t="s">
        <v>444</v>
      </c>
      <c r="K1594" s="78">
        <f t="shared" ca="1" si="25"/>
        <v>0</v>
      </c>
      <c r="M1594" t="s">
        <v>1680</v>
      </c>
    </row>
    <row r="1595" spans="1:13" x14ac:dyDescent="0.35">
      <c r="A1595" t="s">
        <v>529</v>
      </c>
      <c r="B1595" t="s">
        <v>53</v>
      </c>
      <c r="C1595" t="s">
        <v>488</v>
      </c>
      <c r="D1595" t="s">
        <v>489</v>
      </c>
      <c r="E1595" t="s">
        <v>341</v>
      </c>
      <c r="F1595" t="s">
        <v>499</v>
      </c>
      <c r="G1595" t="s">
        <v>54</v>
      </c>
      <c r="H1595" t="s">
        <v>349</v>
      </c>
      <c r="I1595" t="s">
        <v>62</v>
      </c>
      <c r="J1595" t="s">
        <v>444</v>
      </c>
      <c r="K1595" s="78">
        <f t="shared" ca="1" si="25"/>
        <v>0</v>
      </c>
      <c r="M1595" t="s">
        <v>1680</v>
      </c>
    </row>
    <row r="1596" spans="1:13" x14ac:dyDescent="0.35">
      <c r="A1596" t="s">
        <v>529</v>
      </c>
      <c r="B1596" t="s">
        <v>60</v>
      </c>
      <c r="C1596" t="s">
        <v>488</v>
      </c>
      <c r="D1596" t="s">
        <v>489</v>
      </c>
      <c r="E1596" t="s">
        <v>341</v>
      </c>
      <c r="F1596" t="s">
        <v>500</v>
      </c>
      <c r="G1596" t="s">
        <v>54</v>
      </c>
      <c r="H1596" t="s">
        <v>351</v>
      </c>
      <c r="I1596" t="s">
        <v>62</v>
      </c>
      <c r="J1596" t="s">
        <v>444</v>
      </c>
      <c r="K1596" s="78">
        <f t="shared" ca="1" si="25"/>
        <v>0</v>
      </c>
      <c r="M1596" t="s">
        <v>1680</v>
      </c>
    </row>
    <row r="1597" spans="1:13" x14ac:dyDescent="0.35">
      <c r="A1597" t="s">
        <v>529</v>
      </c>
      <c r="B1597" t="s">
        <v>66</v>
      </c>
      <c r="C1597" t="s">
        <v>488</v>
      </c>
      <c r="D1597" t="s">
        <v>489</v>
      </c>
      <c r="E1597" t="s">
        <v>352</v>
      </c>
      <c r="F1597" t="s">
        <v>54</v>
      </c>
      <c r="I1597" t="s">
        <v>62</v>
      </c>
      <c r="J1597" t="s">
        <v>444</v>
      </c>
      <c r="K1597" s="78">
        <f t="shared" ca="1" si="25"/>
        <v>0</v>
      </c>
      <c r="M1597" t="s">
        <v>1680</v>
      </c>
    </row>
    <row r="1598" spans="1:13" x14ac:dyDescent="0.35">
      <c r="A1598" t="s">
        <v>529</v>
      </c>
      <c r="B1598" t="s">
        <v>69</v>
      </c>
      <c r="C1598" t="s">
        <v>488</v>
      </c>
      <c r="D1598" t="s">
        <v>489</v>
      </c>
      <c r="E1598" t="s">
        <v>501</v>
      </c>
      <c r="F1598" t="s">
        <v>353</v>
      </c>
      <c r="G1598" t="s">
        <v>54</v>
      </c>
      <c r="H1598" t="s">
        <v>354</v>
      </c>
      <c r="I1598" t="s">
        <v>62</v>
      </c>
      <c r="J1598" t="s">
        <v>444</v>
      </c>
      <c r="K1598" s="78">
        <f t="shared" ca="1" si="25"/>
        <v>0</v>
      </c>
      <c r="M1598" t="s">
        <v>1680</v>
      </c>
    </row>
    <row r="1599" spans="1:13" x14ac:dyDescent="0.35">
      <c r="A1599" t="s">
        <v>529</v>
      </c>
      <c r="B1599" t="s">
        <v>73</v>
      </c>
      <c r="C1599" t="s">
        <v>488</v>
      </c>
      <c r="D1599" t="s">
        <v>489</v>
      </c>
      <c r="E1599" t="s">
        <v>501</v>
      </c>
      <c r="F1599" t="s">
        <v>355</v>
      </c>
      <c r="G1599" t="s">
        <v>54</v>
      </c>
      <c r="H1599" t="s">
        <v>502</v>
      </c>
      <c r="I1599" t="s">
        <v>62</v>
      </c>
      <c r="J1599" t="s">
        <v>444</v>
      </c>
      <c r="K1599" s="78">
        <f t="shared" ca="1" si="25"/>
        <v>0</v>
      </c>
      <c r="M1599" t="s">
        <v>1680</v>
      </c>
    </row>
    <row r="1600" spans="1:13" x14ac:dyDescent="0.35">
      <c r="A1600" t="s">
        <v>529</v>
      </c>
      <c r="B1600" t="s">
        <v>76</v>
      </c>
      <c r="C1600" t="s">
        <v>488</v>
      </c>
      <c r="D1600" t="s">
        <v>489</v>
      </c>
      <c r="E1600" t="s">
        <v>501</v>
      </c>
      <c r="F1600" t="s">
        <v>54</v>
      </c>
      <c r="I1600" t="s">
        <v>62</v>
      </c>
      <c r="J1600" t="s">
        <v>444</v>
      </c>
      <c r="K1600" s="78">
        <f t="shared" ca="1" si="25"/>
        <v>0</v>
      </c>
      <c r="M1600" t="s">
        <v>1680</v>
      </c>
    </row>
    <row r="1601" spans="1:13" x14ac:dyDescent="0.35">
      <c r="A1601" t="s">
        <v>529</v>
      </c>
      <c r="B1601" t="s">
        <v>80</v>
      </c>
      <c r="C1601" t="s">
        <v>488</v>
      </c>
      <c r="D1601" t="s">
        <v>489</v>
      </c>
      <c r="E1601" t="s">
        <v>54</v>
      </c>
      <c r="I1601" t="s">
        <v>62</v>
      </c>
      <c r="J1601" t="s">
        <v>444</v>
      </c>
      <c r="K1601" s="78">
        <f t="shared" ca="1" si="25"/>
        <v>0</v>
      </c>
      <c r="M1601" t="s">
        <v>1680</v>
      </c>
    </row>
    <row r="1602" spans="1:13" x14ac:dyDescent="0.35">
      <c r="A1602" t="s">
        <v>529</v>
      </c>
      <c r="B1602" t="s">
        <v>82</v>
      </c>
      <c r="C1602" t="s">
        <v>488</v>
      </c>
      <c r="D1602" t="s">
        <v>503</v>
      </c>
      <c r="E1602" t="s">
        <v>504</v>
      </c>
      <c r="F1602" t="s">
        <v>360</v>
      </c>
      <c r="G1602" t="s">
        <v>54</v>
      </c>
      <c r="H1602" t="s">
        <v>361</v>
      </c>
      <c r="I1602" t="s">
        <v>62</v>
      </c>
      <c r="J1602" t="s">
        <v>444</v>
      </c>
      <c r="K1602" s="78">
        <f t="shared" ca="1" si="25"/>
        <v>0</v>
      </c>
      <c r="M1602" t="s">
        <v>1680</v>
      </c>
    </row>
    <row r="1603" spans="1:13" x14ac:dyDescent="0.35">
      <c r="A1603" t="s">
        <v>529</v>
      </c>
      <c r="B1603" t="s">
        <v>84</v>
      </c>
      <c r="C1603" t="s">
        <v>488</v>
      </c>
      <c r="D1603" t="s">
        <v>503</v>
      </c>
      <c r="E1603" t="s">
        <v>504</v>
      </c>
      <c r="F1603" t="s">
        <v>362</v>
      </c>
      <c r="G1603" t="s">
        <v>54</v>
      </c>
      <c r="H1603" t="s">
        <v>363</v>
      </c>
      <c r="I1603" t="s">
        <v>62</v>
      </c>
      <c r="J1603" t="s">
        <v>444</v>
      </c>
      <c r="K1603" s="78">
        <f t="shared" ca="1" si="25"/>
        <v>0</v>
      </c>
      <c r="M1603" t="s">
        <v>1680</v>
      </c>
    </row>
    <row r="1604" spans="1:13" x14ac:dyDescent="0.35">
      <c r="A1604" t="s">
        <v>529</v>
      </c>
      <c r="B1604" t="s">
        <v>86</v>
      </c>
      <c r="C1604" t="s">
        <v>488</v>
      </c>
      <c r="D1604" t="s">
        <v>503</v>
      </c>
      <c r="E1604" t="s">
        <v>504</v>
      </c>
      <c r="F1604" t="s">
        <v>364</v>
      </c>
      <c r="G1604" t="s">
        <v>54</v>
      </c>
      <c r="H1604" t="s">
        <v>365</v>
      </c>
      <c r="I1604" t="s">
        <v>62</v>
      </c>
      <c r="J1604" t="s">
        <v>444</v>
      </c>
      <c r="K1604" s="78">
        <f t="shared" ca="1" si="25"/>
        <v>0</v>
      </c>
      <c r="M1604" t="s">
        <v>1680</v>
      </c>
    </row>
    <row r="1605" spans="1:13" x14ac:dyDescent="0.35">
      <c r="A1605" t="s">
        <v>529</v>
      </c>
      <c r="B1605" t="s">
        <v>88</v>
      </c>
      <c r="C1605" t="s">
        <v>488</v>
      </c>
      <c r="D1605" t="s">
        <v>503</v>
      </c>
      <c r="E1605" t="s">
        <v>504</v>
      </c>
      <c r="F1605" t="s">
        <v>54</v>
      </c>
      <c r="I1605" t="s">
        <v>62</v>
      </c>
      <c r="J1605" t="s">
        <v>444</v>
      </c>
      <c r="K1605" s="78">
        <f t="shared" ca="1" si="25"/>
        <v>0</v>
      </c>
      <c r="M1605" t="s">
        <v>1680</v>
      </c>
    </row>
    <row r="1606" spans="1:13" x14ac:dyDescent="0.35">
      <c r="A1606" t="s">
        <v>529</v>
      </c>
      <c r="B1606" t="s">
        <v>90</v>
      </c>
      <c r="C1606" t="s">
        <v>488</v>
      </c>
      <c r="D1606" t="s">
        <v>503</v>
      </c>
      <c r="E1606" t="s">
        <v>505</v>
      </c>
      <c r="F1606" t="s">
        <v>367</v>
      </c>
      <c r="G1606" t="s">
        <v>54</v>
      </c>
      <c r="H1606" t="s">
        <v>368</v>
      </c>
      <c r="I1606" t="s">
        <v>62</v>
      </c>
      <c r="J1606" t="s">
        <v>444</v>
      </c>
      <c r="K1606" s="78">
        <f t="shared" ca="1" si="25"/>
        <v>0</v>
      </c>
      <c r="M1606" t="s">
        <v>1680</v>
      </c>
    </row>
    <row r="1607" spans="1:13" x14ac:dyDescent="0.35">
      <c r="A1607" t="s">
        <v>529</v>
      </c>
      <c r="B1607" t="s">
        <v>92</v>
      </c>
      <c r="C1607" t="s">
        <v>488</v>
      </c>
      <c r="D1607" t="s">
        <v>503</v>
      </c>
      <c r="E1607" t="s">
        <v>505</v>
      </c>
      <c r="F1607" t="s">
        <v>369</v>
      </c>
      <c r="G1607" t="s">
        <v>54</v>
      </c>
      <c r="H1607" t="s">
        <v>370</v>
      </c>
      <c r="I1607" t="s">
        <v>62</v>
      </c>
      <c r="J1607" t="s">
        <v>444</v>
      </c>
      <c r="K1607" s="78">
        <f t="shared" ca="1" si="25"/>
        <v>0</v>
      </c>
      <c r="M1607" t="s">
        <v>1680</v>
      </c>
    </row>
    <row r="1608" spans="1:13" x14ac:dyDescent="0.35">
      <c r="A1608" t="s">
        <v>529</v>
      </c>
      <c r="B1608" t="s">
        <v>94</v>
      </c>
      <c r="C1608" t="s">
        <v>488</v>
      </c>
      <c r="D1608" t="s">
        <v>503</v>
      </c>
      <c r="E1608" t="s">
        <v>505</v>
      </c>
      <c r="F1608" t="s">
        <v>371</v>
      </c>
      <c r="G1608" t="s">
        <v>54</v>
      </c>
      <c r="H1608" t="s">
        <v>372</v>
      </c>
      <c r="I1608" t="s">
        <v>62</v>
      </c>
      <c r="J1608" t="s">
        <v>444</v>
      </c>
      <c r="K1608" s="78">
        <f t="shared" ca="1" si="25"/>
        <v>0</v>
      </c>
      <c r="M1608" t="s">
        <v>1680</v>
      </c>
    </row>
    <row r="1609" spans="1:13" x14ac:dyDescent="0.35">
      <c r="A1609" t="s">
        <v>529</v>
      </c>
      <c r="B1609" t="s">
        <v>96</v>
      </c>
      <c r="C1609" t="s">
        <v>488</v>
      </c>
      <c r="D1609" t="s">
        <v>503</v>
      </c>
      <c r="E1609" t="s">
        <v>505</v>
      </c>
      <c r="F1609" t="s">
        <v>54</v>
      </c>
      <c r="I1609" t="s">
        <v>62</v>
      </c>
      <c r="J1609" t="s">
        <v>444</v>
      </c>
      <c r="K1609" s="78">
        <f t="shared" ca="1" si="25"/>
        <v>0</v>
      </c>
      <c r="M1609" t="s">
        <v>1680</v>
      </c>
    </row>
    <row r="1610" spans="1:13" x14ac:dyDescent="0.35">
      <c r="A1610" t="s">
        <v>529</v>
      </c>
      <c r="B1610" t="s">
        <v>98</v>
      </c>
      <c r="C1610" t="s">
        <v>488</v>
      </c>
      <c r="D1610" t="s">
        <v>503</v>
      </c>
      <c r="E1610" t="s">
        <v>506</v>
      </c>
      <c r="F1610" t="s">
        <v>374</v>
      </c>
      <c r="G1610" t="s">
        <v>54</v>
      </c>
      <c r="H1610" t="s">
        <v>507</v>
      </c>
      <c r="I1610" t="s">
        <v>62</v>
      </c>
      <c r="J1610" t="s">
        <v>444</v>
      </c>
      <c r="K1610" s="78">
        <f t="shared" ca="1" si="25"/>
        <v>0</v>
      </c>
      <c r="M1610" t="s">
        <v>1680</v>
      </c>
    </row>
    <row r="1611" spans="1:13" x14ac:dyDescent="0.35">
      <c r="A1611" t="s">
        <v>529</v>
      </c>
      <c r="B1611" t="s">
        <v>100</v>
      </c>
      <c r="C1611" t="s">
        <v>488</v>
      </c>
      <c r="D1611" t="s">
        <v>503</v>
      </c>
      <c r="E1611" t="s">
        <v>506</v>
      </c>
      <c r="F1611" t="s">
        <v>508</v>
      </c>
      <c r="G1611" t="s">
        <v>54</v>
      </c>
      <c r="H1611" t="s">
        <v>377</v>
      </c>
      <c r="I1611" t="s">
        <v>62</v>
      </c>
      <c r="J1611" t="s">
        <v>444</v>
      </c>
      <c r="K1611" s="78">
        <f t="shared" ca="1" si="25"/>
        <v>0</v>
      </c>
      <c r="M1611" t="s">
        <v>1680</v>
      </c>
    </row>
    <row r="1612" spans="1:13" x14ac:dyDescent="0.35">
      <c r="A1612" t="s">
        <v>529</v>
      </c>
      <c r="B1612" t="s">
        <v>102</v>
      </c>
      <c r="C1612" t="s">
        <v>488</v>
      </c>
      <c r="D1612" t="s">
        <v>503</v>
      </c>
      <c r="E1612" t="s">
        <v>506</v>
      </c>
      <c r="F1612" t="s">
        <v>378</v>
      </c>
      <c r="G1612" t="s">
        <v>54</v>
      </c>
      <c r="H1612" t="s">
        <v>379</v>
      </c>
      <c r="I1612" t="s">
        <v>62</v>
      </c>
      <c r="J1612" t="s">
        <v>444</v>
      </c>
      <c r="K1612" s="78">
        <f t="shared" ca="1" si="25"/>
        <v>0</v>
      </c>
      <c r="M1612" t="s">
        <v>1680</v>
      </c>
    </row>
    <row r="1613" spans="1:13" x14ac:dyDescent="0.35">
      <c r="A1613" t="s">
        <v>529</v>
      </c>
      <c r="B1613" t="s">
        <v>67</v>
      </c>
      <c r="C1613" t="s">
        <v>488</v>
      </c>
      <c r="D1613" t="s">
        <v>503</v>
      </c>
      <c r="E1613" t="s">
        <v>506</v>
      </c>
      <c r="F1613" t="s">
        <v>380</v>
      </c>
      <c r="G1613" t="s">
        <v>54</v>
      </c>
      <c r="H1613" t="s">
        <v>381</v>
      </c>
      <c r="I1613" t="s">
        <v>62</v>
      </c>
      <c r="J1613" t="s">
        <v>444</v>
      </c>
      <c r="K1613" s="78">
        <f t="shared" ca="1" si="25"/>
        <v>0</v>
      </c>
      <c r="M1613" t="s">
        <v>1680</v>
      </c>
    </row>
    <row r="1614" spans="1:13" x14ac:dyDescent="0.35">
      <c r="A1614" t="s">
        <v>529</v>
      </c>
      <c r="B1614" t="s">
        <v>105</v>
      </c>
      <c r="C1614" t="s">
        <v>488</v>
      </c>
      <c r="D1614" t="s">
        <v>503</v>
      </c>
      <c r="E1614" t="s">
        <v>506</v>
      </c>
      <c r="F1614" t="s">
        <v>382</v>
      </c>
      <c r="G1614" t="s">
        <v>54</v>
      </c>
      <c r="I1614" t="s">
        <v>62</v>
      </c>
      <c r="J1614" t="s">
        <v>444</v>
      </c>
      <c r="K1614" s="78">
        <f t="shared" ca="1" si="25"/>
        <v>0</v>
      </c>
      <c r="M1614" t="s">
        <v>1680</v>
      </c>
    </row>
    <row r="1615" spans="1:13" x14ac:dyDescent="0.35">
      <c r="A1615" t="s">
        <v>529</v>
      </c>
      <c r="B1615" t="s">
        <v>107</v>
      </c>
      <c r="C1615" t="s">
        <v>488</v>
      </c>
      <c r="D1615" t="s">
        <v>503</v>
      </c>
      <c r="E1615" t="s">
        <v>506</v>
      </c>
      <c r="F1615" t="s">
        <v>54</v>
      </c>
      <c r="I1615" t="s">
        <v>62</v>
      </c>
      <c r="J1615" t="s">
        <v>444</v>
      </c>
      <c r="K1615" s="78">
        <f t="shared" ca="1" si="25"/>
        <v>0</v>
      </c>
      <c r="M1615" t="s">
        <v>1680</v>
      </c>
    </row>
    <row r="1616" spans="1:13" x14ac:dyDescent="0.35">
      <c r="A1616" t="s">
        <v>529</v>
      </c>
      <c r="B1616" t="s">
        <v>109</v>
      </c>
      <c r="C1616" t="s">
        <v>488</v>
      </c>
      <c r="D1616" t="s">
        <v>503</v>
      </c>
      <c r="E1616" t="s">
        <v>384</v>
      </c>
      <c r="F1616" t="s">
        <v>231</v>
      </c>
      <c r="G1616" t="s">
        <v>54</v>
      </c>
      <c r="H1616" t="s">
        <v>385</v>
      </c>
      <c r="I1616" t="s">
        <v>62</v>
      </c>
      <c r="J1616" t="s">
        <v>444</v>
      </c>
      <c r="K1616" s="78">
        <f t="shared" ca="1" si="25"/>
        <v>0</v>
      </c>
      <c r="M1616" t="s">
        <v>1680</v>
      </c>
    </row>
    <row r="1617" spans="1:13" x14ac:dyDescent="0.35">
      <c r="A1617" t="s">
        <v>529</v>
      </c>
      <c r="B1617" t="s">
        <v>111</v>
      </c>
      <c r="C1617" t="s">
        <v>488</v>
      </c>
      <c r="D1617" t="s">
        <v>503</v>
      </c>
      <c r="E1617" t="s">
        <v>509</v>
      </c>
      <c r="F1617" t="s">
        <v>510</v>
      </c>
      <c r="G1617" t="s">
        <v>54</v>
      </c>
      <c r="H1617" t="s">
        <v>388</v>
      </c>
      <c r="I1617" t="s">
        <v>62</v>
      </c>
      <c r="J1617" t="s">
        <v>444</v>
      </c>
      <c r="K1617" s="78">
        <f t="shared" ca="1" si="25"/>
        <v>0</v>
      </c>
      <c r="M1617" t="s">
        <v>1680</v>
      </c>
    </row>
    <row r="1618" spans="1:13" x14ac:dyDescent="0.35">
      <c r="A1618" t="s">
        <v>529</v>
      </c>
      <c r="B1618" t="s">
        <v>114</v>
      </c>
      <c r="C1618" t="s">
        <v>488</v>
      </c>
      <c r="D1618" t="s">
        <v>503</v>
      </c>
      <c r="E1618" t="s">
        <v>509</v>
      </c>
      <c r="F1618" t="s">
        <v>511</v>
      </c>
      <c r="G1618" t="s">
        <v>54</v>
      </c>
      <c r="H1618" t="s">
        <v>390</v>
      </c>
      <c r="I1618" t="s">
        <v>62</v>
      </c>
      <c r="J1618" t="s">
        <v>444</v>
      </c>
      <c r="K1618" s="78">
        <f t="shared" ca="1" si="25"/>
        <v>0</v>
      </c>
      <c r="M1618" t="s">
        <v>1680</v>
      </c>
    </row>
    <row r="1619" spans="1:13" x14ac:dyDescent="0.35">
      <c r="A1619" t="s">
        <v>529</v>
      </c>
      <c r="B1619" t="s">
        <v>116</v>
      </c>
      <c r="C1619" t="s">
        <v>488</v>
      </c>
      <c r="D1619" t="s">
        <v>503</v>
      </c>
      <c r="E1619" t="s">
        <v>509</v>
      </c>
      <c r="F1619" t="s">
        <v>512</v>
      </c>
      <c r="G1619" t="s">
        <v>54</v>
      </c>
      <c r="H1619" t="s">
        <v>390</v>
      </c>
      <c r="I1619" t="s">
        <v>62</v>
      </c>
      <c r="J1619" t="s">
        <v>444</v>
      </c>
      <c r="K1619" s="78">
        <f t="shared" ca="1" si="25"/>
        <v>0</v>
      </c>
      <c r="M1619" t="s">
        <v>1680</v>
      </c>
    </row>
    <row r="1620" spans="1:13" x14ac:dyDescent="0.35">
      <c r="A1620" t="s">
        <v>529</v>
      </c>
      <c r="B1620" t="s">
        <v>118</v>
      </c>
      <c r="C1620" t="s">
        <v>488</v>
      </c>
      <c r="D1620" t="s">
        <v>503</v>
      </c>
      <c r="E1620" t="s">
        <v>509</v>
      </c>
      <c r="F1620" t="s">
        <v>54</v>
      </c>
      <c r="I1620" t="s">
        <v>62</v>
      </c>
      <c r="J1620" t="s">
        <v>444</v>
      </c>
      <c r="K1620" s="78">
        <f t="shared" ref="K1620:K1683" ca="1" si="26">OFFSET(INDIRECT(A1620&amp;"_Corner"),MATCH($B1620,INDIRECT(A1620&amp;"_Row"),0),MATCH($I1620,INDIRECT(A1620&amp;"_Column",0)))</f>
        <v>0</v>
      </c>
      <c r="M1620" t="s">
        <v>1680</v>
      </c>
    </row>
    <row r="1621" spans="1:13" x14ac:dyDescent="0.35">
      <c r="A1621" t="s">
        <v>529</v>
      </c>
      <c r="B1621" t="s">
        <v>120</v>
      </c>
      <c r="C1621" t="s">
        <v>488</v>
      </c>
      <c r="D1621" t="s">
        <v>503</v>
      </c>
      <c r="E1621" t="s">
        <v>54</v>
      </c>
      <c r="I1621" t="s">
        <v>62</v>
      </c>
      <c r="J1621" t="s">
        <v>444</v>
      </c>
      <c r="K1621" s="78">
        <f t="shared" ca="1" si="26"/>
        <v>0</v>
      </c>
      <c r="M1621" t="s">
        <v>1680</v>
      </c>
    </row>
    <row r="1622" spans="1:13" x14ac:dyDescent="0.35">
      <c r="A1622" t="s">
        <v>529</v>
      </c>
      <c r="B1622" t="s">
        <v>124</v>
      </c>
      <c r="C1622" t="s">
        <v>488</v>
      </c>
      <c r="D1622" t="s">
        <v>513</v>
      </c>
      <c r="E1622" t="s">
        <v>514</v>
      </c>
      <c r="F1622" t="s">
        <v>54</v>
      </c>
      <c r="H1622" t="s">
        <v>398</v>
      </c>
      <c r="I1622" t="s">
        <v>62</v>
      </c>
      <c r="J1622" t="s">
        <v>444</v>
      </c>
      <c r="K1622" s="78">
        <f t="shared" ca="1" si="26"/>
        <v>0</v>
      </c>
      <c r="M1622" t="s">
        <v>1680</v>
      </c>
    </row>
    <row r="1623" spans="1:13" x14ac:dyDescent="0.35">
      <c r="A1623" t="s">
        <v>529</v>
      </c>
      <c r="B1623" t="s">
        <v>71</v>
      </c>
      <c r="C1623" t="s">
        <v>488</v>
      </c>
      <c r="D1623" t="s">
        <v>513</v>
      </c>
      <c r="E1623" t="s">
        <v>399</v>
      </c>
      <c r="F1623" t="s">
        <v>54</v>
      </c>
      <c r="I1623" t="s">
        <v>62</v>
      </c>
      <c r="J1623" t="s">
        <v>444</v>
      </c>
      <c r="K1623" s="78">
        <f t="shared" ca="1" si="26"/>
        <v>0</v>
      </c>
      <c r="M1623" t="s">
        <v>1680</v>
      </c>
    </row>
    <row r="1624" spans="1:13" x14ac:dyDescent="0.35">
      <c r="A1624" t="s">
        <v>529</v>
      </c>
      <c r="B1624" t="s">
        <v>127</v>
      </c>
      <c r="C1624" t="s">
        <v>488</v>
      </c>
      <c r="D1624" t="s">
        <v>513</v>
      </c>
      <c r="E1624" t="s">
        <v>515</v>
      </c>
      <c r="F1624" t="s">
        <v>54</v>
      </c>
      <c r="H1624" t="s">
        <v>401</v>
      </c>
      <c r="I1624" t="s">
        <v>62</v>
      </c>
      <c r="J1624" t="s">
        <v>444</v>
      </c>
      <c r="K1624" s="78">
        <f t="shared" ca="1" si="26"/>
        <v>0</v>
      </c>
      <c r="M1624" t="s">
        <v>1680</v>
      </c>
    </row>
    <row r="1625" spans="1:13" x14ac:dyDescent="0.35">
      <c r="A1625" t="s">
        <v>529</v>
      </c>
      <c r="B1625" t="s">
        <v>129</v>
      </c>
      <c r="C1625" t="s">
        <v>488</v>
      </c>
      <c r="D1625" t="s">
        <v>513</v>
      </c>
      <c r="E1625" t="s">
        <v>515</v>
      </c>
      <c r="F1625" t="s">
        <v>516</v>
      </c>
      <c r="G1625" t="s">
        <v>54</v>
      </c>
      <c r="I1625" t="s">
        <v>62</v>
      </c>
      <c r="J1625" t="s">
        <v>444</v>
      </c>
      <c r="K1625" s="78">
        <f t="shared" ca="1" si="26"/>
        <v>0</v>
      </c>
      <c r="M1625" t="s">
        <v>1680</v>
      </c>
    </row>
    <row r="1626" spans="1:13" x14ac:dyDescent="0.35">
      <c r="A1626" t="s">
        <v>529</v>
      </c>
      <c r="B1626" t="s">
        <v>404</v>
      </c>
      <c r="C1626" t="s">
        <v>488</v>
      </c>
      <c r="D1626" t="s">
        <v>513</v>
      </c>
      <c r="E1626" t="s">
        <v>515</v>
      </c>
      <c r="F1626" t="s">
        <v>517</v>
      </c>
      <c r="G1626" t="s">
        <v>54</v>
      </c>
      <c r="I1626" t="s">
        <v>62</v>
      </c>
      <c r="J1626" t="s">
        <v>444</v>
      </c>
      <c r="K1626" s="78">
        <f t="shared" ca="1" si="26"/>
        <v>0</v>
      </c>
      <c r="M1626" t="s">
        <v>1680</v>
      </c>
    </row>
    <row r="1627" spans="1:13" x14ac:dyDescent="0.35">
      <c r="A1627" t="s">
        <v>529</v>
      </c>
      <c r="B1627" t="s">
        <v>406</v>
      </c>
      <c r="C1627" t="s">
        <v>488</v>
      </c>
      <c r="D1627" t="s">
        <v>513</v>
      </c>
      <c r="E1627" t="s">
        <v>515</v>
      </c>
      <c r="F1627" t="s">
        <v>518</v>
      </c>
      <c r="G1627" t="s">
        <v>54</v>
      </c>
      <c r="I1627" t="s">
        <v>62</v>
      </c>
      <c r="J1627" t="s">
        <v>444</v>
      </c>
      <c r="K1627" s="78">
        <f t="shared" ca="1" si="26"/>
        <v>0</v>
      </c>
      <c r="M1627" t="s">
        <v>1680</v>
      </c>
    </row>
    <row r="1628" spans="1:13" x14ac:dyDescent="0.35">
      <c r="A1628" t="s">
        <v>529</v>
      </c>
      <c r="B1628" t="s">
        <v>408</v>
      </c>
      <c r="C1628" t="s">
        <v>488</v>
      </c>
      <c r="D1628" t="s">
        <v>513</v>
      </c>
      <c r="E1628" t="s">
        <v>54</v>
      </c>
      <c r="I1628" t="s">
        <v>62</v>
      </c>
      <c r="J1628" t="s">
        <v>444</v>
      </c>
      <c r="K1628" s="78">
        <f t="shared" ca="1" si="26"/>
        <v>0</v>
      </c>
      <c r="M1628" t="s">
        <v>1680</v>
      </c>
    </row>
    <row r="1629" spans="1:13" x14ac:dyDescent="0.35">
      <c r="A1629" t="s">
        <v>529</v>
      </c>
      <c r="B1629" t="s">
        <v>412</v>
      </c>
      <c r="C1629" t="s">
        <v>488</v>
      </c>
      <c r="D1629" t="s">
        <v>519</v>
      </c>
      <c r="E1629" t="s">
        <v>411</v>
      </c>
      <c r="F1629" t="s">
        <v>54</v>
      </c>
      <c r="H1629" t="s">
        <v>413</v>
      </c>
      <c r="I1629" t="s">
        <v>62</v>
      </c>
      <c r="J1629" t="s">
        <v>444</v>
      </c>
      <c r="K1629" s="78">
        <f t="shared" ca="1" si="26"/>
        <v>0</v>
      </c>
      <c r="M1629" t="s">
        <v>1680</v>
      </c>
    </row>
    <row r="1630" spans="1:13" x14ac:dyDescent="0.35">
      <c r="A1630" t="s">
        <v>529</v>
      </c>
      <c r="B1630" t="s">
        <v>415</v>
      </c>
      <c r="C1630" t="s">
        <v>488</v>
      </c>
      <c r="D1630" t="s">
        <v>519</v>
      </c>
      <c r="E1630" t="s">
        <v>414</v>
      </c>
      <c r="F1630" t="s">
        <v>54</v>
      </c>
      <c r="H1630" t="s">
        <v>416</v>
      </c>
      <c r="I1630" t="s">
        <v>62</v>
      </c>
      <c r="J1630" t="s">
        <v>444</v>
      </c>
      <c r="K1630" s="78">
        <f t="shared" ca="1" si="26"/>
        <v>0</v>
      </c>
      <c r="M1630" t="s">
        <v>1680</v>
      </c>
    </row>
    <row r="1631" spans="1:13" x14ac:dyDescent="0.35">
      <c r="A1631" t="s">
        <v>529</v>
      </c>
      <c r="B1631" t="s">
        <v>418</v>
      </c>
      <c r="C1631" t="s">
        <v>488</v>
      </c>
      <c r="D1631" t="s">
        <v>519</v>
      </c>
      <c r="E1631" t="s">
        <v>417</v>
      </c>
      <c r="F1631" t="s">
        <v>54</v>
      </c>
      <c r="H1631" t="s">
        <v>419</v>
      </c>
      <c r="I1631" t="s">
        <v>62</v>
      </c>
      <c r="J1631" t="s">
        <v>444</v>
      </c>
      <c r="K1631" s="78">
        <f t="shared" ca="1" si="26"/>
        <v>0</v>
      </c>
      <c r="M1631" t="s">
        <v>1680</v>
      </c>
    </row>
    <row r="1632" spans="1:13" x14ac:dyDescent="0.35">
      <c r="A1632" t="s">
        <v>529</v>
      </c>
      <c r="B1632" t="s">
        <v>131</v>
      </c>
      <c r="C1632" t="s">
        <v>488</v>
      </c>
      <c r="D1632" t="s">
        <v>519</v>
      </c>
      <c r="E1632" t="s">
        <v>54</v>
      </c>
      <c r="H1632" t="s">
        <v>420</v>
      </c>
      <c r="I1632" t="s">
        <v>62</v>
      </c>
      <c r="J1632" t="s">
        <v>444</v>
      </c>
      <c r="K1632" s="78">
        <f t="shared" ca="1" si="26"/>
        <v>0</v>
      </c>
      <c r="M1632" t="s">
        <v>1680</v>
      </c>
    </row>
    <row r="1633" spans="1:13" x14ac:dyDescent="0.35">
      <c r="A1633" t="s">
        <v>529</v>
      </c>
      <c r="B1633" t="s">
        <v>134</v>
      </c>
      <c r="C1633" t="s">
        <v>488</v>
      </c>
      <c r="D1633" t="s">
        <v>520</v>
      </c>
      <c r="E1633" t="s">
        <v>521</v>
      </c>
      <c r="F1633" t="s">
        <v>54</v>
      </c>
      <c r="I1633" t="s">
        <v>62</v>
      </c>
      <c r="J1633" t="s">
        <v>444</v>
      </c>
      <c r="K1633" s="78">
        <f t="shared" ca="1" si="26"/>
        <v>0</v>
      </c>
      <c r="M1633" t="s">
        <v>1680</v>
      </c>
    </row>
    <row r="1634" spans="1:13" x14ac:dyDescent="0.35">
      <c r="A1634" t="s">
        <v>529</v>
      </c>
      <c r="B1634" t="s">
        <v>136</v>
      </c>
      <c r="C1634" t="s">
        <v>488</v>
      </c>
      <c r="D1634" t="s">
        <v>520</v>
      </c>
      <c r="E1634" t="s">
        <v>422</v>
      </c>
      <c r="F1634" t="s">
        <v>54</v>
      </c>
      <c r="H1634" t="s">
        <v>423</v>
      </c>
      <c r="I1634" t="s">
        <v>62</v>
      </c>
      <c r="J1634" t="s">
        <v>444</v>
      </c>
      <c r="K1634" s="78">
        <f t="shared" ca="1" si="26"/>
        <v>0</v>
      </c>
      <c r="M1634" t="s">
        <v>1680</v>
      </c>
    </row>
    <row r="1635" spans="1:13" x14ac:dyDescent="0.35">
      <c r="A1635" t="s">
        <v>529</v>
      </c>
      <c r="B1635" t="s">
        <v>138</v>
      </c>
      <c r="C1635" t="s">
        <v>488</v>
      </c>
      <c r="D1635" t="s">
        <v>520</v>
      </c>
      <c r="E1635" t="s">
        <v>424</v>
      </c>
      <c r="F1635" t="s">
        <v>54</v>
      </c>
      <c r="H1635" t="s">
        <v>425</v>
      </c>
      <c r="I1635" t="s">
        <v>62</v>
      </c>
      <c r="J1635" t="s">
        <v>444</v>
      </c>
      <c r="K1635" s="78">
        <f t="shared" ca="1" si="26"/>
        <v>0</v>
      </c>
      <c r="M1635" t="s">
        <v>1680</v>
      </c>
    </row>
    <row r="1636" spans="1:13" x14ac:dyDescent="0.35">
      <c r="A1636" t="s">
        <v>529</v>
      </c>
      <c r="B1636" t="s">
        <v>74</v>
      </c>
      <c r="C1636" t="s">
        <v>488</v>
      </c>
      <c r="D1636" t="s">
        <v>520</v>
      </c>
      <c r="E1636" t="s">
        <v>426</v>
      </c>
      <c r="F1636" t="s">
        <v>54</v>
      </c>
      <c r="H1636" t="s">
        <v>427</v>
      </c>
      <c r="I1636" t="s">
        <v>62</v>
      </c>
      <c r="J1636" t="s">
        <v>444</v>
      </c>
      <c r="K1636" s="78">
        <f t="shared" ca="1" si="26"/>
        <v>0</v>
      </c>
      <c r="M1636" t="s">
        <v>1680</v>
      </c>
    </row>
    <row r="1637" spans="1:13" x14ac:dyDescent="0.35">
      <c r="A1637" t="s">
        <v>529</v>
      </c>
      <c r="B1637" t="s">
        <v>141</v>
      </c>
      <c r="C1637" t="s">
        <v>488</v>
      </c>
      <c r="D1637" t="s">
        <v>520</v>
      </c>
      <c r="E1637" t="s">
        <v>428</v>
      </c>
      <c r="F1637" t="s">
        <v>54</v>
      </c>
      <c r="H1637" t="s">
        <v>429</v>
      </c>
      <c r="I1637" t="s">
        <v>62</v>
      </c>
      <c r="J1637" t="s">
        <v>444</v>
      </c>
      <c r="K1637" s="78">
        <f t="shared" ca="1" si="26"/>
        <v>0</v>
      </c>
      <c r="M1637" t="s">
        <v>1680</v>
      </c>
    </row>
    <row r="1638" spans="1:13" x14ac:dyDescent="0.35">
      <c r="A1638" t="s">
        <v>529</v>
      </c>
      <c r="B1638" t="s">
        <v>143</v>
      </c>
      <c r="C1638" t="s">
        <v>488</v>
      </c>
      <c r="D1638" t="s">
        <v>54</v>
      </c>
      <c r="H1638" t="s">
        <v>522</v>
      </c>
      <c r="I1638" t="s">
        <v>62</v>
      </c>
      <c r="J1638" t="s">
        <v>444</v>
      </c>
      <c r="K1638" s="78">
        <f t="shared" ca="1" si="26"/>
        <v>0</v>
      </c>
      <c r="M1638" t="s">
        <v>1680</v>
      </c>
    </row>
    <row r="1639" spans="1:13" x14ac:dyDescent="0.35">
      <c r="A1639" t="s">
        <v>529</v>
      </c>
      <c r="B1639" t="s">
        <v>144</v>
      </c>
      <c r="C1639" t="s">
        <v>523</v>
      </c>
      <c r="D1639" t="s">
        <v>432</v>
      </c>
      <c r="E1639" t="s">
        <v>54</v>
      </c>
      <c r="I1639" t="s">
        <v>62</v>
      </c>
      <c r="J1639" t="s">
        <v>444</v>
      </c>
      <c r="K1639" s="78">
        <f t="shared" ca="1" si="26"/>
        <v>0</v>
      </c>
      <c r="M1639" t="s">
        <v>1680</v>
      </c>
    </row>
    <row r="1640" spans="1:13" x14ac:dyDescent="0.35">
      <c r="A1640" t="s">
        <v>529</v>
      </c>
      <c r="B1640" t="s">
        <v>145</v>
      </c>
      <c r="C1640" t="s">
        <v>523</v>
      </c>
      <c r="D1640" t="s">
        <v>433</v>
      </c>
      <c r="E1640" t="s">
        <v>54</v>
      </c>
      <c r="H1640" t="s">
        <v>434</v>
      </c>
      <c r="I1640" t="s">
        <v>62</v>
      </c>
      <c r="J1640" t="s">
        <v>444</v>
      </c>
      <c r="K1640" s="78">
        <f t="shared" ca="1" si="26"/>
        <v>0</v>
      </c>
      <c r="M1640" t="s">
        <v>1680</v>
      </c>
    </row>
    <row r="1641" spans="1:13" x14ac:dyDescent="0.35">
      <c r="A1641" t="s">
        <v>529</v>
      </c>
      <c r="B1641" t="s">
        <v>146</v>
      </c>
      <c r="C1641" t="s">
        <v>523</v>
      </c>
      <c r="D1641" t="s">
        <v>435</v>
      </c>
      <c r="E1641" t="s">
        <v>54</v>
      </c>
      <c r="I1641" t="s">
        <v>62</v>
      </c>
      <c r="J1641" t="s">
        <v>444</v>
      </c>
      <c r="K1641" s="78">
        <f t="shared" ca="1" si="26"/>
        <v>0</v>
      </c>
      <c r="M1641" t="s">
        <v>1680</v>
      </c>
    </row>
    <row r="1642" spans="1:13" x14ac:dyDescent="0.35">
      <c r="A1642" t="s">
        <v>529</v>
      </c>
      <c r="B1642" t="s">
        <v>148</v>
      </c>
      <c r="C1642" t="s">
        <v>523</v>
      </c>
      <c r="D1642" t="s">
        <v>436</v>
      </c>
      <c r="E1642" t="s">
        <v>54</v>
      </c>
      <c r="I1642" t="s">
        <v>62</v>
      </c>
      <c r="J1642" t="s">
        <v>444</v>
      </c>
      <c r="K1642" s="78">
        <f t="shared" ca="1" si="26"/>
        <v>0</v>
      </c>
      <c r="M1642" t="s">
        <v>1680</v>
      </c>
    </row>
    <row r="1643" spans="1:13" x14ac:dyDescent="0.35">
      <c r="A1643" t="s">
        <v>529</v>
      </c>
      <c r="B1643" t="s">
        <v>19</v>
      </c>
      <c r="C1643" t="s">
        <v>488</v>
      </c>
      <c r="D1643" t="s">
        <v>489</v>
      </c>
      <c r="E1643" t="s">
        <v>490</v>
      </c>
      <c r="F1643" t="s">
        <v>330</v>
      </c>
      <c r="G1643" t="s">
        <v>54</v>
      </c>
      <c r="H1643" t="s">
        <v>491</v>
      </c>
      <c r="I1643" t="s">
        <v>63</v>
      </c>
      <c r="J1643" t="s">
        <v>445</v>
      </c>
      <c r="K1643" s="78">
        <f t="shared" ca="1" si="26"/>
        <v>0</v>
      </c>
      <c r="M1643" t="s">
        <v>1680</v>
      </c>
    </row>
    <row r="1644" spans="1:13" x14ac:dyDescent="0.35">
      <c r="A1644" t="s">
        <v>529</v>
      </c>
      <c r="B1644" t="s">
        <v>23</v>
      </c>
      <c r="C1644" t="s">
        <v>488</v>
      </c>
      <c r="D1644" t="s">
        <v>489</v>
      </c>
      <c r="E1644" t="s">
        <v>490</v>
      </c>
      <c r="F1644" t="s">
        <v>332</v>
      </c>
      <c r="G1644" t="s">
        <v>54</v>
      </c>
      <c r="H1644" t="s">
        <v>333</v>
      </c>
      <c r="I1644" t="s">
        <v>63</v>
      </c>
      <c r="J1644" t="s">
        <v>445</v>
      </c>
      <c r="K1644" s="78">
        <f t="shared" ca="1" si="26"/>
        <v>0</v>
      </c>
      <c r="M1644" t="s">
        <v>1680</v>
      </c>
    </row>
    <row r="1645" spans="1:13" x14ac:dyDescent="0.35">
      <c r="A1645" t="s">
        <v>529</v>
      </c>
      <c r="B1645" t="s">
        <v>26</v>
      </c>
      <c r="C1645" t="s">
        <v>488</v>
      </c>
      <c r="D1645" t="s">
        <v>489</v>
      </c>
      <c r="E1645" t="s">
        <v>490</v>
      </c>
      <c r="F1645" t="s">
        <v>334</v>
      </c>
      <c r="G1645" t="s">
        <v>54</v>
      </c>
      <c r="H1645" t="s">
        <v>335</v>
      </c>
      <c r="I1645" t="s">
        <v>63</v>
      </c>
      <c r="J1645" t="s">
        <v>445</v>
      </c>
      <c r="K1645" s="78">
        <f t="shared" ca="1" si="26"/>
        <v>0</v>
      </c>
      <c r="M1645" t="s">
        <v>1680</v>
      </c>
    </row>
    <row r="1646" spans="1:13" x14ac:dyDescent="0.35">
      <c r="A1646" t="s">
        <v>529</v>
      </c>
      <c r="B1646" t="s">
        <v>30</v>
      </c>
      <c r="C1646" t="s">
        <v>488</v>
      </c>
      <c r="D1646" t="s">
        <v>489</v>
      </c>
      <c r="E1646" t="s">
        <v>490</v>
      </c>
      <c r="F1646" t="s">
        <v>54</v>
      </c>
      <c r="I1646" t="s">
        <v>63</v>
      </c>
      <c r="J1646" t="s">
        <v>445</v>
      </c>
      <c r="K1646" s="78">
        <f t="shared" ca="1" si="26"/>
        <v>0</v>
      </c>
      <c r="M1646" t="s">
        <v>1680</v>
      </c>
    </row>
    <row r="1647" spans="1:13" x14ac:dyDescent="0.35">
      <c r="A1647" t="s">
        <v>529</v>
      </c>
      <c r="B1647" t="s">
        <v>34</v>
      </c>
      <c r="C1647" t="s">
        <v>488</v>
      </c>
      <c r="D1647" t="s">
        <v>489</v>
      </c>
      <c r="E1647" t="s">
        <v>493</v>
      </c>
      <c r="F1647" t="s">
        <v>337</v>
      </c>
      <c r="G1647" t="s">
        <v>54</v>
      </c>
      <c r="H1647" t="s">
        <v>338</v>
      </c>
      <c r="I1647" t="s">
        <v>63</v>
      </c>
      <c r="J1647" t="s">
        <v>445</v>
      </c>
      <c r="K1647" s="78">
        <f t="shared" ca="1" si="26"/>
        <v>0</v>
      </c>
      <c r="M1647" t="s">
        <v>1680</v>
      </c>
    </row>
    <row r="1648" spans="1:13" x14ac:dyDescent="0.35">
      <c r="A1648" t="s">
        <v>529</v>
      </c>
      <c r="B1648" t="s">
        <v>38</v>
      </c>
      <c r="C1648" t="s">
        <v>488</v>
      </c>
      <c r="D1648" t="s">
        <v>489</v>
      </c>
      <c r="E1648" t="s">
        <v>493</v>
      </c>
      <c r="F1648" t="s">
        <v>339</v>
      </c>
      <c r="G1648" t="s">
        <v>54</v>
      </c>
      <c r="H1648" t="s">
        <v>494</v>
      </c>
      <c r="I1648" t="s">
        <v>63</v>
      </c>
      <c r="J1648" t="s">
        <v>445</v>
      </c>
      <c r="K1648" s="78">
        <f t="shared" ca="1" si="26"/>
        <v>0</v>
      </c>
      <c r="M1648" t="s">
        <v>1680</v>
      </c>
    </row>
    <row r="1649" spans="1:13" x14ac:dyDescent="0.35">
      <c r="A1649" t="s">
        <v>529</v>
      </c>
      <c r="B1649" t="s">
        <v>41</v>
      </c>
      <c r="C1649" t="s">
        <v>488</v>
      </c>
      <c r="D1649" t="s">
        <v>489</v>
      </c>
      <c r="E1649" t="s">
        <v>493</v>
      </c>
      <c r="F1649" t="s">
        <v>54</v>
      </c>
      <c r="I1649" t="s">
        <v>63</v>
      </c>
      <c r="J1649" t="s">
        <v>445</v>
      </c>
      <c r="K1649" s="78">
        <f t="shared" ca="1" si="26"/>
        <v>0</v>
      </c>
      <c r="M1649" t="s">
        <v>1680</v>
      </c>
    </row>
    <row r="1650" spans="1:13" x14ac:dyDescent="0.35">
      <c r="A1650" t="s">
        <v>529</v>
      </c>
      <c r="B1650" t="s">
        <v>45</v>
      </c>
      <c r="C1650" t="s">
        <v>488</v>
      </c>
      <c r="D1650" t="s">
        <v>489</v>
      </c>
      <c r="E1650" t="s">
        <v>341</v>
      </c>
      <c r="F1650" t="s">
        <v>495</v>
      </c>
      <c r="G1650" t="s">
        <v>54</v>
      </c>
      <c r="H1650" t="s">
        <v>496</v>
      </c>
      <c r="I1650" t="s">
        <v>63</v>
      </c>
      <c r="J1650" t="s">
        <v>445</v>
      </c>
      <c r="K1650" s="78">
        <f t="shared" ca="1" si="26"/>
        <v>0</v>
      </c>
      <c r="M1650" t="s">
        <v>1680</v>
      </c>
    </row>
    <row r="1651" spans="1:13" x14ac:dyDescent="0.35">
      <c r="A1651" t="s">
        <v>529</v>
      </c>
      <c r="B1651" t="s">
        <v>49</v>
      </c>
      <c r="C1651" t="s">
        <v>488</v>
      </c>
      <c r="D1651" t="s">
        <v>489</v>
      </c>
      <c r="E1651" t="s">
        <v>341</v>
      </c>
      <c r="F1651" t="s">
        <v>497</v>
      </c>
      <c r="G1651" t="s">
        <v>54</v>
      </c>
      <c r="H1651" t="s">
        <v>345</v>
      </c>
      <c r="I1651" t="s">
        <v>63</v>
      </c>
      <c r="J1651" t="s">
        <v>445</v>
      </c>
      <c r="K1651" s="78">
        <f t="shared" ca="1" si="26"/>
        <v>0</v>
      </c>
      <c r="M1651" t="s">
        <v>1680</v>
      </c>
    </row>
    <row r="1652" spans="1:13" x14ac:dyDescent="0.35">
      <c r="A1652" t="s">
        <v>529</v>
      </c>
      <c r="B1652" t="s">
        <v>51</v>
      </c>
      <c r="C1652" t="s">
        <v>488</v>
      </c>
      <c r="D1652" t="s">
        <v>489</v>
      </c>
      <c r="E1652" t="s">
        <v>341</v>
      </c>
      <c r="F1652" t="s">
        <v>498</v>
      </c>
      <c r="G1652" t="s">
        <v>54</v>
      </c>
      <c r="H1652" t="s">
        <v>347</v>
      </c>
      <c r="I1652" t="s">
        <v>63</v>
      </c>
      <c r="J1652" t="s">
        <v>445</v>
      </c>
      <c r="K1652" s="78">
        <f t="shared" ca="1" si="26"/>
        <v>0</v>
      </c>
      <c r="M1652" t="s">
        <v>1680</v>
      </c>
    </row>
    <row r="1653" spans="1:13" x14ac:dyDescent="0.35">
      <c r="A1653" t="s">
        <v>529</v>
      </c>
      <c r="B1653" t="s">
        <v>53</v>
      </c>
      <c r="C1653" t="s">
        <v>488</v>
      </c>
      <c r="D1653" t="s">
        <v>489</v>
      </c>
      <c r="E1653" t="s">
        <v>341</v>
      </c>
      <c r="F1653" t="s">
        <v>499</v>
      </c>
      <c r="G1653" t="s">
        <v>54</v>
      </c>
      <c r="H1653" t="s">
        <v>349</v>
      </c>
      <c r="I1653" t="s">
        <v>63</v>
      </c>
      <c r="J1653" t="s">
        <v>445</v>
      </c>
      <c r="K1653" s="78">
        <f t="shared" ca="1" si="26"/>
        <v>0</v>
      </c>
      <c r="M1653" t="s">
        <v>1680</v>
      </c>
    </row>
    <row r="1654" spans="1:13" x14ac:dyDescent="0.35">
      <c r="A1654" t="s">
        <v>529</v>
      </c>
      <c r="B1654" t="s">
        <v>60</v>
      </c>
      <c r="C1654" t="s">
        <v>488</v>
      </c>
      <c r="D1654" t="s">
        <v>489</v>
      </c>
      <c r="E1654" t="s">
        <v>341</v>
      </c>
      <c r="F1654" t="s">
        <v>500</v>
      </c>
      <c r="G1654" t="s">
        <v>54</v>
      </c>
      <c r="H1654" t="s">
        <v>351</v>
      </c>
      <c r="I1654" t="s">
        <v>63</v>
      </c>
      <c r="J1654" t="s">
        <v>445</v>
      </c>
      <c r="K1654" s="78">
        <f t="shared" ca="1" si="26"/>
        <v>0</v>
      </c>
      <c r="M1654" t="s">
        <v>1680</v>
      </c>
    </row>
    <row r="1655" spans="1:13" x14ac:dyDescent="0.35">
      <c r="A1655" t="s">
        <v>529</v>
      </c>
      <c r="B1655" t="s">
        <v>66</v>
      </c>
      <c r="C1655" t="s">
        <v>488</v>
      </c>
      <c r="D1655" t="s">
        <v>489</v>
      </c>
      <c r="E1655" t="s">
        <v>352</v>
      </c>
      <c r="F1655" t="s">
        <v>54</v>
      </c>
      <c r="I1655" t="s">
        <v>63</v>
      </c>
      <c r="J1655" t="s">
        <v>445</v>
      </c>
      <c r="K1655" s="78">
        <f t="shared" ca="1" si="26"/>
        <v>0</v>
      </c>
      <c r="M1655" t="s">
        <v>1680</v>
      </c>
    </row>
    <row r="1656" spans="1:13" x14ac:dyDescent="0.35">
      <c r="A1656" t="s">
        <v>529</v>
      </c>
      <c r="B1656" t="s">
        <v>69</v>
      </c>
      <c r="C1656" t="s">
        <v>488</v>
      </c>
      <c r="D1656" t="s">
        <v>489</v>
      </c>
      <c r="E1656" t="s">
        <v>501</v>
      </c>
      <c r="F1656" t="s">
        <v>353</v>
      </c>
      <c r="G1656" t="s">
        <v>54</v>
      </c>
      <c r="H1656" t="s">
        <v>354</v>
      </c>
      <c r="I1656" t="s">
        <v>63</v>
      </c>
      <c r="J1656" t="s">
        <v>445</v>
      </c>
      <c r="K1656" s="78">
        <f t="shared" ca="1" si="26"/>
        <v>0</v>
      </c>
      <c r="M1656" t="s">
        <v>1680</v>
      </c>
    </row>
    <row r="1657" spans="1:13" x14ac:dyDescent="0.35">
      <c r="A1657" t="s">
        <v>529</v>
      </c>
      <c r="B1657" t="s">
        <v>73</v>
      </c>
      <c r="C1657" t="s">
        <v>488</v>
      </c>
      <c r="D1657" t="s">
        <v>489</v>
      </c>
      <c r="E1657" t="s">
        <v>501</v>
      </c>
      <c r="F1657" t="s">
        <v>355</v>
      </c>
      <c r="G1657" t="s">
        <v>54</v>
      </c>
      <c r="H1657" t="s">
        <v>502</v>
      </c>
      <c r="I1657" t="s">
        <v>63</v>
      </c>
      <c r="J1657" t="s">
        <v>445</v>
      </c>
      <c r="K1657" s="78">
        <f t="shared" ca="1" si="26"/>
        <v>0</v>
      </c>
      <c r="M1657" t="s">
        <v>1680</v>
      </c>
    </row>
    <row r="1658" spans="1:13" x14ac:dyDescent="0.35">
      <c r="A1658" t="s">
        <v>529</v>
      </c>
      <c r="B1658" t="s">
        <v>76</v>
      </c>
      <c r="C1658" t="s">
        <v>488</v>
      </c>
      <c r="D1658" t="s">
        <v>489</v>
      </c>
      <c r="E1658" t="s">
        <v>501</v>
      </c>
      <c r="F1658" t="s">
        <v>54</v>
      </c>
      <c r="I1658" t="s">
        <v>63</v>
      </c>
      <c r="J1658" t="s">
        <v>445</v>
      </c>
      <c r="K1658" s="78">
        <f t="shared" ca="1" si="26"/>
        <v>0</v>
      </c>
      <c r="M1658" t="s">
        <v>1680</v>
      </c>
    </row>
    <row r="1659" spans="1:13" x14ac:dyDescent="0.35">
      <c r="A1659" t="s">
        <v>529</v>
      </c>
      <c r="B1659" t="s">
        <v>80</v>
      </c>
      <c r="C1659" t="s">
        <v>488</v>
      </c>
      <c r="D1659" t="s">
        <v>489</v>
      </c>
      <c r="E1659" t="s">
        <v>54</v>
      </c>
      <c r="I1659" t="s">
        <v>63</v>
      </c>
      <c r="J1659" t="s">
        <v>445</v>
      </c>
      <c r="K1659" s="78">
        <f t="shared" ca="1" si="26"/>
        <v>0</v>
      </c>
      <c r="M1659" t="s">
        <v>1680</v>
      </c>
    </row>
    <row r="1660" spans="1:13" x14ac:dyDescent="0.35">
      <c r="A1660" t="s">
        <v>529</v>
      </c>
      <c r="B1660" t="s">
        <v>82</v>
      </c>
      <c r="C1660" t="s">
        <v>488</v>
      </c>
      <c r="D1660" t="s">
        <v>503</v>
      </c>
      <c r="E1660" t="s">
        <v>504</v>
      </c>
      <c r="F1660" t="s">
        <v>360</v>
      </c>
      <c r="G1660" t="s">
        <v>54</v>
      </c>
      <c r="H1660" t="s">
        <v>361</v>
      </c>
      <c r="I1660" t="s">
        <v>63</v>
      </c>
      <c r="J1660" t="s">
        <v>445</v>
      </c>
      <c r="K1660" s="78">
        <f t="shared" ca="1" si="26"/>
        <v>0</v>
      </c>
      <c r="M1660" t="s">
        <v>1680</v>
      </c>
    </row>
    <row r="1661" spans="1:13" x14ac:dyDescent="0.35">
      <c r="A1661" t="s">
        <v>529</v>
      </c>
      <c r="B1661" t="s">
        <v>84</v>
      </c>
      <c r="C1661" t="s">
        <v>488</v>
      </c>
      <c r="D1661" t="s">
        <v>503</v>
      </c>
      <c r="E1661" t="s">
        <v>504</v>
      </c>
      <c r="F1661" t="s">
        <v>362</v>
      </c>
      <c r="G1661" t="s">
        <v>54</v>
      </c>
      <c r="H1661" t="s">
        <v>363</v>
      </c>
      <c r="I1661" t="s">
        <v>63</v>
      </c>
      <c r="J1661" t="s">
        <v>445</v>
      </c>
      <c r="K1661" s="78">
        <f t="shared" ca="1" si="26"/>
        <v>0</v>
      </c>
      <c r="M1661" t="s">
        <v>1680</v>
      </c>
    </row>
    <row r="1662" spans="1:13" x14ac:dyDescent="0.35">
      <c r="A1662" t="s">
        <v>529</v>
      </c>
      <c r="B1662" t="s">
        <v>86</v>
      </c>
      <c r="C1662" t="s">
        <v>488</v>
      </c>
      <c r="D1662" t="s">
        <v>503</v>
      </c>
      <c r="E1662" t="s">
        <v>504</v>
      </c>
      <c r="F1662" t="s">
        <v>364</v>
      </c>
      <c r="G1662" t="s">
        <v>54</v>
      </c>
      <c r="H1662" t="s">
        <v>365</v>
      </c>
      <c r="I1662" t="s">
        <v>63</v>
      </c>
      <c r="J1662" t="s">
        <v>445</v>
      </c>
      <c r="K1662" s="78">
        <f t="shared" ca="1" si="26"/>
        <v>0</v>
      </c>
      <c r="M1662" t="s">
        <v>1680</v>
      </c>
    </row>
    <row r="1663" spans="1:13" x14ac:dyDescent="0.35">
      <c r="A1663" t="s">
        <v>529</v>
      </c>
      <c r="B1663" t="s">
        <v>88</v>
      </c>
      <c r="C1663" t="s">
        <v>488</v>
      </c>
      <c r="D1663" t="s">
        <v>503</v>
      </c>
      <c r="E1663" t="s">
        <v>504</v>
      </c>
      <c r="F1663" t="s">
        <v>54</v>
      </c>
      <c r="I1663" t="s">
        <v>63</v>
      </c>
      <c r="J1663" t="s">
        <v>445</v>
      </c>
      <c r="K1663" s="78">
        <f t="shared" ca="1" si="26"/>
        <v>0</v>
      </c>
      <c r="M1663" t="s">
        <v>1680</v>
      </c>
    </row>
    <row r="1664" spans="1:13" x14ac:dyDescent="0.35">
      <c r="A1664" t="s">
        <v>529</v>
      </c>
      <c r="B1664" t="s">
        <v>90</v>
      </c>
      <c r="C1664" t="s">
        <v>488</v>
      </c>
      <c r="D1664" t="s">
        <v>503</v>
      </c>
      <c r="E1664" t="s">
        <v>505</v>
      </c>
      <c r="F1664" t="s">
        <v>367</v>
      </c>
      <c r="G1664" t="s">
        <v>54</v>
      </c>
      <c r="H1664" t="s">
        <v>368</v>
      </c>
      <c r="I1664" t="s">
        <v>63</v>
      </c>
      <c r="J1664" t="s">
        <v>445</v>
      </c>
      <c r="K1664" s="78">
        <f t="shared" ca="1" si="26"/>
        <v>0</v>
      </c>
      <c r="M1664" t="s">
        <v>1680</v>
      </c>
    </row>
    <row r="1665" spans="1:13" x14ac:dyDescent="0.35">
      <c r="A1665" t="s">
        <v>529</v>
      </c>
      <c r="B1665" t="s">
        <v>92</v>
      </c>
      <c r="C1665" t="s">
        <v>488</v>
      </c>
      <c r="D1665" t="s">
        <v>503</v>
      </c>
      <c r="E1665" t="s">
        <v>505</v>
      </c>
      <c r="F1665" t="s">
        <v>369</v>
      </c>
      <c r="G1665" t="s">
        <v>54</v>
      </c>
      <c r="H1665" t="s">
        <v>370</v>
      </c>
      <c r="I1665" t="s">
        <v>63</v>
      </c>
      <c r="J1665" t="s">
        <v>445</v>
      </c>
      <c r="K1665" s="78">
        <f t="shared" ca="1" si="26"/>
        <v>0</v>
      </c>
      <c r="M1665" t="s">
        <v>1680</v>
      </c>
    </row>
    <row r="1666" spans="1:13" x14ac:dyDescent="0.35">
      <c r="A1666" t="s">
        <v>529</v>
      </c>
      <c r="B1666" t="s">
        <v>94</v>
      </c>
      <c r="C1666" t="s">
        <v>488</v>
      </c>
      <c r="D1666" t="s">
        <v>503</v>
      </c>
      <c r="E1666" t="s">
        <v>505</v>
      </c>
      <c r="F1666" t="s">
        <v>371</v>
      </c>
      <c r="G1666" t="s">
        <v>54</v>
      </c>
      <c r="H1666" t="s">
        <v>372</v>
      </c>
      <c r="I1666" t="s">
        <v>63</v>
      </c>
      <c r="J1666" t="s">
        <v>445</v>
      </c>
      <c r="K1666" s="78">
        <f t="shared" ca="1" si="26"/>
        <v>0</v>
      </c>
      <c r="M1666" t="s">
        <v>1680</v>
      </c>
    </row>
    <row r="1667" spans="1:13" x14ac:dyDescent="0.35">
      <c r="A1667" t="s">
        <v>529</v>
      </c>
      <c r="B1667" t="s">
        <v>96</v>
      </c>
      <c r="C1667" t="s">
        <v>488</v>
      </c>
      <c r="D1667" t="s">
        <v>503</v>
      </c>
      <c r="E1667" t="s">
        <v>505</v>
      </c>
      <c r="F1667" t="s">
        <v>54</v>
      </c>
      <c r="I1667" t="s">
        <v>63</v>
      </c>
      <c r="J1667" t="s">
        <v>445</v>
      </c>
      <c r="K1667" s="78">
        <f t="shared" ca="1" si="26"/>
        <v>0</v>
      </c>
      <c r="M1667" t="s">
        <v>1680</v>
      </c>
    </row>
    <row r="1668" spans="1:13" x14ac:dyDescent="0.35">
      <c r="A1668" t="s">
        <v>529</v>
      </c>
      <c r="B1668" t="s">
        <v>98</v>
      </c>
      <c r="C1668" t="s">
        <v>488</v>
      </c>
      <c r="D1668" t="s">
        <v>503</v>
      </c>
      <c r="E1668" t="s">
        <v>506</v>
      </c>
      <c r="F1668" t="s">
        <v>374</v>
      </c>
      <c r="G1668" t="s">
        <v>54</v>
      </c>
      <c r="H1668" t="s">
        <v>507</v>
      </c>
      <c r="I1668" t="s">
        <v>63</v>
      </c>
      <c r="J1668" t="s">
        <v>445</v>
      </c>
      <c r="K1668" s="78">
        <f t="shared" ca="1" si="26"/>
        <v>0</v>
      </c>
      <c r="M1668" t="s">
        <v>1680</v>
      </c>
    </row>
    <row r="1669" spans="1:13" x14ac:dyDescent="0.35">
      <c r="A1669" t="s">
        <v>529</v>
      </c>
      <c r="B1669" t="s">
        <v>100</v>
      </c>
      <c r="C1669" t="s">
        <v>488</v>
      </c>
      <c r="D1669" t="s">
        <v>503</v>
      </c>
      <c r="E1669" t="s">
        <v>506</v>
      </c>
      <c r="F1669" t="s">
        <v>508</v>
      </c>
      <c r="G1669" t="s">
        <v>54</v>
      </c>
      <c r="H1669" t="s">
        <v>377</v>
      </c>
      <c r="I1669" t="s">
        <v>63</v>
      </c>
      <c r="J1669" t="s">
        <v>445</v>
      </c>
      <c r="K1669" s="78">
        <f t="shared" ca="1" si="26"/>
        <v>0</v>
      </c>
      <c r="M1669" t="s">
        <v>1680</v>
      </c>
    </row>
    <row r="1670" spans="1:13" x14ac:dyDescent="0.35">
      <c r="A1670" t="s">
        <v>529</v>
      </c>
      <c r="B1670" t="s">
        <v>102</v>
      </c>
      <c r="C1670" t="s">
        <v>488</v>
      </c>
      <c r="D1670" t="s">
        <v>503</v>
      </c>
      <c r="E1670" t="s">
        <v>506</v>
      </c>
      <c r="F1670" t="s">
        <v>378</v>
      </c>
      <c r="G1670" t="s">
        <v>54</v>
      </c>
      <c r="H1670" t="s">
        <v>379</v>
      </c>
      <c r="I1670" t="s">
        <v>63</v>
      </c>
      <c r="J1670" t="s">
        <v>445</v>
      </c>
      <c r="K1670" s="78">
        <f t="shared" ca="1" si="26"/>
        <v>0</v>
      </c>
      <c r="M1670" t="s">
        <v>1680</v>
      </c>
    </row>
    <row r="1671" spans="1:13" x14ac:dyDescent="0.35">
      <c r="A1671" t="s">
        <v>529</v>
      </c>
      <c r="B1671" t="s">
        <v>67</v>
      </c>
      <c r="C1671" t="s">
        <v>488</v>
      </c>
      <c r="D1671" t="s">
        <v>503</v>
      </c>
      <c r="E1671" t="s">
        <v>506</v>
      </c>
      <c r="F1671" t="s">
        <v>380</v>
      </c>
      <c r="G1671" t="s">
        <v>54</v>
      </c>
      <c r="H1671" t="s">
        <v>381</v>
      </c>
      <c r="I1671" t="s">
        <v>63</v>
      </c>
      <c r="J1671" t="s">
        <v>445</v>
      </c>
      <c r="K1671" s="78">
        <f t="shared" ca="1" si="26"/>
        <v>0</v>
      </c>
      <c r="M1671" t="s">
        <v>1680</v>
      </c>
    </row>
    <row r="1672" spans="1:13" x14ac:dyDescent="0.35">
      <c r="A1672" t="s">
        <v>529</v>
      </c>
      <c r="B1672" t="s">
        <v>105</v>
      </c>
      <c r="C1672" t="s">
        <v>488</v>
      </c>
      <c r="D1672" t="s">
        <v>503</v>
      </c>
      <c r="E1672" t="s">
        <v>506</v>
      </c>
      <c r="F1672" t="s">
        <v>382</v>
      </c>
      <c r="G1672" t="s">
        <v>54</v>
      </c>
      <c r="I1672" t="s">
        <v>63</v>
      </c>
      <c r="J1672" t="s">
        <v>445</v>
      </c>
      <c r="K1672" s="78">
        <f t="shared" ca="1" si="26"/>
        <v>0</v>
      </c>
      <c r="M1672" t="s">
        <v>1680</v>
      </c>
    </row>
    <row r="1673" spans="1:13" x14ac:dyDescent="0.35">
      <c r="A1673" t="s">
        <v>529</v>
      </c>
      <c r="B1673" t="s">
        <v>107</v>
      </c>
      <c r="C1673" t="s">
        <v>488</v>
      </c>
      <c r="D1673" t="s">
        <v>503</v>
      </c>
      <c r="E1673" t="s">
        <v>506</v>
      </c>
      <c r="F1673" t="s">
        <v>54</v>
      </c>
      <c r="I1673" t="s">
        <v>63</v>
      </c>
      <c r="J1673" t="s">
        <v>445</v>
      </c>
      <c r="K1673" s="78">
        <f t="shared" ca="1" si="26"/>
        <v>0</v>
      </c>
      <c r="M1673" t="s">
        <v>1680</v>
      </c>
    </row>
    <row r="1674" spans="1:13" x14ac:dyDescent="0.35">
      <c r="A1674" t="s">
        <v>529</v>
      </c>
      <c r="B1674" t="s">
        <v>109</v>
      </c>
      <c r="C1674" t="s">
        <v>488</v>
      </c>
      <c r="D1674" t="s">
        <v>503</v>
      </c>
      <c r="E1674" t="s">
        <v>384</v>
      </c>
      <c r="F1674" t="s">
        <v>231</v>
      </c>
      <c r="G1674" t="s">
        <v>54</v>
      </c>
      <c r="H1674" t="s">
        <v>385</v>
      </c>
      <c r="I1674" t="s">
        <v>63</v>
      </c>
      <c r="J1674" t="s">
        <v>445</v>
      </c>
      <c r="K1674" s="78">
        <f t="shared" ca="1" si="26"/>
        <v>0</v>
      </c>
      <c r="M1674" t="s">
        <v>1680</v>
      </c>
    </row>
    <row r="1675" spans="1:13" x14ac:dyDescent="0.35">
      <c r="A1675" t="s">
        <v>529</v>
      </c>
      <c r="B1675" t="s">
        <v>111</v>
      </c>
      <c r="C1675" t="s">
        <v>488</v>
      </c>
      <c r="D1675" t="s">
        <v>503</v>
      </c>
      <c r="E1675" t="s">
        <v>509</v>
      </c>
      <c r="F1675" t="s">
        <v>510</v>
      </c>
      <c r="G1675" t="s">
        <v>54</v>
      </c>
      <c r="H1675" t="s">
        <v>388</v>
      </c>
      <c r="I1675" t="s">
        <v>63</v>
      </c>
      <c r="J1675" t="s">
        <v>445</v>
      </c>
      <c r="K1675" s="78">
        <f t="shared" ca="1" si="26"/>
        <v>0</v>
      </c>
      <c r="M1675" t="s">
        <v>1680</v>
      </c>
    </row>
    <row r="1676" spans="1:13" x14ac:dyDescent="0.35">
      <c r="A1676" t="s">
        <v>529</v>
      </c>
      <c r="B1676" t="s">
        <v>114</v>
      </c>
      <c r="C1676" t="s">
        <v>488</v>
      </c>
      <c r="D1676" t="s">
        <v>503</v>
      </c>
      <c r="E1676" t="s">
        <v>509</v>
      </c>
      <c r="F1676" t="s">
        <v>511</v>
      </c>
      <c r="G1676" t="s">
        <v>54</v>
      </c>
      <c r="H1676" t="s">
        <v>390</v>
      </c>
      <c r="I1676" t="s">
        <v>63</v>
      </c>
      <c r="J1676" t="s">
        <v>445</v>
      </c>
      <c r="K1676" s="78">
        <f t="shared" ca="1" si="26"/>
        <v>0</v>
      </c>
      <c r="M1676" t="s">
        <v>1680</v>
      </c>
    </row>
    <row r="1677" spans="1:13" x14ac:dyDescent="0.35">
      <c r="A1677" t="s">
        <v>529</v>
      </c>
      <c r="B1677" t="s">
        <v>116</v>
      </c>
      <c r="C1677" t="s">
        <v>488</v>
      </c>
      <c r="D1677" t="s">
        <v>503</v>
      </c>
      <c r="E1677" t="s">
        <v>509</v>
      </c>
      <c r="F1677" t="s">
        <v>512</v>
      </c>
      <c r="G1677" t="s">
        <v>54</v>
      </c>
      <c r="H1677" t="s">
        <v>390</v>
      </c>
      <c r="I1677" t="s">
        <v>63</v>
      </c>
      <c r="J1677" t="s">
        <v>445</v>
      </c>
      <c r="K1677" s="78">
        <f t="shared" ca="1" si="26"/>
        <v>0</v>
      </c>
      <c r="M1677" t="s">
        <v>1680</v>
      </c>
    </row>
    <row r="1678" spans="1:13" x14ac:dyDescent="0.35">
      <c r="A1678" t="s">
        <v>529</v>
      </c>
      <c r="B1678" t="s">
        <v>118</v>
      </c>
      <c r="C1678" t="s">
        <v>488</v>
      </c>
      <c r="D1678" t="s">
        <v>503</v>
      </c>
      <c r="E1678" t="s">
        <v>509</v>
      </c>
      <c r="F1678" t="s">
        <v>54</v>
      </c>
      <c r="I1678" t="s">
        <v>63</v>
      </c>
      <c r="J1678" t="s">
        <v>445</v>
      </c>
      <c r="K1678" s="78">
        <f t="shared" ca="1" si="26"/>
        <v>0</v>
      </c>
      <c r="M1678" t="s">
        <v>1680</v>
      </c>
    </row>
    <row r="1679" spans="1:13" x14ac:dyDescent="0.35">
      <c r="A1679" t="s">
        <v>529</v>
      </c>
      <c r="B1679" t="s">
        <v>120</v>
      </c>
      <c r="C1679" t="s">
        <v>488</v>
      </c>
      <c r="D1679" t="s">
        <v>503</v>
      </c>
      <c r="E1679" t="s">
        <v>54</v>
      </c>
      <c r="I1679" t="s">
        <v>63</v>
      </c>
      <c r="J1679" t="s">
        <v>445</v>
      </c>
      <c r="K1679" s="78">
        <f t="shared" ca="1" si="26"/>
        <v>0</v>
      </c>
      <c r="M1679" t="s">
        <v>1680</v>
      </c>
    </row>
    <row r="1680" spans="1:13" x14ac:dyDescent="0.35">
      <c r="A1680" t="s">
        <v>529</v>
      </c>
      <c r="B1680" t="s">
        <v>124</v>
      </c>
      <c r="C1680" t="s">
        <v>488</v>
      </c>
      <c r="D1680" t="s">
        <v>513</v>
      </c>
      <c r="E1680" t="s">
        <v>514</v>
      </c>
      <c r="F1680" t="s">
        <v>54</v>
      </c>
      <c r="H1680" t="s">
        <v>398</v>
      </c>
      <c r="I1680" t="s">
        <v>63</v>
      </c>
      <c r="J1680" t="s">
        <v>445</v>
      </c>
      <c r="K1680" s="78">
        <f t="shared" ca="1" si="26"/>
        <v>0</v>
      </c>
      <c r="M1680" t="s">
        <v>1680</v>
      </c>
    </row>
    <row r="1681" spans="1:13" x14ac:dyDescent="0.35">
      <c r="A1681" t="s">
        <v>529</v>
      </c>
      <c r="B1681" t="s">
        <v>71</v>
      </c>
      <c r="C1681" t="s">
        <v>488</v>
      </c>
      <c r="D1681" t="s">
        <v>513</v>
      </c>
      <c r="E1681" t="s">
        <v>399</v>
      </c>
      <c r="F1681" t="s">
        <v>54</v>
      </c>
      <c r="I1681" t="s">
        <v>63</v>
      </c>
      <c r="J1681" t="s">
        <v>445</v>
      </c>
      <c r="K1681" s="78">
        <f t="shared" ca="1" si="26"/>
        <v>0</v>
      </c>
      <c r="M1681" t="s">
        <v>1680</v>
      </c>
    </row>
    <row r="1682" spans="1:13" x14ac:dyDescent="0.35">
      <c r="A1682" t="s">
        <v>529</v>
      </c>
      <c r="B1682" t="s">
        <v>127</v>
      </c>
      <c r="C1682" t="s">
        <v>488</v>
      </c>
      <c r="D1682" t="s">
        <v>513</v>
      </c>
      <c r="E1682" t="s">
        <v>515</v>
      </c>
      <c r="F1682" t="s">
        <v>54</v>
      </c>
      <c r="H1682" t="s">
        <v>401</v>
      </c>
      <c r="I1682" t="s">
        <v>63</v>
      </c>
      <c r="J1682" t="s">
        <v>445</v>
      </c>
      <c r="K1682" s="78">
        <f t="shared" ca="1" si="26"/>
        <v>0</v>
      </c>
      <c r="M1682" t="s">
        <v>1680</v>
      </c>
    </row>
    <row r="1683" spans="1:13" x14ac:dyDescent="0.35">
      <c r="A1683" t="s">
        <v>529</v>
      </c>
      <c r="B1683" t="s">
        <v>129</v>
      </c>
      <c r="C1683" t="s">
        <v>488</v>
      </c>
      <c r="D1683" t="s">
        <v>513</v>
      </c>
      <c r="E1683" t="s">
        <v>515</v>
      </c>
      <c r="F1683" t="s">
        <v>516</v>
      </c>
      <c r="G1683" t="s">
        <v>54</v>
      </c>
      <c r="I1683" t="s">
        <v>63</v>
      </c>
      <c r="J1683" t="s">
        <v>445</v>
      </c>
      <c r="K1683" s="78">
        <f t="shared" ca="1" si="26"/>
        <v>0</v>
      </c>
      <c r="M1683" t="s">
        <v>1680</v>
      </c>
    </row>
    <row r="1684" spans="1:13" x14ac:dyDescent="0.35">
      <c r="A1684" t="s">
        <v>529</v>
      </c>
      <c r="B1684" t="s">
        <v>404</v>
      </c>
      <c r="C1684" t="s">
        <v>488</v>
      </c>
      <c r="D1684" t="s">
        <v>513</v>
      </c>
      <c r="E1684" t="s">
        <v>515</v>
      </c>
      <c r="F1684" t="s">
        <v>517</v>
      </c>
      <c r="G1684" t="s">
        <v>54</v>
      </c>
      <c r="I1684" t="s">
        <v>63</v>
      </c>
      <c r="J1684" t="s">
        <v>445</v>
      </c>
      <c r="K1684" s="78">
        <f t="shared" ref="K1684:K1747" ca="1" si="27">OFFSET(INDIRECT(A1684&amp;"_Corner"),MATCH($B1684,INDIRECT(A1684&amp;"_Row"),0),MATCH($I1684,INDIRECT(A1684&amp;"_Column",0)))</f>
        <v>0</v>
      </c>
      <c r="M1684" t="s">
        <v>1680</v>
      </c>
    </row>
    <row r="1685" spans="1:13" x14ac:dyDescent="0.35">
      <c r="A1685" t="s">
        <v>529</v>
      </c>
      <c r="B1685" t="s">
        <v>406</v>
      </c>
      <c r="C1685" t="s">
        <v>488</v>
      </c>
      <c r="D1685" t="s">
        <v>513</v>
      </c>
      <c r="E1685" t="s">
        <v>515</v>
      </c>
      <c r="F1685" t="s">
        <v>518</v>
      </c>
      <c r="G1685" t="s">
        <v>54</v>
      </c>
      <c r="I1685" t="s">
        <v>63</v>
      </c>
      <c r="J1685" t="s">
        <v>445</v>
      </c>
      <c r="K1685" s="78">
        <f t="shared" ca="1" si="27"/>
        <v>0</v>
      </c>
      <c r="M1685" t="s">
        <v>1680</v>
      </c>
    </row>
    <row r="1686" spans="1:13" x14ac:dyDescent="0.35">
      <c r="A1686" t="s">
        <v>529</v>
      </c>
      <c r="B1686" t="s">
        <v>408</v>
      </c>
      <c r="C1686" t="s">
        <v>488</v>
      </c>
      <c r="D1686" t="s">
        <v>513</v>
      </c>
      <c r="E1686" t="s">
        <v>54</v>
      </c>
      <c r="I1686" t="s">
        <v>63</v>
      </c>
      <c r="J1686" t="s">
        <v>445</v>
      </c>
      <c r="K1686" s="78">
        <f t="shared" ca="1" si="27"/>
        <v>0</v>
      </c>
      <c r="M1686" t="s">
        <v>1680</v>
      </c>
    </row>
    <row r="1687" spans="1:13" x14ac:dyDescent="0.35">
      <c r="A1687" t="s">
        <v>529</v>
      </c>
      <c r="B1687" t="s">
        <v>412</v>
      </c>
      <c r="C1687" t="s">
        <v>488</v>
      </c>
      <c r="D1687" t="s">
        <v>519</v>
      </c>
      <c r="E1687" t="s">
        <v>411</v>
      </c>
      <c r="F1687" t="s">
        <v>54</v>
      </c>
      <c r="H1687" t="s">
        <v>413</v>
      </c>
      <c r="I1687" t="s">
        <v>63</v>
      </c>
      <c r="J1687" t="s">
        <v>445</v>
      </c>
      <c r="K1687" s="78">
        <f t="shared" ca="1" si="27"/>
        <v>0</v>
      </c>
      <c r="M1687" t="s">
        <v>1680</v>
      </c>
    </row>
    <row r="1688" spans="1:13" x14ac:dyDescent="0.35">
      <c r="A1688" t="s">
        <v>529</v>
      </c>
      <c r="B1688" t="s">
        <v>415</v>
      </c>
      <c r="C1688" t="s">
        <v>488</v>
      </c>
      <c r="D1688" t="s">
        <v>519</v>
      </c>
      <c r="E1688" t="s">
        <v>414</v>
      </c>
      <c r="F1688" t="s">
        <v>54</v>
      </c>
      <c r="H1688" t="s">
        <v>416</v>
      </c>
      <c r="I1688" t="s">
        <v>63</v>
      </c>
      <c r="J1688" t="s">
        <v>445</v>
      </c>
      <c r="K1688" s="78">
        <f t="shared" ca="1" si="27"/>
        <v>0</v>
      </c>
      <c r="M1688" t="s">
        <v>1680</v>
      </c>
    </row>
    <row r="1689" spans="1:13" x14ac:dyDescent="0.35">
      <c r="A1689" t="s">
        <v>529</v>
      </c>
      <c r="B1689" t="s">
        <v>418</v>
      </c>
      <c r="C1689" t="s">
        <v>488</v>
      </c>
      <c r="D1689" t="s">
        <v>519</v>
      </c>
      <c r="E1689" t="s">
        <v>417</v>
      </c>
      <c r="F1689" t="s">
        <v>54</v>
      </c>
      <c r="H1689" t="s">
        <v>419</v>
      </c>
      <c r="I1689" t="s">
        <v>63</v>
      </c>
      <c r="J1689" t="s">
        <v>445</v>
      </c>
      <c r="K1689" s="78">
        <f t="shared" ca="1" si="27"/>
        <v>0</v>
      </c>
      <c r="M1689" t="s">
        <v>1680</v>
      </c>
    </row>
    <row r="1690" spans="1:13" x14ac:dyDescent="0.35">
      <c r="A1690" t="s">
        <v>529</v>
      </c>
      <c r="B1690" t="s">
        <v>131</v>
      </c>
      <c r="C1690" t="s">
        <v>488</v>
      </c>
      <c r="D1690" t="s">
        <v>519</v>
      </c>
      <c r="E1690" t="s">
        <v>54</v>
      </c>
      <c r="H1690" t="s">
        <v>420</v>
      </c>
      <c r="I1690" t="s">
        <v>63</v>
      </c>
      <c r="J1690" t="s">
        <v>445</v>
      </c>
      <c r="K1690" s="78">
        <f t="shared" ca="1" si="27"/>
        <v>0</v>
      </c>
      <c r="M1690" t="s">
        <v>1680</v>
      </c>
    </row>
    <row r="1691" spans="1:13" x14ac:dyDescent="0.35">
      <c r="A1691" t="s">
        <v>529</v>
      </c>
      <c r="B1691" t="s">
        <v>134</v>
      </c>
      <c r="C1691" t="s">
        <v>488</v>
      </c>
      <c r="D1691" t="s">
        <v>520</v>
      </c>
      <c r="E1691" t="s">
        <v>521</v>
      </c>
      <c r="F1691" t="s">
        <v>54</v>
      </c>
      <c r="I1691" t="s">
        <v>63</v>
      </c>
      <c r="J1691" t="s">
        <v>445</v>
      </c>
      <c r="K1691" s="78">
        <f t="shared" ca="1" si="27"/>
        <v>0</v>
      </c>
      <c r="M1691" t="s">
        <v>1680</v>
      </c>
    </row>
    <row r="1692" spans="1:13" x14ac:dyDescent="0.35">
      <c r="A1692" t="s">
        <v>529</v>
      </c>
      <c r="B1692" t="s">
        <v>136</v>
      </c>
      <c r="C1692" t="s">
        <v>488</v>
      </c>
      <c r="D1692" t="s">
        <v>520</v>
      </c>
      <c r="E1692" t="s">
        <v>422</v>
      </c>
      <c r="F1692" t="s">
        <v>54</v>
      </c>
      <c r="H1692" t="s">
        <v>423</v>
      </c>
      <c r="I1692" t="s">
        <v>63</v>
      </c>
      <c r="J1692" t="s">
        <v>445</v>
      </c>
      <c r="K1692" s="78">
        <f t="shared" ca="1" si="27"/>
        <v>0</v>
      </c>
      <c r="M1692" t="s">
        <v>1680</v>
      </c>
    </row>
    <row r="1693" spans="1:13" x14ac:dyDescent="0.35">
      <c r="A1693" t="s">
        <v>529</v>
      </c>
      <c r="B1693" t="s">
        <v>138</v>
      </c>
      <c r="C1693" t="s">
        <v>488</v>
      </c>
      <c r="D1693" t="s">
        <v>520</v>
      </c>
      <c r="E1693" t="s">
        <v>424</v>
      </c>
      <c r="F1693" t="s">
        <v>54</v>
      </c>
      <c r="H1693" t="s">
        <v>425</v>
      </c>
      <c r="I1693" t="s">
        <v>63</v>
      </c>
      <c r="J1693" t="s">
        <v>445</v>
      </c>
      <c r="K1693" s="78">
        <f t="shared" ca="1" si="27"/>
        <v>0</v>
      </c>
      <c r="M1693" t="s">
        <v>1680</v>
      </c>
    </row>
    <row r="1694" spans="1:13" x14ac:dyDescent="0.35">
      <c r="A1694" t="s">
        <v>529</v>
      </c>
      <c r="B1694" t="s">
        <v>74</v>
      </c>
      <c r="C1694" t="s">
        <v>488</v>
      </c>
      <c r="D1694" t="s">
        <v>520</v>
      </c>
      <c r="E1694" t="s">
        <v>426</v>
      </c>
      <c r="F1694" t="s">
        <v>54</v>
      </c>
      <c r="H1694" t="s">
        <v>427</v>
      </c>
      <c r="I1694" t="s">
        <v>63</v>
      </c>
      <c r="J1694" t="s">
        <v>445</v>
      </c>
      <c r="K1694" s="78">
        <f t="shared" ca="1" si="27"/>
        <v>0</v>
      </c>
      <c r="M1694" t="s">
        <v>1680</v>
      </c>
    </row>
    <row r="1695" spans="1:13" x14ac:dyDescent="0.35">
      <c r="A1695" t="s">
        <v>529</v>
      </c>
      <c r="B1695" t="s">
        <v>141</v>
      </c>
      <c r="C1695" t="s">
        <v>488</v>
      </c>
      <c r="D1695" t="s">
        <v>520</v>
      </c>
      <c r="E1695" t="s">
        <v>428</v>
      </c>
      <c r="F1695" t="s">
        <v>54</v>
      </c>
      <c r="H1695" t="s">
        <v>429</v>
      </c>
      <c r="I1695" t="s">
        <v>63</v>
      </c>
      <c r="J1695" t="s">
        <v>445</v>
      </c>
      <c r="K1695" s="78">
        <f t="shared" ca="1" si="27"/>
        <v>0</v>
      </c>
      <c r="M1695" t="s">
        <v>1680</v>
      </c>
    </row>
    <row r="1696" spans="1:13" x14ac:dyDescent="0.35">
      <c r="A1696" t="s">
        <v>529</v>
      </c>
      <c r="B1696" t="s">
        <v>143</v>
      </c>
      <c r="C1696" t="s">
        <v>488</v>
      </c>
      <c r="D1696" t="s">
        <v>54</v>
      </c>
      <c r="H1696" t="s">
        <v>522</v>
      </c>
      <c r="I1696" t="s">
        <v>63</v>
      </c>
      <c r="J1696" t="s">
        <v>445</v>
      </c>
      <c r="K1696" s="78">
        <f t="shared" ca="1" si="27"/>
        <v>0</v>
      </c>
      <c r="M1696" t="s">
        <v>1680</v>
      </c>
    </row>
    <row r="1697" spans="1:13" x14ac:dyDescent="0.35">
      <c r="A1697" t="s">
        <v>529</v>
      </c>
      <c r="B1697" t="s">
        <v>144</v>
      </c>
      <c r="C1697" t="s">
        <v>523</v>
      </c>
      <c r="D1697" t="s">
        <v>432</v>
      </c>
      <c r="E1697" t="s">
        <v>54</v>
      </c>
      <c r="I1697" t="s">
        <v>63</v>
      </c>
      <c r="J1697" t="s">
        <v>445</v>
      </c>
      <c r="K1697" s="78">
        <f t="shared" ca="1" si="27"/>
        <v>0</v>
      </c>
      <c r="M1697" t="s">
        <v>1680</v>
      </c>
    </row>
    <row r="1698" spans="1:13" x14ac:dyDescent="0.35">
      <c r="A1698" t="s">
        <v>529</v>
      </c>
      <c r="B1698" t="s">
        <v>145</v>
      </c>
      <c r="C1698" t="s">
        <v>523</v>
      </c>
      <c r="D1698" t="s">
        <v>433</v>
      </c>
      <c r="E1698" t="s">
        <v>54</v>
      </c>
      <c r="H1698" t="s">
        <v>434</v>
      </c>
      <c r="I1698" t="s">
        <v>63</v>
      </c>
      <c r="J1698" t="s">
        <v>445</v>
      </c>
      <c r="K1698" s="78">
        <f t="shared" ca="1" si="27"/>
        <v>0</v>
      </c>
      <c r="M1698" t="s">
        <v>1680</v>
      </c>
    </row>
    <row r="1699" spans="1:13" x14ac:dyDescent="0.35">
      <c r="A1699" t="s">
        <v>529</v>
      </c>
      <c r="B1699" t="s">
        <v>146</v>
      </c>
      <c r="C1699" t="s">
        <v>523</v>
      </c>
      <c r="D1699" t="s">
        <v>435</v>
      </c>
      <c r="E1699" t="s">
        <v>54</v>
      </c>
      <c r="I1699" t="s">
        <v>63</v>
      </c>
      <c r="J1699" t="s">
        <v>445</v>
      </c>
      <c r="K1699" s="78">
        <f t="shared" ca="1" si="27"/>
        <v>0</v>
      </c>
      <c r="M1699" t="s">
        <v>1680</v>
      </c>
    </row>
    <row r="1700" spans="1:13" x14ac:dyDescent="0.35">
      <c r="A1700" t="s">
        <v>529</v>
      </c>
      <c r="B1700" t="s">
        <v>148</v>
      </c>
      <c r="C1700" t="s">
        <v>523</v>
      </c>
      <c r="D1700" t="s">
        <v>436</v>
      </c>
      <c r="E1700" t="s">
        <v>54</v>
      </c>
      <c r="I1700" t="s">
        <v>63</v>
      </c>
      <c r="J1700" t="s">
        <v>445</v>
      </c>
      <c r="K1700" s="78">
        <f t="shared" ca="1" si="27"/>
        <v>0</v>
      </c>
      <c r="M1700" t="s">
        <v>1680</v>
      </c>
    </row>
    <row r="1701" spans="1:13" x14ac:dyDescent="0.35">
      <c r="A1701" t="s">
        <v>529</v>
      </c>
      <c r="B1701" t="s">
        <v>19</v>
      </c>
      <c r="C1701" t="s">
        <v>488</v>
      </c>
      <c r="D1701" t="s">
        <v>489</v>
      </c>
      <c r="E1701" t="s">
        <v>490</v>
      </c>
      <c r="F1701" t="s">
        <v>330</v>
      </c>
      <c r="G1701" t="s">
        <v>54</v>
      </c>
      <c r="H1701" t="s">
        <v>491</v>
      </c>
      <c r="I1701" t="s">
        <v>64</v>
      </c>
      <c r="J1701" t="s">
        <v>524</v>
      </c>
      <c r="K1701" s="78">
        <f t="shared" ca="1" si="27"/>
        <v>0</v>
      </c>
      <c r="M1701" t="s">
        <v>1680</v>
      </c>
    </row>
    <row r="1702" spans="1:13" x14ac:dyDescent="0.35">
      <c r="A1702" t="s">
        <v>529</v>
      </c>
      <c r="B1702" t="s">
        <v>23</v>
      </c>
      <c r="C1702" t="s">
        <v>488</v>
      </c>
      <c r="D1702" t="s">
        <v>489</v>
      </c>
      <c r="E1702" t="s">
        <v>490</v>
      </c>
      <c r="F1702" t="s">
        <v>332</v>
      </c>
      <c r="G1702" t="s">
        <v>54</v>
      </c>
      <c r="H1702" t="s">
        <v>333</v>
      </c>
      <c r="I1702" t="s">
        <v>64</v>
      </c>
      <c r="J1702" t="s">
        <v>524</v>
      </c>
      <c r="K1702" s="78">
        <f t="shared" ca="1" si="27"/>
        <v>0</v>
      </c>
      <c r="M1702" t="s">
        <v>1680</v>
      </c>
    </row>
    <row r="1703" spans="1:13" x14ac:dyDescent="0.35">
      <c r="A1703" t="s">
        <v>529</v>
      </c>
      <c r="B1703" t="s">
        <v>26</v>
      </c>
      <c r="C1703" t="s">
        <v>488</v>
      </c>
      <c r="D1703" t="s">
        <v>489</v>
      </c>
      <c r="E1703" t="s">
        <v>490</v>
      </c>
      <c r="F1703" t="s">
        <v>334</v>
      </c>
      <c r="G1703" t="s">
        <v>54</v>
      </c>
      <c r="H1703" t="s">
        <v>335</v>
      </c>
      <c r="I1703" t="s">
        <v>64</v>
      </c>
      <c r="J1703" t="s">
        <v>524</v>
      </c>
      <c r="K1703" s="78">
        <f t="shared" ca="1" si="27"/>
        <v>0</v>
      </c>
      <c r="M1703" t="s">
        <v>1680</v>
      </c>
    </row>
    <row r="1704" spans="1:13" x14ac:dyDescent="0.35">
      <c r="A1704" t="s">
        <v>529</v>
      </c>
      <c r="B1704" t="s">
        <v>30</v>
      </c>
      <c r="C1704" t="s">
        <v>488</v>
      </c>
      <c r="D1704" t="s">
        <v>489</v>
      </c>
      <c r="E1704" t="s">
        <v>490</v>
      </c>
      <c r="F1704" t="s">
        <v>54</v>
      </c>
      <c r="I1704" t="s">
        <v>64</v>
      </c>
      <c r="J1704" t="s">
        <v>524</v>
      </c>
      <c r="K1704" s="78">
        <f t="shared" ca="1" si="27"/>
        <v>0</v>
      </c>
      <c r="M1704" t="s">
        <v>1680</v>
      </c>
    </row>
    <row r="1705" spans="1:13" x14ac:dyDescent="0.35">
      <c r="A1705" t="s">
        <v>529</v>
      </c>
      <c r="B1705" t="s">
        <v>34</v>
      </c>
      <c r="C1705" t="s">
        <v>488</v>
      </c>
      <c r="D1705" t="s">
        <v>489</v>
      </c>
      <c r="E1705" t="s">
        <v>493</v>
      </c>
      <c r="F1705" t="s">
        <v>337</v>
      </c>
      <c r="G1705" t="s">
        <v>54</v>
      </c>
      <c r="H1705" t="s">
        <v>338</v>
      </c>
      <c r="I1705" t="s">
        <v>64</v>
      </c>
      <c r="J1705" t="s">
        <v>524</v>
      </c>
      <c r="K1705" s="78">
        <f t="shared" ca="1" si="27"/>
        <v>0</v>
      </c>
      <c r="M1705" t="s">
        <v>1680</v>
      </c>
    </row>
    <row r="1706" spans="1:13" x14ac:dyDescent="0.35">
      <c r="A1706" t="s">
        <v>529</v>
      </c>
      <c r="B1706" t="s">
        <v>38</v>
      </c>
      <c r="C1706" t="s">
        <v>488</v>
      </c>
      <c r="D1706" t="s">
        <v>489</v>
      </c>
      <c r="E1706" t="s">
        <v>493</v>
      </c>
      <c r="F1706" t="s">
        <v>339</v>
      </c>
      <c r="G1706" t="s">
        <v>54</v>
      </c>
      <c r="H1706" t="s">
        <v>494</v>
      </c>
      <c r="I1706" t="s">
        <v>64</v>
      </c>
      <c r="J1706" t="s">
        <v>524</v>
      </c>
      <c r="K1706" s="78">
        <f t="shared" ca="1" si="27"/>
        <v>0</v>
      </c>
      <c r="M1706" t="s">
        <v>1680</v>
      </c>
    </row>
    <row r="1707" spans="1:13" x14ac:dyDescent="0.35">
      <c r="A1707" t="s">
        <v>529</v>
      </c>
      <c r="B1707" t="s">
        <v>41</v>
      </c>
      <c r="C1707" t="s">
        <v>488</v>
      </c>
      <c r="D1707" t="s">
        <v>489</v>
      </c>
      <c r="E1707" t="s">
        <v>493</v>
      </c>
      <c r="F1707" t="s">
        <v>54</v>
      </c>
      <c r="I1707" t="s">
        <v>64</v>
      </c>
      <c r="J1707" t="s">
        <v>524</v>
      </c>
      <c r="K1707" s="78">
        <f t="shared" ca="1" si="27"/>
        <v>0</v>
      </c>
      <c r="M1707" t="s">
        <v>1680</v>
      </c>
    </row>
    <row r="1708" spans="1:13" x14ac:dyDescent="0.35">
      <c r="A1708" t="s">
        <v>529</v>
      </c>
      <c r="B1708" t="s">
        <v>45</v>
      </c>
      <c r="C1708" t="s">
        <v>488</v>
      </c>
      <c r="D1708" t="s">
        <v>489</v>
      </c>
      <c r="E1708" t="s">
        <v>341</v>
      </c>
      <c r="F1708" t="s">
        <v>495</v>
      </c>
      <c r="G1708" t="s">
        <v>54</v>
      </c>
      <c r="H1708" t="s">
        <v>496</v>
      </c>
      <c r="I1708" t="s">
        <v>64</v>
      </c>
      <c r="J1708" t="s">
        <v>524</v>
      </c>
      <c r="K1708" s="78">
        <f t="shared" ca="1" si="27"/>
        <v>0</v>
      </c>
      <c r="M1708" t="s">
        <v>1680</v>
      </c>
    </row>
    <row r="1709" spans="1:13" x14ac:dyDescent="0.35">
      <c r="A1709" t="s">
        <v>529</v>
      </c>
      <c r="B1709" t="s">
        <v>49</v>
      </c>
      <c r="C1709" t="s">
        <v>488</v>
      </c>
      <c r="D1709" t="s">
        <v>489</v>
      </c>
      <c r="E1709" t="s">
        <v>341</v>
      </c>
      <c r="F1709" t="s">
        <v>497</v>
      </c>
      <c r="G1709" t="s">
        <v>54</v>
      </c>
      <c r="H1709" t="s">
        <v>345</v>
      </c>
      <c r="I1709" t="s">
        <v>64</v>
      </c>
      <c r="J1709" t="s">
        <v>524</v>
      </c>
      <c r="K1709" s="78">
        <f t="shared" ca="1" si="27"/>
        <v>0</v>
      </c>
      <c r="M1709" t="s">
        <v>1680</v>
      </c>
    </row>
    <row r="1710" spans="1:13" x14ac:dyDescent="0.35">
      <c r="A1710" t="s">
        <v>529</v>
      </c>
      <c r="B1710" t="s">
        <v>51</v>
      </c>
      <c r="C1710" t="s">
        <v>488</v>
      </c>
      <c r="D1710" t="s">
        <v>489</v>
      </c>
      <c r="E1710" t="s">
        <v>341</v>
      </c>
      <c r="F1710" t="s">
        <v>498</v>
      </c>
      <c r="G1710" t="s">
        <v>54</v>
      </c>
      <c r="H1710" t="s">
        <v>347</v>
      </c>
      <c r="I1710" t="s">
        <v>64</v>
      </c>
      <c r="J1710" t="s">
        <v>524</v>
      </c>
      <c r="K1710" s="78">
        <f t="shared" ca="1" si="27"/>
        <v>0</v>
      </c>
      <c r="M1710" t="s">
        <v>1680</v>
      </c>
    </row>
    <row r="1711" spans="1:13" x14ac:dyDescent="0.35">
      <c r="A1711" t="s">
        <v>529</v>
      </c>
      <c r="B1711" t="s">
        <v>53</v>
      </c>
      <c r="C1711" t="s">
        <v>488</v>
      </c>
      <c r="D1711" t="s">
        <v>489</v>
      </c>
      <c r="E1711" t="s">
        <v>341</v>
      </c>
      <c r="F1711" t="s">
        <v>499</v>
      </c>
      <c r="G1711" t="s">
        <v>54</v>
      </c>
      <c r="H1711" t="s">
        <v>349</v>
      </c>
      <c r="I1711" t="s">
        <v>64</v>
      </c>
      <c r="J1711" t="s">
        <v>524</v>
      </c>
      <c r="K1711" s="78">
        <f t="shared" ca="1" si="27"/>
        <v>0</v>
      </c>
      <c r="M1711" t="s">
        <v>1680</v>
      </c>
    </row>
    <row r="1712" spans="1:13" x14ac:dyDescent="0.35">
      <c r="A1712" t="s">
        <v>529</v>
      </c>
      <c r="B1712" t="s">
        <v>60</v>
      </c>
      <c r="C1712" t="s">
        <v>488</v>
      </c>
      <c r="D1712" t="s">
        <v>489</v>
      </c>
      <c r="E1712" t="s">
        <v>341</v>
      </c>
      <c r="F1712" t="s">
        <v>500</v>
      </c>
      <c r="G1712" t="s">
        <v>54</v>
      </c>
      <c r="H1712" t="s">
        <v>351</v>
      </c>
      <c r="I1712" t="s">
        <v>64</v>
      </c>
      <c r="J1712" t="s">
        <v>524</v>
      </c>
      <c r="K1712" s="78">
        <f t="shared" ca="1" si="27"/>
        <v>0</v>
      </c>
      <c r="M1712" t="s">
        <v>1680</v>
      </c>
    </row>
    <row r="1713" spans="1:13" x14ac:dyDescent="0.35">
      <c r="A1713" t="s">
        <v>529</v>
      </c>
      <c r="B1713" t="s">
        <v>66</v>
      </c>
      <c r="C1713" t="s">
        <v>488</v>
      </c>
      <c r="D1713" t="s">
        <v>489</v>
      </c>
      <c r="E1713" t="s">
        <v>352</v>
      </c>
      <c r="F1713" t="s">
        <v>54</v>
      </c>
      <c r="I1713" t="s">
        <v>64</v>
      </c>
      <c r="J1713" t="s">
        <v>524</v>
      </c>
      <c r="K1713" s="78">
        <f t="shared" ca="1" si="27"/>
        <v>0</v>
      </c>
      <c r="M1713" t="s">
        <v>1680</v>
      </c>
    </row>
    <row r="1714" spans="1:13" x14ac:dyDescent="0.35">
      <c r="A1714" t="s">
        <v>529</v>
      </c>
      <c r="B1714" t="s">
        <v>69</v>
      </c>
      <c r="C1714" t="s">
        <v>488</v>
      </c>
      <c r="D1714" t="s">
        <v>489</v>
      </c>
      <c r="E1714" t="s">
        <v>501</v>
      </c>
      <c r="F1714" t="s">
        <v>353</v>
      </c>
      <c r="G1714" t="s">
        <v>54</v>
      </c>
      <c r="H1714" t="s">
        <v>354</v>
      </c>
      <c r="I1714" t="s">
        <v>64</v>
      </c>
      <c r="J1714" t="s">
        <v>524</v>
      </c>
      <c r="K1714" s="78">
        <f t="shared" ca="1" si="27"/>
        <v>0</v>
      </c>
      <c r="M1714" t="s">
        <v>1680</v>
      </c>
    </row>
    <row r="1715" spans="1:13" x14ac:dyDescent="0.35">
      <c r="A1715" t="s">
        <v>529</v>
      </c>
      <c r="B1715" t="s">
        <v>73</v>
      </c>
      <c r="C1715" t="s">
        <v>488</v>
      </c>
      <c r="D1715" t="s">
        <v>489</v>
      </c>
      <c r="E1715" t="s">
        <v>501</v>
      </c>
      <c r="F1715" t="s">
        <v>355</v>
      </c>
      <c r="G1715" t="s">
        <v>54</v>
      </c>
      <c r="H1715" t="s">
        <v>502</v>
      </c>
      <c r="I1715" t="s">
        <v>64</v>
      </c>
      <c r="J1715" t="s">
        <v>524</v>
      </c>
      <c r="K1715" s="78">
        <f t="shared" ca="1" si="27"/>
        <v>0</v>
      </c>
      <c r="M1715" t="s">
        <v>1680</v>
      </c>
    </row>
    <row r="1716" spans="1:13" x14ac:dyDescent="0.35">
      <c r="A1716" t="s">
        <v>529</v>
      </c>
      <c r="B1716" t="s">
        <v>76</v>
      </c>
      <c r="C1716" t="s">
        <v>488</v>
      </c>
      <c r="D1716" t="s">
        <v>489</v>
      </c>
      <c r="E1716" t="s">
        <v>501</v>
      </c>
      <c r="F1716" t="s">
        <v>54</v>
      </c>
      <c r="I1716" t="s">
        <v>64</v>
      </c>
      <c r="J1716" t="s">
        <v>524</v>
      </c>
      <c r="K1716" s="78">
        <f t="shared" ca="1" si="27"/>
        <v>0</v>
      </c>
      <c r="M1716" t="s">
        <v>1680</v>
      </c>
    </row>
    <row r="1717" spans="1:13" x14ac:dyDescent="0.35">
      <c r="A1717" t="s">
        <v>529</v>
      </c>
      <c r="B1717" t="s">
        <v>80</v>
      </c>
      <c r="C1717" t="s">
        <v>488</v>
      </c>
      <c r="D1717" t="s">
        <v>489</v>
      </c>
      <c r="E1717" t="s">
        <v>54</v>
      </c>
      <c r="I1717" t="s">
        <v>64</v>
      </c>
      <c r="J1717" t="s">
        <v>524</v>
      </c>
      <c r="K1717" s="78">
        <f t="shared" ca="1" si="27"/>
        <v>0</v>
      </c>
      <c r="M1717" t="s">
        <v>1680</v>
      </c>
    </row>
    <row r="1718" spans="1:13" x14ac:dyDescent="0.35">
      <c r="A1718" t="s">
        <v>529</v>
      </c>
      <c r="B1718" t="s">
        <v>82</v>
      </c>
      <c r="C1718" t="s">
        <v>488</v>
      </c>
      <c r="D1718" t="s">
        <v>503</v>
      </c>
      <c r="E1718" t="s">
        <v>504</v>
      </c>
      <c r="F1718" t="s">
        <v>360</v>
      </c>
      <c r="G1718" t="s">
        <v>54</v>
      </c>
      <c r="H1718" t="s">
        <v>361</v>
      </c>
      <c r="I1718" t="s">
        <v>64</v>
      </c>
      <c r="J1718" t="s">
        <v>524</v>
      </c>
      <c r="K1718" s="78">
        <f t="shared" ca="1" si="27"/>
        <v>0</v>
      </c>
      <c r="M1718" t="s">
        <v>1680</v>
      </c>
    </row>
    <row r="1719" spans="1:13" x14ac:dyDescent="0.35">
      <c r="A1719" t="s">
        <v>529</v>
      </c>
      <c r="B1719" t="s">
        <v>84</v>
      </c>
      <c r="C1719" t="s">
        <v>488</v>
      </c>
      <c r="D1719" t="s">
        <v>503</v>
      </c>
      <c r="E1719" t="s">
        <v>504</v>
      </c>
      <c r="F1719" t="s">
        <v>362</v>
      </c>
      <c r="G1719" t="s">
        <v>54</v>
      </c>
      <c r="H1719" t="s">
        <v>363</v>
      </c>
      <c r="I1719" t="s">
        <v>64</v>
      </c>
      <c r="J1719" t="s">
        <v>524</v>
      </c>
      <c r="K1719" s="78">
        <f t="shared" ca="1" si="27"/>
        <v>0</v>
      </c>
      <c r="M1719" t="s">
        <v>1680</v>
      </c>
    </row>
    <row r="1720" spans="1:13" x14ac:dyDescent="0.35">
      <c r="A1720" t="s">
        <v>529</v>
      </c>
      <c r="B1720" t="s">
        <v>86</v>
      </c>
      <c r="C1720" t="s">
        <v>488</v>
      </c>
      <c r="D1720" t="s">
        <v>503</v>
      </c>
      <c r="E1720" t="s">
        <v>504</v>
      </c>
      <c r="F1720" t="s">
        <v>364</v>
      </c>
      <c r="G1720" t="s">
        <v>54</v>
      </c>
      <c r="H1720" t="s">
        <v>365</v>
      </c>
      <c r="I1720" t="s">
        <v>64</v>
      </c>
      <c r="J1720" t="s">
        <v>524</v>
      </c>
      <c r="K1720" s="78">
        <f t="shared" ca="1" si="27"/>
        <v>0</v>
      </c>
      <c r="M1720" t="s">
        <v>1680</v>
      </c>
    </row>
    <row r="1721" spans="1:13" x14ac:dyDescent="0.35">
      <c r="A1721" t="s">
        <v>529</v>
      </c>
      <c r="B1721" t="s">
        <v>88</v>
      </c>
      <c r="C1721" t="s">
        <v>488</v>
      </c>
      <c r="D1721" t="s">
        <v>503</v>
      </c>
      <c r="E1721" t="s">
        <v>504</v>
      </c>
      <c r="F1721" t="s">
        <v>54</v>
      </c>
      <c r="I1721" t="s">
        <v>64</v>
      </c>
      <c r="J1721" t="s">
        <v>524</v>
      </c>
      <c r="K1721" s="78">
        <f t="shared" ca="1" si="27"/>
        <v>0</v>
      </c>
      <c r="M1721" t="s">
        <v>1680</v>
      </c>
    </row>
    <row r="1722" spans="1:13" x14ac:dyDescent="0.35">
      <c r="A1722" t="s">
        <v>529</v>
      </c>
      <c r="B1722" t="s">
        <v>90</v>
      </c>
      <c r="C1722" t="s">
        <v>488</v>
      </c>
      <c r="D1722" t="s">
        <v>503</v>
      </c>
      <c r="E1722" t="s">
        <v>505</v>
      </c>
      <c r="F1722" t="s">
        <v>367</v>
      </c>
      <c r="G1722" t="s">
        <v>54</v>
      </c>
      <c r="H1722" t="s">
        <v>368</v>
      </c>
      <c r="I1722" t="s">
        <v>64</v>
      </c>
      <c r="J1722" t="s">
        <v>524</v>
      </c>
      <c r="K1722" s="78">
        <f t="shared" ca="1" si="27"/>
        <v>0</v>
      </c>
      <c r="M1722" t="s">
        <v>1680</v>
      </c>
    </row>
    <row r="1723" spans="1:13" x14ac:dyDescent="0.35">
      <c r="A1723" t="s">
        <v>529</v>
      </c>
      <c r="B1723" t="s">
        <v>92</v>
      </c>
      <c r="C1723" t="s">
        <v>488</v>
      </c>
      <c r="D1723" t="s">
        <v>503</v>
      </c>
      <c r="E1723" t="s">
        <v>505</v>
      </c>
      <c r="F1723" t="s">
        <v>369</v>
      </c>
      <c r="G1723" t="s">
        <v>54</v>
      </c>
      <c r="H1723" t="s">
        <v>370</v>
      </c>
      <c r="I1723" t="s">
        <v>64</v>
      </c>
      <c r="J1723" t="s">
        <v>524</v>
      </c>
      <c r="K1723" s="78">
        <f t="shared" ca="1" si="27"/>
        <v>0</v>
      </c>
      <c r="M1723" t="s">
        <v>1680</v>
      </c>
    </row>
    <row r="1724" spans="1:13" x14ac:dyDescent="0.35">
      <c r="A1724" t="s">
        <v>529</v>
      </c>
      <c r="B1724" t="s">
        <v>94</v>
      </c>
      <c r="C1724" t="s">
        <v>488</v>
      </c>
      <c r="D1724" t="s">
        <v>503</v>
      </c>
      <c r="E1724" t="s">
        <v>505</v>
      </c>
      <c r="F1724" t="s">
        <v>371</v>
      </c>
      <c r="G1724" t="s">
        <v>54</v>
      </c>
      <c r="H1724" t="s">
        <v>372</v>
      </c>
      <c r="I1724" t="s">
        <v>64</v>
      </c>
      <c r="J1724" t="s">
        <v>524</v>
      </c>
      <c r="K1724" s="78">
        <f t="shared" ca="1" si="27"/>
        <v>0</v>
      </c>
      <c r="M1724" t="s">
        <v>1680</v>
      </c>
    </row>
    <row r="1725" spans="1:13" x14ac:dyDescent="0.35">
      <c r="A1725" t="s">
        <v>529</v>
      </c>
      <c r="B1725" t="s">
        <v>96</v>
      </c>
      <c r="C1725" t="s">
        <v>488</v>
      </c>
      <c r="D1725" t="s">
        <v>503</v>
      </c>
      <c r="E1725" t="s">
        <v>505</v>
      </c>
      <c r="F1725" t="s">
        <v>54</v>
      </c>
      <c r="I1725" t="s">
        <v>64</v>
      </c>
      <c r="J1725" t="s">
        <v>524</v>
      </c>
      <c r="K1725" s="78">
        <f t="shared" ca="1" si="27"/>
        <v>0</v>
      </c>
      <c r="M1725" t="s">
        <v>1680</v>
      </c>
    </row>
    <row r="1726" spans="1:13" x14ac:dyDescent="0.35">
      <c r="A1726" t="s">
        <v>529</v>
      </c>
      <c r="B1726" t="s">
        <v>98</v>
      </c>
      <c r="C1726" t="s">
        <v>488</v>
      </c>
      <c r="D1726" t="s">
        <v>503</v>
      </c>
      <c r="E1726" t="s">
        <v>506</v>
      </c>
      <c r="F1726" t="s">
        <v>374</v>
      </c>
      <c r="G1726" t="s">
        <v>54</v>
      </c>
      <c r="H1726" t="s">
        <v>507</v>
      </c>
      <c r="I1726" t="s">
        <v>64</v>
      </c>
      <c r="J1726" t="s">
        <v>524</v>
      </c>
      <c r="K1726" s="78">
        <f t="shared" ca="1" si="27"/>
        <v>0</v>
      </c>
      <c r="M1726" t="s">
        <v>1680</v>
      </c>
    </row>
    <row r="1727" spans="1:13" x14ac:dyDescent="0.35">
      <c r="A1727" t="s">
        <v>529</v>
      </c>
      <c r="B1727" t="s">
        <v>100</v>
      </c>
      <c r="C1727" t="s">
        <v>488</v>
      </c>
      <c r="D1727" t="s">
        <v>503</v>
      </c>
      <c r="E1727" t="s">
        <v>506</v>
      </c>
      <c r="F1727" t="s">
        <v>508</v>
      </c>
      <c r="G1727" t="s">
        <v>54</v>
      </c>
      <c r="H1727" t="s">
        <v>377</v>
      </c>
      <c r="I1727" t="s">
        <v>64</v>
      </c>
      <c r="J1727" t="s">
        <v>524</v>
      </c>
      <c r="K1727" s="78">
        <f t="shared" ca="1" si="27"/>
        <v>0</v>
      </c>
      <c r="M1727" t="s">
        <v>1680</v>
      </c>
    </row>
    <row r="1728" spans="1:13" x14ac:dyDescent="0.35">
      <c r="A1728" t="s">
        <v>529</v>
      </c>
      <c r="B1728" t="s">
        <v>102</v>
      </c>
      <c r="C1728" t="s">
        <v>488</v>
      </c>
      <c r="D1728" t="s">
        <v>503</v>
      </c>
      <c r="E1728" t="s">
        <v>506</v>
      </c>
      <c r="F1728" t="s">
        <v>378</v>
      </c>
      <c r="G1728" t="s">
        <v>54</v>
      </c>
      <c r="H1728" t="s">
        <v>379</v>
      </c>
      <c r="I1728" t="s">
        <v>64</v>
      </c>
      <c r="J1728" t="s">
        <v>524</v>
      </c>
      <c r="K1728" s="78">
        <f t="shared" ca="1" si="27"/>
        <v>0</v>
      </c>
      <c r="M1728" t="s">
        <v>1680</v>
      </c>
    </row>
    <row r="1729" spans="1:13" x14ac:dyDescent="0.35">
      <c r="A1729" t="s">
        <v>529</v>
      </c>
      <c r="B1729" t="s">
        <v>67</v>
      </c>
      <c r="C1729" t="s">
        <v>488</v>
      </c>
      <c r="D1729" t="s">
        <v>503</v>
      </c>
      <c r="E1729" t="s">
        <v>506</v>
      </c>
      <c r="F1729" t="s">
        <v>380</v>
      </c>
      <c r="G1729" t="s">
        <v>54</v>
      </c>
      <c r="H1729" t="s">
        <v>381</v>
      </c>
      <c r="I1729" t="s">
        <v>64</v>
      </c>
      <c r="J1729" t="s">
        <v>524</v>
      </c>
      <c r="K1729" s="78">
        <f t="shared" ca="1" si="27"/>
        <v>0</v>
      </c>
      <c r="M1729" t="s">
        <v>1680</v>
      </c>
    </row>
    <row r="1730" spans="1:13" x14ac:dyDescent="0.35">
      <c r="A1730" t="s">
        <v>529</v>
      </c>
      <c r="B1730" t="s">
        <v>105</v>
      </c>
      <c r="C1730" t="s">
        <v>488</v>
      </c>
      <c r="D1730" t="s">
        <v>503</v>
      </c>
      <c r="E1730" t="s">
        <v>506</v>
      </c>
      <c r="F1730" t="s">
        <v>382</v>
      </c>
      <c r="G1730" t="s">
        <v>54</v>
      </c>
      <c r="I1730" t="s">
        <v>64</v>
      </c>
      <c r="J1730" t="s">
        <v>524</v>
      </c>
      <c r="K1730" s="78">
        <f t="shared" ca="1" si="27"/>
        <v>0</v>
      </c>
      <c r="M1730" t="s">
        <v>1680</v>
      </c>
    </row>
    <row r="1731" spans="1:13" x14ac:dyDescent="0.35">
      <c r="A1731" t="s">
        <v>529</v>
      </c>
      <c r="B1731" t="s">
        <v>107</v>
      </c>
      <c r="C1731" t="s">
        <v>488</v>
      </c>
      <c r="D1731" t="s">
        <v>503</v>
      </c>
      <c r="E1731" t="s">
        <v>506</v>
      </c>
      <c r="F1731" t="s">
        <v>54</v>
      </c>
      <c r="I1731" t="s">
        <v>64</v>
      </c>
      <c r="J1731" t="s">
        <v>524</v>
      </c>
      <c r="K1731" s="78">
        <f t="shared" ca="1" si="27"/>
        <v>0</v>
      </c>
      <c r="M1731" t="s">
        <v>1680</v>
      </c>
    </row>
    <row r="1732" spans="1:13" x14ac:dyDescent="0.35">
      <c r="A1732" t="s">
        <v>529</v>
      </c>
      <c r="B1732" t="s">
        <v>109</v>
      </c>
      <c r="C1732" t="s">
        <v>488</v>
      </c>
      <c r="D1732" t="s">
        <v>503</v>
      </c>
      <c r="E1732" t="s">
        <v>384</v>
      </c>
      <c r="F1732" t="s">
        <v>231</v>
      </c>
      <c r="G1732" t="s">
        <v>54</v>
      </c>
      <c r="H1732" t="s">
        <v>385</v>
      </c>
      <c r="I1732" t="s">
        <v>64</v>
      </c>
      <c r="J1732" t="s">
        <v>524</v>
      </c>
      <c r="K1732" s="78">
        <f t="shared" ca="1" si="27"/>
        <v>0</v>
      </c>
      <c r="M1732" t="s">
        <v>1680</v>
      </c>
    </row>
    <row r="1733" spans="1:13" x14ac:dyDescent="0.35">
      <c r="A1733" t="s">
        <v>529</v>
      </c>
      <c r="B1733" t="s">
        <v>111</v>
      </c>
      <c r="C1733" t="s">
        <v>488</v>
      </c>
      <c r="D1733" t="s">
        <v>503</v>
      </c>
      <c r="E1733" t="s">
        <v>509</v>
      </c>
      <c r="F1733" t="s">
        <v>510</v>
      </c>
      <c r="G1733" t="s">
        <v>54</v>
      </c>
      <c r="H1733" t="s">
        <v>388</v>
      </c>
      <c r="I1733" t="s">
        <v>64</v>
      </c>
      <c r="J1733" t="s">
        <v>524</v>
      </c>
      <c r="K1733" s="78">
        <f t="shared" ca="1" si="27"/>
        <v>0</v>
      </c>
      <c r="M1733" t="s">
        <v>1680</v>
      </c>
    </row>
    <row r="1734" spans="1:13" x14ac:dyDescent="0.35">
      <c r="A1734" t="s">
        <v>529</v>
      </c>
      <c r="B1734" t="s">
        <v>114</v>
      </c>
      <c r="C1734" t="s">
        <v>488</v>
      </c>
      <c r="D1734" t="s">
        <v>503</v>
      </c>
      <c r="E1734" t="s">
        <v>509</v>
      </c>
      <c r="F1734" t="s">
        <v>511</v>
      </c>
      <c r="G1734" t="s">
        <v>54</v>
      </c>
      <c r="H1734" t="s">
        <v>390</v>
      </c>
      <c r="I1734" t="s">
        <v>64</v>
      </c>
      <c r="J1734" t="s">
        <v>524</v>
      </c>
      <c r="K1734" s="78">
        <f t="shared" ca="1" si="27"/>
        <v>0</v>
      </c>
      <c r="M1734" t="s">
        <v>1680</v>
      </c>
    </row>
    <row r="1735" spans="1:13" x14ac:dyDescent="0.35">
      <c r="A1735" t="s">
        <v>529</v>
      </c>
      <c r="B1735" t="s">
        <v>116</v>
      </c>
      <c r="C1735" t="s">
        <v>488</v>
      </c>
      <c r="D1735" t="s">
        <v>503</v>
      </c>
      <c r="E1735" t="s">
        <v>509</v>
      </c>
      <c r="F1735" t="s">
        <v>512</v>
      </c>
      <c r="G1735" t="s">
        <v>54</v>
      </c>
      <c r="H1735" t="s">
        <v>390</v>
      </c>
      <c r="I1735" t="s">
        <v>64</v>
      </c>
      <c r="J1735" t="s">
        <v>524</v>
      </c>
      <c r="K1735" s="78">
        <f t="shared" ca="1" si="27"/>
        <v>0</v>
      </c>
      <c r="M1735" t="s">
        <v>1680</v>
      </c>
    </row>
    <row r="1736" spans="1:13" x14ac:dyDescent="0.35">
      <c r="A1736" t="s">
        <v>529</v>
      </c>
      <c r="B1736" t="s">
        <v>118</v>
      </c>
      <c r="C1736" t="s">
        <v>488</v>
      </c>
      <c r="D1736" t="s">
        <v>503</v>
      </c>
      <c r="E1736" t="s">
        <v>509</v>
      </c>
      <c r="F1736" t="s">
        <v>54</v>
      </c>
      <c r="I1736" t="s">
        <v>64</v>
      </c>
      <c r="J1736" t="s">
        <v>524</v>
      </c>
      <c r="K1736" s="78">
        <f t="shared" ca="1" si="27"/>
        <v>0</v>
      </c>
      <c r="M1736" t="s">
        <v>1680</v>
      </c>
    </row>
    <row r="1737" spans="1:13" x14ac:dyDescent="0.35">
      <c r="A1737" t="s">
        <v>529</v>
      </c>
      <c r="B1737" t="s">
        <v>120</v>
      </c>
      <c r="C1737" t="s">
        <v>488</v>
      </c>
      <c r="D1737" t="s">
        <v>503</v>
      </c>
      <c r="E1737" t="s">
        <v>54</v>
      </c>
      <c r="I1737" t="s">
        <v>64</v>
      </c>
      <c r="J1737" t="s">
        <v>524</v>
      </c>
      <c r="K1737" s="78">
        <f t="shared" ca="1" si="27"/>
        <v>0</v>
      </c>
      <c r="M1737" t="s">
        <v>1680</v>
      </c>
    </row>
    <row r="1738" spans="1:13" x14ac:dyDescent="0.35">
      <c r="A1738" t="s">
        <v>529</v>
      </c>
      <c r="B1738" t="s">
        <v>124</v>
      </c>
      <c r="C1738" t="s">
        <v>488</v>
      </c>
      <c r="D1738" t="s">
        <v>513</v>
      </c>
      <c r="E1738" t="s">
        <v>514</v>
      </c>
      <c r="F1738" t="s">
        <v>54</v>
      </c>
      <c r="H1738" t="s">
        <v>398</v>
      </c>
      <c r="I1738" t="s">
        <v>64</v>
      </c>
      <c r="J1738" t="s">
        <v>524</v>
      </c>
      <c r="K1738" s="78">
        <f t="shared" ca="1" si="27"/>
        <v>0</v>
      </c>
      <c r="M1738" t="s">
        <v>1680</v>
      </c>
    </row>
    <row r="1739" spans="1:13" x14ac:dyDescent="0.35">
      <c r="A1739" t="s">
        <v>529</v>
      </c>
      <c r="B1739" t="s">
        <v>71</v>
      </c>
      <c r="C1739" t="s">
        <v>488</v>
      </c>
      <c r="D1739" t="s">
        <v>513</v>
      </c>
      <c r="E1739" t="s">
        <v>399</v>
      </c>
      <c r="F1739" t="s">
        <v>54</v>
      </c>
      <c r="I1739" t="s">
        <v>64</v>
      </c>
      <c r="J1739" t="s">
        <v>524</v>
      </c>
      <c r="K1739" s="78">
        <f t="shared" ca="1" si="27"/>
        <v>0</v>
      </c>
      <c r="M1739" t="s">
        <v>1680</v>
      </c>
    </row>
    <row r="1740" spans="1:13" x14ac:dyDescent="0.35">
      <c r="A1740" t="s">
        <v>529</v>
      </c>
      <c r="B1740" t="s">
        <v>127</v>
      </c>
      <c r="C1740" t="s">
        <v>488</v>
      </c>
      <c r="D1740" t="s">
        <v>513</v>
      </c>
      <c r="E1740" t="s">
        <v>515</v>
      </c>
      <c r="F1740" t="s">
        <v>54</v>
      </c>
      <c r="H1740" t="s">
        <v>401</v>
      </c>
      <c r="I1740" t="s">
        <v>64</v>
      </c>
      <c r="J1740" t="s">
        <v>524</v>
      </c>
      <c r="K1740" s="78">
        <f t="shared" ca="1" si="27"/>
        <v>0</v>
      </c>
      <c r="M1740" t="s">
        <v>1680</v>
      </c>
    </row>
    <row r="1741" spans="1:13" x14ac:dyDescent="0.35">
      <c r="A1741" t="s">
        <v>529</v>
      </c>
      <c r="B1741" t="s">
        <v>129</v>
      </c>
      <c r="C1741" t="s">
        <v>488</v>
      </c>
      <c r="D1741" t="s">
        <v>513</v>
      </c>
      <c r="E1741" t="s">
        <v>515</v>
      </c>
      <c r="F1741" t="s">
        <v>516</v>
      </c>
      <c r="G1741" t="s">
        <v>54</v>
      </c>
      <c r="I1741" t="s">
        <v>64</v>
      </c>
      <c r="J1741" t="s">
        <v>524</v>
      </c>
      <c r="K1741" s="78">
        <f t="shared" ca="1" si="27"/>
        <v>0</v>
      </c>
      <c r="M1741" t="s">
        <v>1680</v>
      </c>
    </row>
    <row r="1742" spans="1:13" x14ac:dyDescent="0.35">
      <c r="A1742" t="s">
        <v>529</v>
      </c>
      <c r="B1742" t="s">
        <v>404</v>
      </c>
      <c r="C1742" t="s">
        <v>488</v>
      </c>
      <c r="D1742" t="s">
        <v>513</v>
      </c>
      <c r="E1742" t="s">
        <v>515</v>
      </c>
      <c r="F1742" t="s">
        <v>517</v>
      </c>
      <c r="G1742" t="s">
        <v>54</v>
      </c>
      <c r="I1742" t="s">
        <v>64</v>
      </c>
      <c r="J1742" t="s">
        <v>524</v>
      </c>
      <c r="K1742" s="78">
        <f t="shared" ca="1" si="27"/>
        <v>0</v>
      </c>
      <c r="M1742" t="s">
        <v>1680</v>
      </c>
    </row>
    <row r="1743" spans="1:13" x14ac:dyDescent="0.35">
      <c r="A1743" t="s">
        <v>529</v>
      </c>
      <c r="B1743" t="s">
        <v>406</v>
      </c>
      <c r="C1743" t="s">
        <v>488</v>
      </c>
      <c r="D1743" t="s">
        <v>513</v>
      </c>
      <c r="E1743" t="s">
        <v>515</v>
      </c>
      <c r="F1743" t="s">
        <v>518</v>
      </c>
      <c r="G1743" t="s">
        <v>54</v>
      </c>
      <c r="I1743" t="s">
        <v>64</v>
      </c>
      <c r="J1743" t="s">
        <v>524</v>
      </c>
      <c r="K1743" s="78">
        <f t="shared" ca="1" si="27"/>
        <v>0</v>
      </c>
      <c r="M1743" t="s">
        <v>1680</v>
      </c>
    </row>
    <row r="1744" spans="1:13" x14ac:dyDescent="0.35">
      <c r="A1744" t="s">
        <v>529</v>
      </c>
      <c r="B1744" t="s">
        <v>408</v>
      </c>
      <c r="C1744" t="s">
        <v>488</v>
      </c>
      <c r="D1744" t="s">
        <v>513</v>
      </c>
      <c r="E1744" t="s">
        <v>54</v>
      </c>
      <c r="I1744" t="s">
        <v>64</v>
      </c>
      <c r="J1744" t="s">
        <v>524</v>
      </c>
      <c r="K1744" s="78">
        <f t="shared" ca="1" si="27"/>
        <v>0</v>
      </c>
      <c r="M1744" t="s">
        <v>1680</v>
      </c>
    </row>
    <row r="1745" spans="1:13" x14ac:dyDescent="0.35">
      <c r="A1745" t="s">
        <v>529</v>
      </c>
      <c r="B1745" t="s">
        <v>412</v>
      </c>
      <c r="C1745" t="s">
        <v>488</v>
      </c>
      <c r="D1745" t="s">
        <v>519</v>
      </c>
      <c r="E1745" t="s">
        <v>411</v>
      </c>
      <c r="F1745" t="s">
        <v>54</v>
      </c>
      <c r="H1745" t="s">
        <v>413</v>
      </c>
      <c r="I1745" t="s">
        <v>64</v>
      </c>
      <c r="J1745" t="s">
        <v>524</v>
      </c>
      <c r="K1745" s="78">
        <f t="shared" ca="1" si="27"/>
        <v>0</v>
      </c>
      <c r="M1745" t="s">
        <v>1680</v>
      </c>
    </row>
    <row r="1746" spans="1:13" x14ac:dyDescent="0.35">
      <c r="A1746" t="s">
        <v>529</v>
      </c>
      <c r="B1746" t="s">
        <v>415</v>
      </c>
      <c r="C1746" t="s">
        <v>488</v>
      </c>
      <c r="D1746" t="s">
        <v>519</v>
      </c>
      <c r="E1746" t="s">
        <v>414</v>
      </c>
      <c r="F1746" t="s">
        <v>54</v>
      </c>
      <c r="H1746" t="s">
        <v>416</v>
      </c>
      <c r="I1746" t="s">
        <v>64</v>
      </c>
      <c r="J1746" t="s">
        <v>524</v>
      </c>
      <c r="K1746" s="78">
        <f t="shared" ca="1" si="27"/>
        <v>0</v>
      </c>
      <c r="M1746" t="s">
        <v>1680</v>
      </c>
    </row>
    <row r="1747" spans="1:13" x14ac:dyDescent="0.35">
      <c r="A1747" t="s">
        <v>529</v>
      </c>
      <c r="B1747" t="s">
        <v>418</v>
      </c>
      <c r="C1747" t="s">
        <v>488</v>
      </c>
      <c r="D1747" t="s">
        <v>519</v>
      </c>
      <c r="E1747" t="s">
        <v>417</v>
      </c>
      <c r="F1747" t="s">
        <v>54</v>
      </c>
      <c r="H1747" t="s">
        <v>419</v>
      </c>
      <c r="I1747" t="s">
        <v>64</v>
      </c>
      <c r="J1747" t="s">
        <v>524</v>
      </c>
      <c r="K1747" s="78">
        <f t="shared" ca="1" si="27"/>
        <v>0</v>
      </c>
      <c r="M1747" t="s">
        <v>1680</v>
      </c>
    </row>
    <row r="1748" spans="1:13" x14ac:dyDescent="0.35">
      <c r="A1748" t="s">
        <v>529</v>
      </c>
      <c r="B1748" t="s">
        <v>131</v>
      </c>
      <c r="C1748" t="s">
        <v>488</v>
      </c>
      <c r="D1748" t="s">
        <v>519</v>
      </c>
      <c r="E1748" t="s">
        <v>54</v>
      </c>
      <c r="H1748" t="s">
        <v>420</v>
      </c>
      <c r="I1748" t="s">
        <v>64</v>
      </c>
      <c r="J1748" t="s">
        <v>524</v>
      </c>
      <c r="K1748" s="78">
        <f t="shared" ref="K1748:K1761" ca="1" si="28">OFFSET(INDIRECT(A1748&amp;"_Corner"),MATCH($B1748,INDIRECT(A1748&amp;"_Row"),0),MATCH($I1748,INDIRECT(A1748&amp;"_Column",0)))</f>
        <v>0</v>
      </c>
      <c r="M1748" t="s">
        <v>1680</v>
      </c>
    </row>
    <row r="1749" spans="1:13" x14ac:dyDescent="0.35">
      <c r="A1749" t="s">
        <v>529</v>
      </c>
      <c r="B1749" t="s">
        <v>134</v>
      </c>
      <c r="C1749" t="s">
        <v>488</v>
      </c>
      <c r="D1749" t="s">
        <v>520</v>
      </c>
      <c r="E1749" t="s">
        <v>521</v>
      </c>
      <c r="F1749" t="s">
        <v>54</v>
      </c>
      <c r="I1749" t="s">
        <v>64</v>
      </c>
      <c r="J1749" t="s">
        <v>524</v>
      </c>
      <c r="K1749" s="78">
        <f t="shared" ca="1" si="28"/>
        <v>0</v>
      </c>
      <c r="M1749" t="s">
        <v>1680</v>
      </c>
    </row>
    <row r="1750" spans="1:13" x14ac:dyDescent="0.35">
      <c r="A1750" t="s">
        <v>529</v>
      </c>
      <c r="B1750" t="s">
        <v>136</v>
      </c>
      <c r="C1750" t="s">
        <v>488</v>
      </c>
      <c r="D1750" t="s">
        <v>520</v>
      </c>
      <c r="E1750" t="s">
        <v>422</v>
      </c>
      <c r="F1750" t="s">
        <v>54</v>
      </c>
      <c r="H1750" t="s">
        <v>423</v>
      </c>
      <c r="I1750" t="s">
        <v>64</v>
      </c>
      <c r="J1750" t="s">
        <v>524</v>
      </c>
      <c r="K1750" s="78">
        <f t="shared" ca="1" si="28"/>
        <v>0</v>
      </c>
      <c r="M1750" t="s">
        <v>1680</v>
      </c>
    </row>
    <row r="1751" spans="1:13" x14ac:dyDescent="0.35">
      <c r="A1751" t="s">
        <v>529</v>
      </c>
      <c r="B1751" t="s">
        <v>138</v>
      </c>
      <c r="C1751" t="s">
        <v>488</v>
      </c>
      <c r="D1751" t="s">
        <v>520</v>
      </c>
      <c r="E1751" t="s">
        <v>424</v>
      </c>
      <c r="F1751" t="s">
        <v>54</v>
      </c>
      <c r="H1751" t="s">
        <v>425</v>
      </c>
      <c r="I1751" t="s">
        <v>64</v>
      </c>
      <c r="J1751" t="s">
        <v>524</v>
      </c>
      <c r="K1751" s="78">
        <f t="shared" ca="1" si="28"/>
        <v>0</v>
      </c>
      <c r="M1751" t="s">
        <v>1680</v>
      </c>
    </row>
    <row r="1752" spans="1:13" x14ac:dyDescent="0.35">
      <c r="A1752" t="s">
        <v>529</v>
      </c>
      <c r="B1752" t="s">
        <v>74</v>
      </c>
      <c r="C1752" t="s">
        <v>488</v>
      </c>
      <c r="D1752" t="s">
        <v>520</v>
      </c>
      <c r="E1752" t="s">
        <v>426</v>
      </c>
      <c r="F1752" t="s">
        <v>54</v>
      </c>
      <c r="H1752" t="s">
        <v>427</v>
      </c>
      <c r="I1752" t="s">
        <v>64</v>
      </c>
      <c r="J1752" t="s">
        <v>524</v>
      </c>
      <c r="K1752" s="78">
        <f t="shared" ca="1" si="28"/>
        <v>0</v>
      </c>
      <c r="M1752" t="s">
        <v>1680</v>
      </c>
    </row>
    <row r="1753" spans="1:13" x14ac:dyDescent="0.35">
      <c r="A1753" t="s">
        <v>529</v>
      </c>
      <c r="B1753" t="s">
        <v>141</v>
      </c>
      <c r="C1753" t="s">
        <v>488</v>
      </c>
      <c r="D1753" t="s">
        <v>520</v>
      </c>
      <c r="E1753" t="s">
        <v>428</v>
      </c>
      <c r="F1753" t="s">
        <v>54</v>
      </c>
      <c r="H1753" t="s">
        <v>429</v>
      </c>
      <c r="I1753" t="s">
        <v>64</v>
      </c>
      <c r="J1753" t="s">
        <v>524</v>
      </c>
      <c r="K1753" s="78">
        <f t="shared" ca="1" si="28"/>
        <v>0</v>
      </c>
      <c r="M1753" t="s">
        <v>1680</v>
      </c>
    </row>
    <row r="1754" spans="1:13" x14ac:dyDescent="0.35">
      <c r="A1754" t="s">
        <v>529</v>
      </c>
      <c r="B1754" t="s">
        <v>143</v>
      </c>
      <c r="C1754" t="s">
        <v>488</v>
      </c>
      <c r="D1754" t="s">
        <v>54</v>
      </c>
      <c r="H1754" t="s">
        <v>522</v>
      </c>
      <c r="I1754" t="s">
        <v>64</v>
      </c>
      <c r="J1754" t="s">
        <v>524</v>
      </c>
      <c r="K1754" s="78">
        <f t="shared" ca="1" si="28"/>
        <v>0</v>
      </c>
      <c r="M1754" t="s">
        <v>1680</v>
      </c>
    </row>
    <row r="1755" spans="1:13" x14ac:dyDescent="0.35">
      <c r="A1755" t="s">
        <v>529</v>
      </c>
      <c r="B1755" t="s">
        <v>144</v>
      </c>
      <c r="C1755" t="s">
        <v>523</v>
      </c>
      <c r="D1755" t="s">
        <v>432</v>
      </c>
      <c r="E1755" t="s">
        <v>54</v>
      </c>
      <c r="I1755" t="s">
        <v>64</v>
      </c>
      <c r="J1755" t="s">
        <v>524</v>
      </c>
      <c r="K1755" s="78">
        <f t="shared" ca="1" si="28"/>
        <v>0</v>
      </c>
      <c r="M1755" t="s">
        <v>1680</v>
      </c>
    </row>
    <row r="1756" spans="1:13" x14ac:dyDescent="0.35">
      <c r="A1756" t="s">
        <v>529</v>
      </c>
      <c r="B1756" t="s">
        <v>145</v>
      </c>
      <c r="C1756" t="s">
        <v>523</v>
      </c>
      <c r="D1756" t="s">
        <v>433</v>
      </c>
      <c r="E1756" t="s">
        <v>54</v>
      </c>
      <c r="H1756" t="s">
        <v>434</v>
      </c>
      <c r="I1756" t="s">
        <v>64</v>
      </c>
      <c r="J1756" t="s">
        <v>524</v>
      </c>
      <c r="K1756" s="78">
        <f t="shared" ca="1" si="28"/>
        <v>0</v>
      </c>
      <c r="M1756" t="s">
        <v>1680</v>
      </c>
    </row>
    <row r="1757" spans="1:13" x14ac:dyDescent="0.35">
      <c r="A1757" t="s">
        <v>529</v>
      </c>
      <c r="B1757" t="s">
        <v>146</v>
      </c>
      <c r="C1757" t="s">
        <v>523</v>
      </c>
      <c r="D1757" t="s">
        <v>435</v>
      </c>
      <c r="E1757" t="s">
        <v>54</v>
      </c>
      <c r="I1757" t="s">
        <v>64</v>
      </c>
      <c r="J1757" t="s">
        <v>524</v>
      </c>
      <c r="K1757" s="78">
        <f t="shared" ca="1" si="28"/>
        <v>0</v>
      </c>
      <c r="M1757" t="s">
        <v>1680</v>
      </c>
    </row>
    <row r="1758" spans="1:13" x14ac:dyDescent="0.35">
      <c r="A1758" t="s">
        <v>529</v>
      </c>
      <c r="B1758" t="s">
        <v>148</v>
      </c>
      <c r="C1758" t="s">
        <v>523</v>
      </c>
      <c r="D1758" t="s">
        <v>436</v>
      </c>
      <c r="E1758" t="s">
        <v>54</v>
      </c>
      <c r="I1758" t="s">
        <v>64</v>
      </c>
      <c r="J1758" t="s">
        <v>524</v>
      </c>
      <c r="K1758" s="78">
        <f t="shared" ca="1" si="28"/>
        <v>0</v>
      </c>
      <c r="M1758" t="s">
        <v>1680</v>
      </c>
    </row>
    <row r="1759" spans="1:13" x14ac:dyDescent="0.35">
      <c r="A1759" t="s">
        <v>529</v>
      </c>
      <c r="B1759" t="s">
        <v>150</v>
      </c>
      <c r="C1759" t="s">
        <v>523</v>
      </c>
      <c r="D1759" t="s">
        <v>7581</v>
      </c>
      <c r="E1759" t="s">
        <v>54</v>
      </c>
      <c r="I1759" t="s">
        <v>64</v>
      </c>
      <c r="J1759" t="s">
        <v>524</v>
      </c>
      <c r="K1759" s="78">
        <f t="shared" ca="1" si="28"/>
        <v>0</v>
      </c>
      <c r="M1759" t="s">
        <v>1680</v>
      </c>
    </row>
    <row r="1760" spans="1:13" x14ac:dyDescent="0.35">
      <c r="A1760" t="s">
        <v>529</v>
      </c>
      <c r="B1760" t="s">
        <v>151</v>
      </c>
      <c r="C1760" t="s">
        <v>523</v>
      </c>
      <c r="D1760" t="s">
        <v>7582</v>
      </c>
      <c r="E1760" t="s">
        <v>54</v>
      </c>
      <c r="I1760" t="s">
        <v>64</v>
      </c>
      <c r="J1760" t="s">
        <v>524</v>
      </c>
      <c r="K1760" s="78">
        <f t="shared" ca="1" si="28"/>
        <v>0</v>
      </c>
      <c r="M1760" t="s">
        <v>1680</v>
      </c>
    </row>
    <row r="1761" spans="1:13" x14ac:dyDescent="0.35">
      <c r="A1761" t="s">
        <v>529</v>
      </c>
      <c r="B1761" t="s">
        <v>152</v>
      </c>
      <c r="C1761" t="s">
        <v>523</v>
      </c>
      <c r="D1761" t="s">
        <v>7583</v>
      </c>
      <c r="E1761" t="s">
        <v>54</v>
      </c>
      <c r="I1761" t="s">
        <v>64</v>
      </c>
      <c r="J1761" t="s">
        <v>524</v>
      </c>
      <c r="K1761" s="78">
        <f t="shared" ca="1" si="28"/>
        <v>0</v>
      </c>
      <c r="M1761" t="s">
        <v>1680</v>
      </c>
    </row>
    <row r="1762" spans="1:13" x14ac:dyDescent="0.35">
      <c r="A1762" t="s">
        <v>530</v>
      </c>
      <c r="B1762" t="s">
        <v>19</v>
      </c>
      <c r="C1762" t="s">
        <v>488</v>
      </c>
      <c r="D1762" t="s">
        <v>489</v>
      </c>
      <c r="E1762" t="s">
        <v>490</v>
      </c>
      <c r="F1762" t="s">
        <v>330</v>
      </c>
      <c r="G1762" t="s">
        <v>54</v>
      </c>
      <c r="H1762" t="s">
        <v>491</v>
      </c>
      <c r="I1762" t="s">
        <v>14</v>
      </c>
      <c r="J1762" t="s">
        <v>54</v>
      </c>
      <c r="K1762" s="78">
        <f t="shared" ref="K1762:K1780" ca="1" si="29">OFFSET(INDIRECT(A1762&amp;"_Corner"),MATCH($B1762,INDIRECT(A1762&amp;"_Row"),0),MATCH($I1762,INDIRECT(A1762&amp;"_Column",0)))</f>
        <v>0</v>
      </c>
      <c r="M1762" t="s">
        <v>1680</v>
      </c>
    </row>
    <row r="1763" spans="1:13" x14ac:dyDescent="0.35">
      <c r="A1763" t="s">
        <v>530</v>
      </c>
      <c r="B1763" t="s">
        <v>23</v>
      </c>
      <c r="C1763" t="s">
        <v>488</v>
      </c>
      <c r="D1763" t="s">
        <v>489</v>
      </c>
      <c r="E1763" t="s">
        <v>490</v>
      </c>
      <c r="F1763" t="s">
        <v>332</v>
      </c>
      <c r="G1763" t="s">
        <v>54</v>
      </c>
      <c r="H1763" t="s">
        <v>333</v>
      </c>
      <c r="I1763" t="s">
        <v>14</v>
      </c>
      <c r="J1763" t="s">
        <v>54</v>
      </c>
      <c r="K1763" s="78">
        <f t="shared" ca="1" si="29"/>
        <v>0</v>
      </c>
      <c r="M1763" t="s">
        <v>1680</v>
      </c>
    </row>
    <row r="1764" spans="1:13" x14ac:dyDescent="0.35">
      <c r="A1764" t="s">
        <v>530</v>
      </c>
      <c r="B1764" t="s">
        <v>26</v>
      </c>
      <c r="C1764" t="s">
        <v>488</v>
      </c>
      <c r="D1764" t="s">
        <v>489</v>
      </c>
      <c r="E1764" t="s">
        <v>490</v>
      </c>
      <c r="F1764" t="s">
        <v>334</v>
      </c>
      <c r="G1764" t="s">
        <v>54</v>
      </c>
      <c r="H1764" t="s">
        <v>335</v>
      </c>
      <c r="I1764" t="s">
        <v>14</v>
      </c>
      <c r="J1764" t="s">
        <v>54</v>
      </c>
      <c r="K1764" s="78">
        <f t="shared" ca="1" si="29"/>
        <v>0</v>
      </c>
      <c r="M1764" t="s">
        <v>1680</v>
      </c>
    </row>
    <row r="1765" spans="1:13" x14ac:dyDescent="0.35">
      <c r="A1765" t="s">
        <v>530</v>
      </c>
      <c r="B1765" t="s">
        <v>30</v>
      </c>
      <c r="C1765" t="s">
        <v>488</v>
      </c>
      <c r="D1765" t="s">
        <v>489</v>
      </c>
      <c r="E1765" t="s">
        <v>490</v>
      </c>
      <c r="F1765" t="s">
        <v>54</v>
      </c>
      <c r="I1765" t="s">
        <v>14</v>
      </c>
      <c r="J1765" t="s">
        <v>54</v>
      </c>
      <c r="K1765" s="78">
        <f t="shared" ca="1" si="29"/>
        <v>0</v>
      </c>
      <c r="M1765" t="s">
        <v>1680</v>
      </c>
    </row>
    <row r="1766" spans="1:13" x14ac:dyDescent="0.35">
      <c r="A1766" t="s">
        <v>530</v>
      </c>
      <c r="B1766" t="s">
        <v>34</v>
      </c>
      <c r="C1766" t="s">
        <v>488</v>
      </c>
      <c r="D1766" t="s">
        <v>489</v>
      </c>
      <c r="E1766" t="s">
        <v>493</v>
      </c>
      <c r="F1766" t="s">
        <v>337</v>
      </c>
      <c r="G1766" t="s">
        <v>54</v>
      </c>
      <c r="H1766" t="s">
        <v>338</v>
      </c>
      <c r="I1766" t="s">
        <v>14</v>
      </c>
      <c r="J1766" t="s">
        <v>54</v>
      </c>
      <c r="K1766" s="78">
        <f t="shared" ca="1" si="29"/>
        <v>0</v>
      </c>
      <c r="M1766" t="s">
        <v>1680</v>
      </c>
    </row>
    <row r="1767" spans="1:13" x14ac:dyDescent="0.35">
      <c r="A1767" t="s">
        <v>530</v>
      </c>
      <c r="B1767" t="s">
        <v>38</v>
      </c>
      <c r="C1767" t="s">
        <v>488</v>
      </c>
      <c r="D1767" t="s">
        <v>489</v>
      </c>
      <c r="E1767" t="s">
        <v>493</v>
      </c>
      <c r="F1767" t="s">
        <v>339</v>
      </c>
      <c r="G1767" t="s">
        <v>54</v>
      </c>
      <c r="H1767" t="s">
        <v>494</v>
      </c>
      <c r="I1767" t="s">
        <v>14</v>
      </c>
      <c r="J1767" t="s">
        <v>54</v>
      </c>
      <c r="K1767" s="78">
        <f t="shared" ca="1" si="29"/>
        <v>0</v>
      </c>
      <c r="M1767" t="s">
        <v>1680</v>
      </c>
    </row>
    <row r="1768" spans="1:13" x14ac:dyDescent="0.35">
      <c r="A1768" t="s">
        <v>530</v>
      </c>
      <c r="B1768" t="s">
        <v>41</v>
      </c>
      <c r="C1768" t="s">
        <v>488</v>
      </c>
      <c r="D1768" t="s">
        <v>489</v>
      </c>
      <c r="E1768" t="s">
        <v>493</v>
      </c>
      <c r="F1768" t="s">
        <v>54</v>
      </c>
      <c r="I1768" t="s">
        <v>14</v>
      </c>
      <c r="J1768" t="s">
        <v>54</v>
      </c>
      <c r="K1768" s="78">
        <f t="shared" ca="1" si="29"/>
        <v>0</v>
      </c>
      <c r="M1768" t="s">
        <v>1680</v>
      </c>
    </row>
    <row r="1769" spans="1:13" x14ac:dyDescent="0.35">
      <c r="A1769" t="s">
        <v>530</v>
      </c>
      <c r="B1769" t="s">
        <v>45</v>
      </c>
      <c r="C1769" t="s">
        <v>488</v>
      </c>
      <c r="D1769" t="s">
        <v>489</v>
      </c>
      <c r="E1769" t="s">
        <v>341</v>
      </c>
      <c r="F1769" t="s">
        <v>495</v>
      </c>
      <c r="G1769" t="s">
        <v>54</v>
      </c>
      <c r="H1769" t="s">
        <v>496</v>
      </c>
      <c r="I1769" t="s">
        <v>14</v>
      </c>
      <c r="J1769" t="s">
        <v>54</v>
      </c>
      <c r="K1769" s="78">
        <f t="shared" ca="1" si="29"/>
        <v>0</v>
      </c>
      <c r="M1769" t="s">
        <v>1680</v>
      </c>
    </row>
    <row r="1770" spans="1:13" x14ac:dyDescent="0.35">
      <c r="A1770" t="s">
        <v>530</v>
      </c>
      <c r="B1770" t="s">
        <v>49</v>
      </c>
      <c r="C1770" t="s">
        <v>488</v>
      </c>
      <c r="D1770" t="s">
        <v>489</v>
      </c>
      <c r="E1770" t="s">
        <v>341</v>
      </c>
      <c r="F1770" t="s">
        <v>497</v>
      </c>
      <c r="G1770" t="s">
        <v>54</v>
      </c>
      <c r="H1770" t="s">
        <v>345</v>
      </c>
      <c r="I1770" t="s">
        <v>14</v>
      </c>
      <c r="J1770" t="s">
        <v>54</v>
      </c>
      <c r="K1770" s="78">
        <f t="shared" ca="1" si="29"/>
        <v>0</v>
      </c>
      <c r="M1770" t="s">
        <v>1680</v>
      </c>
    </row>
    <row r="1771" spans="1:13" x14ac:dyDescent="0.35">
      <c r="A1771" t="s">
        <v>530</v>
      </c>
      <c r="B1771" t="s">
        <v>51</v>
      </c>
      <c r="C1771" t="s">
        <v>488</v>
      </c>
      <c r="D1771" t="s">
        <v>489</v>
      </c>
      <c r="E1771" t="s">
        <v>341</v>
      </c>
      <c r="F1771" t="s">
        <v>498</v>
      </c>
      <c r="G1771" t="s">
        <v>54</v>
      </c>
      <c r="H1771" t="s">
        <v>347</v>
      </c>
      <c r="I1771" t="s">
        <v>14</v>
      </c>
      <c r="J1771" t="s">
        <v>54</v>
      </c>
      <c r="K1771" s="78">
        <f t="shared" ca="1" si="29"/>
        <v>0</v>
      </c>
      <c r="M1771" t="s">
        <v>1680</v>
      </c>
    </row>
    <row r="1772" spans="1:13" x14ac:dyDescent="0.35">
      <c r="A1772" t="s">
        <v>530</v>
      </c>
      <c r="B1772" t="s">
        <v>53</v>
      </c>
      <c r="C1772" t="s">
        <v>488</v>
      </c>
      <c r="D1772" t="s">
        <v>489</v>
      </c>
      <c r="E1772" t="s">
        <v>341</v>
      </c>
      <c r="F1772" t="s">
        <v>499</v>
      </c>
      <c r="G1772" t="s">
        <v>54</v>
      </c>
      <c r="H1772" t="s">
        <v>349</v>
      </c>
      <c r="I1772" t="s">
        <v>14</v>
      </c>
      <c r="J1772" t="s">
        <v>54</v>
      </c>
      <c r="K1772" s="78">
        <f t="shared" ca="1" si="29"/>
        <v>0</v>
      </c>
      <c r="M1772" t="s">
        <v>1680</v>
      </c>
    </row>
    <row r="1773" spans="1:13" x14ac:dyDescent="0.35">
      <c r="A1773" t="s">
        <v>530</v>
      </c>
      <c r="B1773" t="s">
        <v>60</v>
      </c>
      <c r="C1773" t="s">
        <v>488</v>
      </c>
      <c r="D1773" t="s">
        <v>489</v>
      </c>
      <c r="E1773" t="s">
        <v>341</v>
      </c>
      <c r="F1773" t="s">
        <v>500</v>
      </c>
      <c r="G1773" t="s">
        <v>54</v>
      </c>
      <c r="H1773" t="s">
        <v>351</v>
      </c>
      <c r="I1773" t="s">
        <v>14</v>
      </c>
      <c r="J1773" t="s">
        <v>54</v>
      </c>
      <c r="K1773" s="78">
        <f t="shared" ca="1" si="29"/>
        <v>0</v>
      </c>
      <c r="M1773" t="s">
        <v>1680</v>
      </c>
    </row>
    <row r="1774" spans="1:13" x14ac:dyDescent="0.35">
      <c r="A1774" t="s">
        <v>530</v>
      </c>
      <c r="B1774" t="s">
        <v>66</v>
      </c>
      <c r="C1774" t="s">
        <v>488</v>
      </c>
      <c r="D1774" t="s">
        <v>489</v>
      </c>
      <c r="E1774" t="s">
        <v>352</v>
      </c>
      <c r="F1774" t="s">
        <v>54</v>
      </c>
      <c r="I1774" t="s">
        <v>14</v>
      </c>
      <c r="J1774" t="s">
        <v>54</v>
      </c>
      <c r="K1774" s="78">
        <f t="shared" ca="1" si="29"/>
        <v>0</v>
      </c>
      <c r="M1774" t="s">
        <v>1680</v>
      </c>
    </row>
    <row r="1775" spans="1:13" x14ac:dyDescent="0.35">
      <c r="A1775" t="s">
        <v>530</v>
      </c>
      <c r="B1775" t="s">
        <v>69</v>
      </c>
      <c r="C1775" t="s">
        <v>488</v>
      </c>
      <c r="D1775" t="s">
        <v>489</v>
      </c>
      <c r="E1775" t="s">
        <v>501</v>
      </c>
      <c r="F1775" t="s">
        <v>353</v>
      </c>
      <c r="G1775" t="s">
        <v>54</v>
      </c>
      <c r="H1775" t="s">
        <v>354</v>
      </c>
      <c r="I1775" t="s">
        <v>14</v>
      </c>
      <c r="J1775" t="s">
        <v>54</v>
      </c>
      <c r="K1775" s="78">
        <f t="shared" ca="1" si="29"/>
        <v>0</v>
      </c>
      <c r="M1775" t="s">
        <v>1680</v>
      </c>
    </row>
    <row r="1776" spans="1:13" x14ac:dyDescent="0.35">
      <c r="A1776" t="s">
        <v>530</v>
      </c>
      <c r="B1776" t="s">
        <v>73</v>
      </c>
      <c r="C1776" t="s">
        <v>488</v>
      </c>
      <c r="D1776" t="s">
        <v>489</v>
      </c>
      <c r="E1776" t="s">
        <v>501</v>
      </c>
      <c r="F1776" t="s">
        <v>355</v>
      </c>
      <c r="G1776" t="s">
        <v>54</v>
      </c>
      <c r="H1776" t="s">
        <v>502</v>
      </c>
      <c r="I1776" t="s">
        <v>14</v>
      </c>
      <c r="J1776" t="s">
        <v>54</v>
      </c>
      <c r="K1776" s="78">
        <f t="shared" ca="1" si="29"/>
        <v>0</v>
      </c>
      <c r="M1776" t="s">
        <v>1680</v>
      </c>
    </row>
    <row r="1777" spans="1:13" x14ac:dyDescent="0.35">
      <c r="A1777" t="s">
        <v>530</v>
      </c>
      <c r="B1777" t="s">
        <v>76</v>
      </c>
      <c r="C1777" t="s">
        <v>488</v>
      </c>
      <c r="D1777" t="s">
        <v>489</v>
      </c>
      <c r="E1777" t="s">
        <v>501</v>
      </c>
      <c r="F1777" t="s">
        <v>54</v>
      </c>
      <c r="I1777" t="s">
        <v>14</v>
      </c>
      <c r="J1777" t="s">
        <v>54</v>
      </c>
      <c r="K1777" s="78">
        <f t="shared" ca="1" si="29"/>
        <v>0</v>
      </c>
      <c r="M1777" t="s">
        <v>1680</v>
      </c>
    </row>
    <row r="1778" spans="1:13" x14ac:dyDescent="0.35">
      <c r="A1778" t="s">
        <v>530</v>
      </c>
      <c r="B1778" t="s">
        <v>80</v>
      </c>
      <c r="C1778" t="s">
        <v>488</v>
      </c>
      <c r="D1778" t="s">
        <v>489</v>
      </c>
      <c r="E1778" t="s">
        <v>54</v>
      </c>
      <c r="I1778" t="s">
        <v>14</v>
      </c>
      <c r="J1778" t="s">
        <v>54</v>
      </c>
      <c r="K1778" s="78">
        <f t="shared" ca="1" si="29"/>
        <v>0</v>
      </c>
      <c r="M1778" t="s">
        <v>1680</v>
      </c>
    </row>
    <row r="1779" spans="1:13" x14ac:dyDescent="0.35">
      <c r="A1779" t="s">
        <v>530</v>
      </c>
      <c r="B1779" t="s">
        <v>82</v>
      </c>
      <c r="C1779" t="s">
        <v>488</v>
      </c>
      <c r="D1779" t="s">
        <v>503</v>
      </c>
      <c r="E1779" t="s">
        <v>504</v>
      </c>
      <c r="F1779" t="s">
        <v>360</v>
      </c>
      <c r="G1779" t="s">
        <v>54</v>
      </c>
      <c r="H1779" t="s">
        <v>361</v>
      </c>
      <c r="I1779" t="s">
        <v>14</v>
      </c>
      <c r="J1779" t="s">
        <v>54</v>
      </c>
      <c r="K1779" s="78">
        <f t="shared" ca="1" si="29"/>
        <v>0</v>
      </c>
      <c r="M1779" t="s">
        <v>1680</v>
      </c>
    </row>
    <row r="1780" spans="1:13" x14ac:dyDescent="0.35">
      <c r="A1780" t="s">
        <v>530</v>
      </c>
      <c r="B1780" t="s">
        <v>84</v>
      </c>
      <c r="C1780" t="s">
        <v>488</v>
      </c>
      <c r="D1780" t="s">
        <v>503</v>
      </c>
      <c r="E1780" t="s">
        <v>504</v>
      </c>
      <c r="F1780" t="s">
        <v>362</v>
      </c>
      <c r="G1780" t="s">
        <v>54</v>
      </c>
      <c r="H1780" t="s">
        <v>363</v>
      </c>
      <c r="I1780" t="s">
        <v>14</v>
      </c>
      <c r="J1780" t="s">
        <v>54</v>
      </c>
      <c r="K1780" s="78">
        <f t="shared" ca="1" si="29"/>
        <v>0</v>
      </c>
      <c r="M1780" t="s">
        <v>1680</v>
      </c>
    </row>
    <row r="1781" spans="1:13" x14ac:dyDescent="0.35">
      <c r="A1781" t="s">
        <v>530</v>
      </c>
      <c r="B1781" t="s">
        <v>86</v>
      </c>
      <c r="C1781" t="s">
        <v>488</v>
      </c>
      <c r="D1781" t="s">
        <v>503</v>
      </c>
      <c r="E1781" t="s">
        <v>504</v>
      </c>
      <c r="F1781" t="s">
        <v>364</v>
      </c>
      <c r="G1781" t="s">
        <v>54</v>
      </c>
      <c r="H1781" t="s">
        <v>365</v>
      </c>
      <c r="I1781" t="s">
        <v>14</v>
      </c>
      <c r="J1781" t="s">
        <v>54</v>
      </c>
      <c r="K1781" s="78">
        <f t="shared" ref="K1781:K1844" ca="1" si="30">OFFSET(INDIRECT(A1781&amp;"_Corner"),MATCH($B1781,INDIRECT(A1781&amp;"_Row"),0),MATCH($I1781,INDIRECT(A1781&amp;"_Column",0)))</f>
        <v>0</v>
      </c>
      <c r="M1781" t="s">
        <v>1680</v>
      </c>
    </row>
    <row r="1782" spans="1:13" x14ac:dyDescent="0.35">
      <c r="A1782" t="s">
        <v>530</v>
      </c>
      <c r="B1782" t="s">
        <v>88</v>
      </c>
      <c r="C1782" t="s">
        <v>488</v>
      </c>
      <c r="D1782" t="s">
        <v>503</v>
      </c>
      <c r="E1782" t="s">
        <v>504</v>
      </c>
      <c r="F1782" t="s">
        <v>54</v>
      </c>
      <c r="I1782" t="s">
        <v>14</v>
      </c>
      <c r="J1782" t="s">
        <v>54</v>
      </c>
      <c r="K1782" s="78">
        <f t="shared" ca="1" si="30"/>
        <v>0</v>
      </c>
      <c r="M1782" t="s">
        <v>1680</v>
      </c>
    </row>
    <row r="1783" spans="1:13" x14ac:dyDescent="0.35">
      <c r="A1783" t="s">
        <v>530</v>
      </c>
      <c r="B1783" t="s">
        <v>90</v>
      </c>
      <c r="C1783" t="s">
        <v>488</v>
      </c>
      <c r="D1783" t="s">
        <v>503</v>
      </c>
      <c r="E1783" t="s">
        <v>505</v>
      </c>
      <c r="F1783" t="s">
        <v>367</v>
      </c>
      <c r="G1783" t="s">
        <v>54</v>
      </c>
      <c r="H1783" t="s">
        <v>368</v>
      </c>
      <c r="I1783" t="s">
        <v>14</v>
      </c>
      <c r="J1783" t="s">
        <v>54</v>
      </c>
      <c r="K1783" s="78">
        <f t="shared" ca="1" si="30"/>
        <v>0</v>
      </c>
      <c r="M1783" t="s">
        <v>1680</v>
      </c>
    </row>
    <row r="1784" spans="1:13" x14ac:dyDescent="0.35">
      <c r="A1784" t="s">
        <v>530</v>
      </c>
      <c r="B1784" t="s">
        <v>92</v>
      </c>
      <c r="C1784" t="s">
        <v>488</v>
      </c>
      <c r="D1784" t="s">
        <v>503</v>
      </c>
      <c r="E1784" t="s">
        <v>505</v>
      </c>
      <c r="F1784" t="s">
        <v>369</v>
      </c>
      <c r="G1784" t="s">
        <v>54</v>
      </c>
      <c r="H1784" t="s">
        <v>370</v>
      </c>
      <c r="I1784" t="s">
        <v>14</v>
      </c>
      <c r="J1784" t="s">
        <v>54</v>
      </c>
      <c r="K1784" s="78">
        <f t="shared" ca="1" si="30"/>
        <v>0</v>
      </c>
      <c r="M1784" t="s">
        <v>1680</v>
      </c>
    </row>
    <row r="1785" spans="1:13" x14ac:dyDescent="0.35">
      <c r="A1785" t="s">
        <v>530</v>
      </c>
      <c r="B1785" t="s">
        <v>94</v>
      </c>
      <c r="C1785" t="s">
        <v>488</v>
      </c>
      <c r="D1785" t="s">
        <v>503</v>
      </c>
      <c r="E1785" t="s">
        <v>505</v>
      </c>
      <c r="F1785" t="s">
        <v>371</v>
      </c>
      <c r="G1785" t="s">
        <v>54</v>
      </c>
      <c r="H1785" t="s">
        <v>372</v>
      </c>
      <c r="I1785" t="s">
        <v>14</v>
      </c>
      <c r="J1785" t="s">
        <v>54</v>
      </c>
      <c r="K1785" s="78">
        <f t="shared" ca="1" si="30"/>
        <v>0</v>
      </c>
      <c r="M1785" t="s">
        <v>1680</v>
      </c>
    </row>
    <row r="1786" spans="1:13" x14ac:dyDescent="0.35">
      <c r="A1786" t="s">
        <v>530</v>
      </c>
      <c r="B1786" t="s">
        <v>96</v>
      </c>
      <c r="C1786" t="s">
        <v>488</v>
      </c>
      <c r="D1786" t="s">
        <v>503</v>
      </c>
      <c r="E1786" t="s">
        <v>505</v>
      </c>
      <c r="F1786" t="s">
        <v>54</v>
      </c>
      <c r="I1786" t="s">
        <v>14</v>
      </c>
      <c r="J1786" t="s">
        <v>54</v>
      </c>
      <c r="K1786" s="78">
        <f t="shared" ca="1" si="30"/>
        <v>0</v>
      </c>
      <c r="M1786" t="s">
        <v>1680</v>
      </c>
    </row>
    <row r="1787" spans="1:13" x14ac:dyDescent="0.35">
      <c r="A1787" t="s">
        <v>530</v>
      </c>
      <c r="B1787" t="s">
        <v>98</v>
      </c>
      <c r="C1787" t="s">
        <v>488</v>
      </c>
      <c r="D1787" t="s">
        <v>503</v>
      </c>
      <c r="E1787" t="s">
        <v>506</v>
      </c>
      <c r="F1787" t="s">
        <v>374</v>
      </c>
      <c r="G1787" t="s">
        <v>54</v>
      </c>
      <c r="H1787" t="s">
        <v>507</v>
      </c>
      <c r="I1787" t="s">
        <v>14</v>
      </c>
      <c r="J1787" t="s">
        <v>54</v>
      </c>
      <c r="K1787" s="78">
        <f t="shared" ca="1" si="30"/>
        <v>0</v>
      </c>
      <c r="M1787" t="s">
        <v>1680</v>
      </c>
    </row>
    <row r="1788" spans="1:13" x14ac:dyDescent="0.35">
      <c r="A1788" t="s">
        <v>530</v>
      </c>
      <c r="B1788" t="s">
        <v>100</v>
      </c>
      <c r="C1788" t="s">
        <v>488</v>
      </c>
      <c r="D1788" t="s">
        <v>503</v>
      </c>
      <c r="E1788" t="s">
        <v>506</v>
      </c>
      <c r="F1788" t="s">
        <v>508</v>
      </c>
      <c r="G1788" t="s">
        <v>54</v>
      </c>
      <c r="H1788" t="s">
        <v>377</v>
      </c>
      <c r="I1788" t="s">
        <v>14</v>
      </c>
      <c r="J1788" t="s">
        <v>54</v>
      </c>
      <c r="K1788" s="78">
        <f t="shared" ca="1" si="30"/>
        <v>0</v>
      </c>
      <c r="M1788" t="s">
        <v>1680</v>
      </c>
    </row>
    <row r="1789" spans="1:13" x14ac:dyDescent="0.35">
      <c r="A1789" t="s">
        <v>530</v>
      </c>
      <c r="B1789" t="s">
        <v>102</v>
      </c>
      <c r="C1789" t="s">
        <v>488</v>
      </c>
      <c r="D1789" t="s">
        <v>503</v>
      </c>
      <c r="E1789" t="s">
        <v>506</v>
      </c>
      <c r="F1789" t="s">
        <v>378</v>
      </c>
      <c r="G1789" t="s">
        <v>54</v>
      </c>
      <c r="H1789" t="s">
        <v>379</v>
      </c>
      <c r="I1789" t="s">
        <v>14</v>
      </c>
      <c r="J1789" t="s">
        <v>54</v>
      </c>
      <c r="K1789" s="78">
        <f t="shared" ca="1" si="30"/>
        <v>0</v>
      </c>
      <c r="M1789" t="s">
        <v>1680</v>
      </c>
    </row>
    <row r="1790" spans="1:13" x14ac:dyDescent="0.35">
      <c r="A1790" t="s">
        <v>530</v>
      </c>
      <c r="B1790" t="s">
        <v>67</v>
      </c>
      <c r="C1790" t="s">
        <v>488</v>
      </c>
      <c r="D1790" t="s">
        <v>503</v>
      </c>
      <c r="E1790" t="s">
        <v>506</v>
      </c>
      <c r="F1790" t="s">
        <v>380</v>
      </c>
      <c r="G1790" t="s">
        <v>54</v>
      </c>
      <c r="H1790" t="s">
        <v>381</v>
      </c>
      <c r="I1790" t="s">
        <v>14</v>
      </c>
      <c r="J1790" t="s">
        <v>54</v>
      </c>
      <c r="K1790" s="78">
        <f t="shared" ca="1" si="30"/>
        <v>0</v>
      </c>
      <c r="M1790" t="s">
        <v>1680</v>
      </c>
    </row>
    <row r="1791" spans="1:13" x14ac:dyDescent="0.35">
      <c r="A1791" t="s">
        <v>530</v>
      </c>
      <c r="B1791" t="s">
        <v>105</v>
      </c>
      <c r="C1791" t="s">
        <v>488</v>
      </c>
      <c r="D1791" t="s">
        <v>503</v>
      </c>
      <c r="E1791" t="s">
        <v>506</v>
      </c>
      <c r="F1791" t="s">
        <v>382</v>
      </c>
      <c r="G1791" t="s">
        <v>54</v>
      </c>
      <c r="I1791" t="s">
        <v>14</v>
      </c>
      <c r="J1791" t="s">
        <v>54</v>
      </c>
      <c r="K1791" s="78">
        <f t="shared" ca="1" si="30"/>
        <v>0</v>
      </c>
      <c r="M1791" t="s">
        <v>1680</v>
      </c>
    </row>
    <row r="1792" spans="1:13" x14ac:dyDescent="0.35">
      <c r="A1792" t="s">
        <v>530</v>
      </c>
      <c r="B1792" t="s">
        <v>107</v>
      </c>
      <c r="C1792" t="s">
        <v>488</v>
      </c>
      <c r="D1792" t="s">
        <v>503</v>
      </c>
      <c r="E1792" t="s">
        <v>506</v>
      </c>
      <c r="F1792" t="s">
        <v>54</v>
      </c>
      <c r="I1792" t="s">
        <v>14</v>
      </c>
      <c r="J1792" t="s">
        <v>54</v>
      </c>
      <c r="K1792" s="78">
        <f t="shared" ca="1" si="30"/>
        <v>0</v>
      </c>
      <c r="M1792" t="s">
        <v>1680</v>
      </c>
    </row>
    <row r="1793" spans="1:13" x14ac:dyDescent="0.35">
      <c r="A1793" t="s">
        <v>530</v>
      </c>
      <c r="B1793" t="s">
        <v>109</v>
      </c>
      <c r="C1793" t="s">
        <v>488</v>
      </c>
      <c r="D1793" t="s">
        <v>503</v>
      </c>
      <c r="E1793" t="s">
        <v>384</v>
      </c>
      <c r="F1793" t="s">
        <v>231</v>
      </c>
      <c r="G1793" t="s">
        <v>54</v>
      </c>
      <c r="H1793" t="s">
        <v>385</v>
      </c>
      <c r="I1793" t="s">
        <v>14</v>
      </c>
      <c r="J1793" t="s">
        <v>54</v>
      </c>
      <c r="K1793" s="78">
        <f t="shared" ca="1" si="30"/>
        <v>0</v>
      </c>
      <c r="M1793" t="s">
        <v>1680</v>
      </c>
    </row>
    <row r="1794" spans="1:13" x14ac:dyDescent="0.35">
      <c r="A1794" t="s">
        <v>530</v>
      </c>
      <c r="B1794" t="s">
        <v>111</v>
      </c>
      <c r="C1794" t="s">
        <v>488</v>
      </c>
      <c r="D1794" t="s">
        <v>503</v>
      </c>
      <c r="E1794" t="s">
        <v>509</v>
      </c>
      <c r="F1794" t="s">
        <v>510</v>
      </c>
      <c r="G1794" t="s">
        <v>54</v>
      </c>
      <c r="H1794" t="s">
        <v>388</v>
      </c>
      <c r="I1794" t="s">
        <v>14</v>
      </c>
      <c r="J1794" t="s">
        <v>54</v>
      </c>
      <c r="K1794" s="78">
        <f t="shared" ca="1" si="30"/>
        <v>0</v>
      </c>
      <c r="M1794" t="s">
        <v>1680</v>
      </c>
    </row>
    <row r="1795" spans="1:13" x14ac:dyDescent="0.35">
      <c r="A1795" t="s">
        <v>530</v>
      </c>
      <c r="B1795" t="s">
        <v>114</v>
      </c>
      <c r="C1795" t="s">
        <v>488</v>
      </c>
      <c r="D1795" t="s">
        <v>503</v>
      </c>
      <c r="E1795" t="s">
        <v>509</v>
      </c>
      <c r="F1795" t="s">
        <v>511</v>
      </c>
      <c r="G1795" t="s">
        <v>54</v>
      </c>
      <c r="H1795" t="s">
        <v>390</v>
      </c>
      <c r="I1795" t="s">
        <v>14</v>
      </c>
      <c r="J1795" t="s">
        <v>54</v>
      </c>
      <c r="K1795" s="78">
        <f t="shared" ca="1" si="30"/>
        <v>0</v>
      </c>
      <c r="M1795" t="s">
        <v>1680</v>
      </c>
    </row>
    <row r="1796" spans="1:13" x14ac:dyDescent="0.35">
      <c r="A1796" t="s">
        <v>530</v>
      </c>
      <c r="B1796" t="s">
        <v>116</v>
      </c>
      <c r="C1796" t="s">
        <v>488</v>
      </c>
      <c r="D1796" t="s">
        <v>503</v>
      </c>
      <c r="E1796" t="s">
        <v>509</v>
      </c>
      <c r="F1796" t="s">
        <v>512</v>
      </c>
      <c r="G1796" t="s">
        <v>54</v>
      </c>
      <c r="H1796" t="s">
        <v>390</v>
      </c>
      <c r="I1796" t="s">
        <v>14</v>
      </c>
      <c r="J1796" t="s">
        <v>54</v>
      </c>
      <c r="K1796" s="78">
        <f t="shared" ca="1" si="30"/>
        <v>0</v>
      </c>
      <c r="M1796" t="s">
        <v>1680</v>
      </c>
    </row>
    <row r="1797" spans="1:13" x14ac:dyDescent="0.35">
      <c r="A1797" t="s">
        <v>530</v>
      </c>
      <c r="B1797" t="s">
        <v>118</v>
      </c>
      <c r="C1797" t="s">
        <v>488</v>
      </c>
      <c r="D1797" t="s">
        <v>503</v>
      </c>
      <c r="E1797" t="s">
        <v>509</v>
      </c>
      <c r="F1797" t="s">
        <v>54</v>
      </c>
      <c r="I1797" t="s">
        <v>14</v>
      </c>
      <c r="J1797" t="s">
        <v>54</v>
      </c>
      <c r="K1797" s="78">
        <f t="shared" ca="1" si="30"/>
        <v>0</v>
      </c>
      <c r="M1797" t="s">
        <v>1680</v>
      </c>
    </row>
    <row r="1798" spans="1:13" x14ac:dyDescent="0.35">
      <c r="A1798" t="s">
        <v>530</v>
      </c>
      <c r="B1798" t="s">
        <v>120</v>
      </c>
      <c r="C1798" t="s">
        <v>488</v>
      </c>
      <c r="D1798" t="s">
        <v>503</v>
      </c>
      <c r="E1798" t="s">
        <v>54</v>
      </c>
      <c r="I1798" t="s">
        <v>14</v>
      </c>
      <c r="J1798" t="s">
        <v>54</v>
      </c>
      <c r="K1798" s="78">
        <f t="shared" ca="1" si="30"/>
        <v>0</v>
      </c>
      <c r="M1798" t="s">
        <v>1680</v>
      </c>
    </row>
    <row r="1799" spans="1:13" x14ac:dyDescent="0.35">
      <c r="A1799" t="s">
        <v>530</v>
      </c>
      <c r="B1799" t="s">
        <v>124</v>
      </c>
      <c r="C1799" t="s">
        <v>488</v>
      </c>
      <c r="D1799" t="s">
        <v>513</v>
      </c>
      <c r="E1799" t="s">
        <v>514</v>
      </c>
      <c r="F1799" t="s">
        <v>54</v>
      </c>
      <c r="H1799" t="s">
        <v>398</v>
      </c>
      <c r="I1799" t="s">
        <v>14</v>
      </c>
      <c r="J1799" t="s">
        <v>54</v>
      </c>
      <c r="K1799" s="78">
        <f t="shared" ca="1" si="30"/>
        <v>0</v>
      </c>
      <c r="M1799" t="s">
        <v>1680</v>
      </c>
    </row>
    <row r="1800" spans="1:13" x14ac:dyDescent="0.35">
      <c r="A1800" t="s">
        <v>530</v>
      </c>
      <c r="B1800" t="s">
        <v>71</v>
      </c>
      <c r="C1800" t="s">
        <v>488</v>
      </c>
      <c r="D1800" t="s">
        <v>513</v>
      </c>
      <c r="E1800" t="s">
        <v>399</v>
      </c>
      <c r="F1800" t="s">
        <v>54</v>
      </c>
      <c r="I1800" t="s">
        <v>14</v>
      </c>
      <c r="J1800" t="s">
        <v>54</v>
      </c>
      <c r="K1800" s="78">
        <f t="shared" ca="1" si="30"/>
        <v>0</v>
      </c>
      <c r="M1800" t="s">
        <v>1680</v>
      </c>
    </row>
    <row r="1801" spans="1:13" x14ac:dyDescent="0.35">
      <c r="A1801" t="s">
        <v>530</v>
      </c>
      <c r="B1801" t="s">
        <v>127</v>
      </c>
      <c r="C1801" t="s">
        <v>488</v>
      </c>
      <c r="D1801" t="s">
        <v>513</v>
      </c>
      <c r="E1801" t="s">
        <v>515</v>
      </c>
      <c r="F1801" t="s">
        <v>54</v>
      </c>
      <c r="H1801" t="s">
        <v>401</v>
      </c>
      <c r="I1801" t="s">
        <v>14</v>
      </c>
      <c r="J1801" t="s">
        <v>54</v>
      </c>
      <c r="K1801" s="78">
        <f t="shared" ca="1" si="30"/>
        <v>0</v>
      </c>
      <c r="M1801" t="s">
        <v>1680</v>
      </c>
    </row>
    <row r="1802" spans="1:13" x14ac:dyDescent="0.35">
      <c r="A1802" t="s">
        <v>530</v>
      </c>
      <c r="B1802" t="s">
        <v>129</v>
      </c>
      <c r="C1802" t="s">
        <v>488</v>
      </c>
      <c r="D1802" t="s">
        <v>513</v>
      </c>
      <c r="E1802" t="s">
        <v>515</v>
      </c>
      <c r="F1802" t="s">
        <v>516</v>
      </c>
      <c r="G1802" t="s">
        <v>54</v>
      </c>
      <c r="I1802" t="s">
        <v>14</v>
      </c>
      <c r="J1802" t="s">
        <v>54</v>
      </c>
      <c r="K1802" s="78">
        <f t="shared" ca="1" si="30"/>
        <v>0</v>
      </c>
      <c r="M1802" t="s">
        <v>1680</v>
      </c>
    </row>
    <row r="1803" spans="1:13" x14ac:dyDescent="0.35">
      <c r="A1803" t="s">
        <v>530</v>
      </c>
      <c r="B1803" t="s">
        <v>404</v>
      </c>
      <c r="C1803" t="s">
        <v>488</v>
      </c>
      <c r="D1803" t="s">
        <v>513</v>
      </c>
      <c r="E1803" t="s">
        <v>515</v>
      </c>
      <c r="F1803" t="s">
        <v>517</v>
      </c>
      <c r="G1803" t="s">
        <v>54</v>
      </c>
      <c r="I1803" t="s">
        <v>14</v>
      </c>
      <c r="J1803" t="s">
        <v>54</v>
      </c>
      <c r="K1803" s="78">
        <f t="shared" ca="1" si="30"/>
        <v>0</v>
      </c>
      <c r="M1803" t="s">
        <v>1680</v>
      </c>
    </row>
    <row r="1804" spans="1:13" x14ac:dyDescent="0.35">
      <c r="A1804" t="s">
        <v>530</v>
      </c>
      <c r="B1804" t="s">
        <v>406</v>
      </c>
      <c r="C1804" t="s">
        <v>488</v>
      </c>
      <c r="D1804" t="s">
        <v>513</v>
      </c>
      <c r="E1804" t="s">
        <v>515</v>
      </c>
      <c r="F1804" t="s">
        <v>518</v>
      </c>
      <c r="G1804" t="s">
        <v>54</v>
      </c>
      <c r="I1804" t="s">
        <v>14</v>
      </c>
      <c r="J1804" t="s">
        <v>54</v>
      </c>
      <c r="K1804" s="78">
        <f t="shared" ca="1" si="30"/>
        <v>0</v>
      </c>
      <c r="M1804" t="s">
        <v>1680</v>
      </c>
    </row>
    <row r="1805" spans="1:13" x14ac:dyDescent="0.35">
      <c r="A1805" t="s">
        <v>530</v>
      </c>
      <c r="B1805" t="s">
        <v>408</v>
      </c>
      <c r="C1805" t="s">
        <v>488</v>
      </c>
      <c r="D1805" t="s">
        <v>513</v>
      </c>
      <c r="E1805" t="s">
        <v>54</v>
      </c>
      <c r="I1805" t="s">
        <v>14</v>
      </c>
      <c r="J1805" t="s">
        <v>54</v>
      </c>
      <c r="K1805" s="78">
        <f t="shared" ca="1" si="30"/>
        <v>0</v>
      </c>
      <c r="M1805" t="s">
        <v>1680</v>
      </c>
    </row>
    <row r="1806" spans="1:13" x14ac:dyDescent="0.35">
      <c r="A1806" t="s">
        <v>530</v>
      </c>
      <c r="B1806" t="s">
        <v>412</v>
      </c>
      <c r="C1806" t="s">
        <v>488</v>
      </c>
      <c r="D1806" t="s">
        <v>519</v>
      </c>
      <c r="E1806" t="s">
        <v>411</v>
      </c>
      <c r="F1806" t="s">
        <v>54</v>
      </c>
      <c r="H1806" t="s">
        <v>413</v>
      </c>
      <c r="I1806" t="s">
        <v>14</v>
      </c>
      <c r="J1806" t="s">
        <v>54</v>
      </c>
      <c r="K1806" s="78">
        <f t="shared" ca="1" si="30"/>
        <v>0</v>
      </c>
      <c r="M1806" t="s">
        <v>1680</v>
      </c>
    </row>
    <row r="1807" spans="1:13" x14ac:dyDescent="0.35">
      <c r="A1807" t="s">
        <v>530</v>
      </c>
      <c r="B1807" t="s">
        <v>415</v>
      </c>
      <c r="C1807" t="s">
        <v>488</v>
      </c>
      <c r="D1807" t="s">
        <v>519</v>
      </c>
      <c r="E1807" t="s">
        <v>414</v>
      </c>
      <c r="F1807" t="s">
        <v>54</v>
      </c>
      <c r="H1807" t="s">
        <v>416</v>
      </c>
      <c r="I1807" t="s">
        <v>14</v>
      </c>
      <c r="J1807" t="s">
        <v>54</v>
      </c>
      <c r="K1807" s="78">
        <f t="shared" ca="1" si="30"/>
        <v>0</v>
      </c>
      <c r="M1807" t="s">
        <v>1680</v>
      </c>
    </row>
    <row r="1808" spans="1:13" x14ac:dyDescent="0.35">
      <c r="A1808" t="s">
        <v>530</v>
      </c>
      <c r="B1808" t="s">
        <v>418</v>
      </c>
      <c r="C1808" t="s">
        <v>488</v>
      </c>
      <c r="D1808" t="s">
        <v>519</v>
      </c>
      <c r="E1808" t="s">
        <v>417</v>
      </c>
      <c r="F1808" t="s">
        <v>54</v>
      </c>
      <c r="H1808" t="s">
        <v>419</v>
      </c>
      <c r="I1808" t="s">
        <v>14</v>
      </c>
      <c r="J1808" t="s">
        <v>54</v>
      </c>
      <c r="K1808" s="78">
        <f t="shared" ca="1" si="30"/>
        <v>0</v>
      </c>
      <c r="M1808" t="s">
        <v>1680</v>
      </c>
    </row>
    <row r="1809" spans="1:13" x14ac:dyDescent="0.35">
      <c r="A1809" t="s">
        <v>530</v>
      </c>
      <c r="B1809" t="s">
        <v>131</v>
      </c>
      <c r="C1809" t="s">
        <v>488</v>
      </c>
      <c r="D1809" t="s">
        <v>519</v>
      </c>
      <c r="E1809" t="s">
        <v>54</v>
      </c>
      <c r="H1809" t="s">
        <v>420</v>
      </c>
      <c r="I1809" t="s">
        <v>14</v>
      </c>
      <c r="J1809" t="s">
        <v>54</v>
      </c>
      <c r="K1809" s="78">
        <f t="shared" ca="1" si="30"/>
        <v>0</v>
      </c>
      <c r="M1809" t="s">
        <v>1680</v>
      </c>
    </row>
    <row r="1810" spans="1:13" x14ac:dyDescent="0.35">
      <c r="A1810" t="s">
        <v>530</v>
      </c>
      <c r="B1810" t="s">
        <v>134</v>
      </c>
      <c r="C1810" t="s">
        <v>488</v>
      </c>
      <c r="D1810" t="s">
        <v>520</v>
      </c>
      <c r="E1810" t="s">
        <v>521</v>
      </c>
      <c r="F1810" t="s">
        <v>54</v>
      </c>
      <c r="I1810" t="s">
        <v>14</v>
      </c>
      <c r="J1810" t="s">
        <v>54</v>
      </c>
      <c r="K1810" s="78">
        <f t="shared" ca="1" si="30"/>
        <v>0</v>
      </c>
      <c r="M1810" t="s">
        <v>1680</v>
      </c>
    </row>
    <row r="1811" spans="1:13" x14ac:dyDescent="0.35">
      <c r="A1811" t="s">
        <v>530</v>
      </c>
      <c r="B1811" t="s">
        <v>136</v>
      </c>
      <c r="C1811" t="s">
        <v>488</v>
      </c>
      <c r="D1811" t="s">
        <v>520</v>
      </c>
      <c r="E1811" t="s">
        <v>422</v>
      </c>
      <c r="F1811" t="s">
        <v>54</v>
      </c>
      <c r="H1811" t="s">
        <v>423</v>
      </c>
      <c r="I1811" t="s">
        <v>14</v>
      </c>
      <c r="J1811" t="s">
        <v>54</v>
      </c>
      <c r="K1811" s="78">
        <f t="shared" ca="1" si="30"/>
        <v>0</v>
      </c>
      <c r="M1811" t="s">
        <v>1680</v>
      </c>
    </row>
    <row r="1812" spans="1:13" x14ac:dyDescent="0.35">
      <c r="A1812" t="s">
        <v>530</v>
      </c>
      <c r="B1812" t="s">
        <v>138</v>
      </c>
      <c r="C1812" t="s">
        <v>488</v>
      </c>
      <c r="D1812" t="s">
        <v>520</v>
      </c>
      <c r="E1812" t="s">
        <v>424</v>
      </c>
      <c r="F1812" t="s">
        <v>54</v>
      </c>
      <c r="H1812" t="s">
        <v>425</v>
      </c>
      <c r="I1812" t="s">
        <v>14</v>
      </c>
      <c r="J1812" t="s">
        <v>54</v>
      </c>
      <c r="K1812" s="78">
        <f t="shared" ca="1" si="30"/>
        <v>0</v>
      </c>
      <c r="M1812" t="s">
        <v>1680</v>
      </c>
    </row>
    <row r="1813" spans="1:13" x14ac:dyDescent="0.35">
      <c r="A1813" t="s">
        <v>530</v>
      </c>
      <c r="B1813" t="s">
        <v>74</v>
      </c>
      <c r="C1813" t="s">
        <v>488</v>
      </c>
      <c r="D1813" t="s">
        <v>520</v>
      </c>
      <c r="E1813" t="s">
        <v>426</v>
      </c>
      <c r="F1813" t="s">
        <v>54</v>
      </c>
      <c r="H1813" t="s">
        <v>427</v>
      </c>
      <c r="I1813" t="s">
        <v>14</v>
      </c>
      <c r="J1813" t="s">
        <v>54</v>
      </c>
      <c r="K1813" s="78">
        <f t="shared" ca="1" si="30"/>
        <v>0</v>
      </c>
      <c r="M1813" t="s">
        <v>1680</v>
      </c>
    </row>
    <row r="1814" spans="1:13" x14ac:dyDescent="0.35">
      <c r="A1814" t="s">
        <v>530</v>
      </c>
      <c r="B1814" t="s">
        <v>141</v>
      </c>
      <c r="C1814" t="s">
        <v>488</v>
      </c>
      <c r="D1814" t="s">
        <v>520</v>
      </c>
      <c r="E1814" t="s">
        <v>428</v>
      </c>
      <c r="F1814" t="s">
        <v>54</v>
      </c>
      <c r="H1814" t="s">
        <v>429</v>
      </c>
      <c r="I1814" t="s">
        <v>14</v>
      </c>
      <c r="J1814" t="s">
        <v>54</v>
      </c>
      <c r="K1814" s="78">
        <f t="shared" ca="1" si="30"/>
        <v>0</v>
      </c>
      <c r="M1814" t="s">
        <v>1680</v>
      </c>
    </row>
    <row r="1815" spans="1:13" x14ac:dyDescent="0.35">
      <c r="A1815" t="s">
        <v>530</v>
      </c>
      <c r="B1815" t="s">
        <v>143</v>
      </c>
      <c r="C1815" t="s">
        <v>488</v>
      </c>
      <c r="D1815" t="s">
        <v>54</v>
      </c>
      <c r="H1815" t="s">
        <v>522</v>
      </c>
      <c r="I1815" t="s">
        <v>14</v>
      </c>
      <c r="J1815" t="s">
        <v>54</v>
      </c>
      <c r="K1815" s="78">
        <f t="shared" ca="1" si="30"/>
        <v>0</v>
      </c>
      <c r="M1815" t="s">
        <v>1680</v>
      </c>
    </row>
    <row r="1816" spans="1:13" x14ac:dyDescent="0.35">
      <c r="A1816" t="s">
        <v>530</v>
      </c>
      <c r="B1816" t="s">
        <v>144</v>
      </c>
      <c r="C1816" t="s">
        <v>523</v>
      </c>
      <c r="D1816" t="s">
        <v>432</v>
      </c>
      <c r="E1816" t="s">
        <v>54</v>
      </c>
      <c r="I1816" t="s">
        <v>14</v>
      </c>
      <c r="J1816" t="s">
        <v>54</v>
      </c>
      <c r="K1816" s="78">
        <f t="shared" ca="1" si="30"/>
        <v>0</v>
      </c>
      <c r="M1816" t="s">
        <v>1680</v>
      </c>
    </row>
    <row r="1817" spans="1:13" x14ac:dyDescent="0.35">
      <c r="A1817" t="s">
        <v>530</v>
      </c>
      <c r="B1817" t="s">
        <v>145</v>
      </c>
      <c r="C1817" t="s">
        <v>523</v>
      </c>
      <c r="D1817" t="s">
        <v>433</v>
      </c>
      <c r="E1817" t="s">
        <v>54</v>
      </c>
      <c r="H1817" t="s">
        <v>434</v>
      </c>
      <c r="I1817" t="s">
        <v>14</v>
      </c>
      <c r="J1817" t="s">
        <v>54</v>
      </c>
      <c r="K1817" s="78">
        <f t="shared" ca="1" si="30"/>
        <v>0</v>
      </c>
      <c r="M1817" t="s">
        <v>1680</v>
      </c>
    </row>
    <row r="1818" spans="1:13" x14ac:dyDescent="0.35">
      <c r="A1818" t="s">
        <v>530</v>
      </c>
      <c r="B1818" t="s">
        <v>146</v>
      </c>
      <c r="C1818" t="s">
        <v>523</v>
      </c>
      <c r="D1818" t="s">
        <v>435</v>
      </c>
      <c r="E1818" t="s">
        <v>54</v>
      </c>
      <c r="I1818" t="s">
        <v>14</v>
      </c>
      <c r="J1818" t="s">
        <v>54</v>
      </c>
      <c r="K1818" s="78">
        <f t="shared" ca="1" si="30"/>
        <v>0</v>
      </c>
      <c r="M1818" t="s">
        <v>1680</v>
      </c>
    </row>
    <row r="1819" spans="1:13" x14ac:dyDescent="0.35">
      <c r="A1819" t="s">
        <v>530</v>
      </c>
      <c r="B1819" t="s">
        <v>148</v>
      </c>
      <c r="C1819" t="s">
        <v>523</v>
      </c>
      <c r="D1819" t="s">
        <v>436</v>
      </c>
      <c r="E1819" t="s">
        <v>54</v>
      </c>
      <c r="I1819" t="s">
        <v>14</v>
      </c>
      <c r="J1819" t="s">
        <v>54</v>
      </c>
      <c r="K1819" s="78">
        <f t="shared" ca="1" si="30"/>
        <v>0</v>
      </c>
      <c r="M1819" t="s">
        <v>1680</v>
      </c>
    </row>
    <row r="1820" spans="1:13" x14ac:dyDescent="0.35">
      <c r="A1820" t="s">
        <v>530</v>
      </c>
      <c r="B1820" t="s">
        <v>19</v>
      </c>
      <c r="C1820" t="s">
        <v>488</v>
      </c>
      <c r="D1820" t="s">
        <v>489</v>
      </c>
      <c r="E1820" t="s">
        <v>490</v>
      </c>
      <c r="F1820" t="s">
        <v>330</v>
      </c>
      <c r="G1820" t="s">
        <v>54</v>
      </c>
      <c r="H1820" t="s">
        <v>491</v>
      </c>
      <c r="I1820" t="s">
        <v>61</v>
      </c>
      <c r="J1820" t="s">
        <v>443</v>
      </c>
      <c r="K1820" s="78">
        <f t="shared" ca="1" si="30"/>
        <v>0</v>
      </c>
      <c r="M1820" t="s">
        <v>1680</v>
      </c>
    </row>
    <row r="1821" spans="1:13" x14ac:dyDescent="0.35">
      <c r="A1821" t="s">
        <v>530</v>
      </c>
      <c r="B1821" t="s">
        <v>23</v>
      </c>
      <c r="C1821" t="s">
        <v>488</v>
      </c>
      <c r="D1821" t="s">
        <v>489</v>
      </c>
      <c r="E1821" t="s">
        <v>490</v>
      </c>
      <c r="F1821" t="s">
        <v>332</v>
      </c>
      <c r="G1821" t="s">
        <v>54</v>
      </c>
      <c r="H1821" t="s">
        <v>333</v>
      </c>
      <c r="I1821" t="s">
        <v>61</v>
      </c>
      <c r="J1821" t="s">
        <v>443</v>
      </c>
      <c r="K1821" s="78">
        <f t="shared" ca="1" si="30"/>
        <v>0</v>
      </c>
      <c r="M1821" t="s">
        <v>1680</v>
      </c>
    </row>
    <row r="1822" spans="1:13" x14ac:dyDescent="0.35">
      <c r="A1822" t="s">
        <v>530</v>
      </c>
      <c r="B1822" t="s">
        <v>26</v>
      </c>
      <c r="C1822" t="s">
        <v>488</v>
      </c>
      <c r="D1822" t="s">
        <v>489</v>
      </c>
      <c r="E1822" t="s">
        <v>490</v>
      </c>
      <c r="F1822" t="s">
        <v>334</v>
      </c>
      <c r="G1822" t="s">
        <v>54</v>
      </c>
      <c r="H1822" t="s">
        <v>335</v>
      </c>
      <c r="I1822" t="s">
        <v>61</v>
      </c>
      <c r="J1822" t="s">
        <v>443</v>
      </c>
      <c r="K1822" s="78">
        <f t="shared" ca="1" si="30"/>
        <v>0</v>
      </c>
      <c r="M1822" t="s">
        <v>1680</v>
      </c>
    </row>
    <row r="1823" spans="1:13" x14ac:dyDescent="0.35">
      <c r="A1823" t="s">
        <v>530</v>
      </c>
      <c r="B1823" t="s">
        <v>30</v>
      </c>
      <c r="C1823" t="s">
        <v>488</v>
      </c>
      <c r="D1823" t="s">
        <v>489</v>
      </c>
      <c r="E1823" t="s">
        <v>490</v>
      </c>
      <c r="F1823" t="s">
        <v>54</v>
      </c>
      <c r="I1823" t="s">
        <v>61</v>
      </c>
      <c r="J1823" t="s">
        <v>443</v>
      </c>
      <c r="K1823" s="78">
        <f t="shared" ca="1" si="30"/>
        <v>0</v>
      </c>
      <c r="M1823" t="s">
        <v>1680</v>
      </c>
    </row>
    <row r="1824" spans="1:13" x14ac:dyDescent="0.35">
      <c r="A1824" t="s">
        <v>530</v>
      </c>
      <c r="B1824" t="s">
        <v>34</v>
      </c>
      <c r="C1824" t="s">
        <v>488</v>
      </c>
      <c r="D1824" t="s">
        <v>489</v>
      </c>
      <c r="E1824" t="s">
        <v>493</v>
      </c>
      <c r="F1824" t="s">
        <v>337</v>
      </c>
      <c r="G1824" t="s">
        <v>54</v>
      </c>
      <c r="H1824" t="s">
        <v>338</v>
      </c>
      <c r="I1824" t="s">
        <v>61</v>
      </c>
      <c r="J1824" t="s">
        <v>443</v>
      </c>
      <c r="K1824" s="78">
        <f t="shared" ca="1" si="30"/>
        <v>0</v>
      </c>
      <c r="M1824" t="s">
        <v>1680</v>
      </c>
    </row>
    <row r="1825" spans="1:13" x14ac:dyDescent="0.35">
      <c r="A1825" t="s">
        <v>530</v>
      </c>
      <c r="B1825" t="s">
        <v>38</v>
      </c>
      <c r="C1825" t="s">
        <v>488</v>
      </c>
      <c r="D1825" t="s">
        <v>489</v>
      </c>
      <c r="E1825" t="s">
        <v>493</v>
      </c>
      <c r="F1825" t="s">
        <v>339</v>
      </c>
      <c r="G1825" t="s">
        <v>54</v>
      </c>
      <c r="H1825" t="s">
        <v>494</v>
      </c>
      <c r="I1825" t="s">
        <v>61</v>
      </c>
      <c r="J1825" t="s">
        <v>443</v>
      </c>
      <c r="K1825" s="78">
        <f t="shared" ca="1" si="30"/>
        <v>0</v>
      </c>
      <c r="M1825" t="s">
        <v>1680</v>
      </c>
    </row>
    <row r="1826" spans="1:13" x14ac:dyDescent="0.35">
      <c r="A1826" t="s">
        <v>530</v>
      </c>
      <c r="B1826" t="s">
        <v>41</v>
      </c>
      <c r="C1826" t="s">
        <v>488</v>
      </c>
      <c r="D1826" t="s">
        <v>489</v>
      </c>
      <c r="E1826" t="s">
        <v>493</v>
      </c>
      <c r="F1826" t="s">
        <v>54</v>
      </c>
      <c r="I1826" t="s">
        <v>61</v>
      </c>
      <c r="J1826" t="s">
        <v>443</v>
      </c>
      <c r="K1826" s="78">
        <f t="shared" ca="1" si="30"/>
        <v>0</v>
      </c>
      <c r="M1826" t="s">
        <v>1680</v>
      </c>
    </row>
    <row r="1827" spans="1:13" x14ac:dyDescent="0.35">
      <c r="A1827" t="s">
        <v>530</v>
      </c>
      <c r="B1827" t="s">
        <v>45</v>
      </c>
      <c r="C1827" t="s">
        <v>488</v>
      </c>
      <c r="D1827" t="s">
        <v>489</v>
      </c>
      <c r="E1827" t="s">
        <v>341</v>
      </c>
      <c r="F1827" t="s">
        <v>495</v>
      </c>
      <c r="G1827" t="s">
        <v>54</v>
      </c>
      <c r="H1827" t="s">
        <v>496</v>
      </c>
      <c r="I1827" t="s">
        <v>61</v>
      </c>
      <c r="J1827" t="s">
        <v>443</v>
      </c>
      <c r="K1827" s="78">
        <f t="shared" ca="1" si="30"/>
        <v>0</v>
      </c>
      <c r="M1827" t="s">
        <v>1680</v>
      </c>
    </row>
    <row r="1828" spans="1:13" x14ac:dyDescent="0.35">
      <c r="A1828" t="s">
        <v>530</v>
      </c>
      <c r="B1828" t="s">
        <v>49</v>
      </c>
      <c r="C1828" t="s">
        <v>488</v>
      </c>
      <c r="D1828" t="s">
        <v>489</v>
      </c>
      <c r="E1828" t="s">
        <v>341</v>
      </c>
      <c r="F1828" t="s">
        <v>497</v>
      </c>
      <c r="G1828" t="s">
        <v>54</v>
      </c>
      <c r="H1828" t="s">
        <v>345</v>
      </c>
      <c r="I1828" t="s">
        <v>61</v>
      </c>
      <c r="J1828" t="s">
        <v>443</v>
      </c>
      <c r="K1828" s="78">
        <f t="shared" ca="1" si="30"/>
        <v>0</v>
      </c>
      <c r="M1828" t="s">
        <v>1680</v>
      </c>
    </row>
    <row r="1829" spans="1:13" x14ac:dyDescent="0.35">
      <c r="A1829" t="s">
        <v>530</v>
      </c>
      <c r="B1829" t="s">
        <v>51</v>
      </c>
      <c r="C1829" t="s">
        <v>488</v>
      </c>
      <c r="D1829" t="s">
        <v>489</v>
      </c>
      <c r="E1829" t="s">
        <v>341</v>
      </c>
      <c r="F1829" t="s">
        <v>498</v>
      </c>
      <c r="G1829" t="s">
        <v>54</v>
      </c>
      <c r="H1829" t="s">
        <v>347</v>
      </c>
      <c r="I1829" t="s">
        <v>61</v>
      </c>
      <c r="J1829" t="s">
        <v>443</v>
      </c>
      <c r="K1829" s="78">
        <f t="shared" ca="1" si="30"/>
        <v>0</v>
      </c>
      <c r="M1829" t="s">
        <v>1680</v>
      </c>
    </row>
    <row r="1830" spans="1:13" x14ac:dyDescent="0.35">
      <c r="A1830" t="s">
        <v>530</v>
      </c>
      <c r="B1830" t="s">
        <v>53</v>
      </c>
      <c r="C1830" t="s">
        <v>488</v>
      </c>
      <c r="D1830" t="s">
        <v>489</v>
      </c>
      <c r="E1830" t="s">
        <v>341</v>
      </c>
      <c r="F1830" t="s">
        <v>499</v>
      </c>
      <c r="G1830" t="s">
        <v>54</v>
      </c>
      <c r="H1830" t="s">
        <v>349</v>
      </c>
      <c r="I1830" t="s">
        <v>61</v>
      </c>
      <c r="J1830" t="s">
        <v>443</v>
      </c>
      <c r="K1830" s="78">
        <f t="shared" ca="1" si="30"/>
        <v>0</v>
      </c>
      <c r="M1830" t="s">
        <v>1680</v>
      </c>
    </row>
    <row r="1831" spans="1:13" x14ac:dyDescent="0.35">
      <c r="A1831" t="s">
        <v>530</v>
      </c>
      <c r="B1831" t="s">
        <v>60</v>
      </c>
      <c r="C1831" t="s">
        <v>488</v>
      </c>
      <c r="D1831" t="s">
        <v>489</v>
      </c>
      <c r="E1831" t="s">
        <v>341</v>
      </c>
      <c r="F1831" t="s">
        <v>500</v>
      </c>
      <c r="G1831" t="s">
        <v>54</v>
      </c>
      <c r="H1831" t="s">
        <v>351</v>
      </c>
      <c r="I1831" t="s">
        <v>61</v>
      </c>
      <c r="J1831" t="s">
        <v>443</v>
      </c>
      <c r="K1831" s="78">
        <f t="shared" ca="1" si="30"/>
        <v>0</v>
      </c>
      <c r="M1831" t="s">
        <v>1680</v>
      </c>
    </row>
    <row r="1832" spans="1:13" x14ac:dyDescent="0.35">
      <c r="A1832" t="s">
        <v>530</v>
      </c>
      <c r="B1832" t="s">
        <v>66</v>
      </c>
      <c r="C1832" t="s">
        <v>488</v>
      </c>
      <c r="D1832" t="s">
        <v>489</v>
      </c>
      <c r="E1832" t="s">
        <v>352</v>
      </c>
      <c r="F1832" t="s">
        <v>54</v>
      </c>
      <c r="I1832" t="s">
        <v>61</v>
      </c>
      <c r="J1832" t="s">
        <v>443</v>
      </c>
      <c r="K1832" s="78">
        <f t="shared" ca="1" si="30"/>
        <v>0</v>
      </c>
      <c r="M1832" t="s">
        <v>1680</v>
      </c>
    </row>
    <row r="1833" spans="1:13" x14ac:dyDescent="0.35">
      <c r="A1833" t="s">
        <v>530</v>
      </c>
      <c r="B1833" t="s">
        <v>69</v>
      </c>
      <c r="C1833" t="s">
        <v>488</v>
      </c>
      <c r="D1833" t="s">
        <v>489</v>
      </c>
      <c r="E1833" t="s">
        <v>501</v>
      </c>
      <c r="F1833" t="s">
        <v>353</v>
      </c>
      <c r="G1833" t="s">
        <v>54</v>
      </c>
      <c r="H1833" t="s">
        <v>354</v>
      </c>
      <c r="I1833" t="s">
        <v>61</v>
      </c>
      <c r="J1833" t="s">
        <v>443</v>
      </c>
      <c r="K1833" s="78">
        <f t="shared" ca="1" si="30"/>
        <v>0</v>
      </c>
      <c r="M1833" t="s">
        <v>1680</v>
      </c>
    </row>
    <row r="1834" spans="1:13" x14ac:dyDescent="0.35">
      <c r="A1834" t="s">
        <v>530</v>
      </c>
      <c r="B1834" t="s">
        <v>73</v>
      </c>
      <c r="C1834" t="s">
        <v>488</v>
      </c>
      <c r="D1834" t="s">
        <v>489</v>
      </c>
      <c r="E1834" t="s">
        <v>501</v>
      </c>
      <c r="F1834" t="s">
        <v>355</v>
      </c>
      <c r="G1834" t="s">
        <v>54</v>
      </c>
      <c r="H1834" t="s">
        <v>502</v>
      </c>
      <c r="I1834" t="s">
        <v>61</v>
      </c>
      <c r="J1834" t="s">
        <v>443</v>
      </c>
      <c r="K1834" s="78">
        <f t="shared" ca="1" si="30"/>
        <v>0</v>
      </c>
      <c r="M1834" t="s">
        <v>1680</v>
      </c>
    </row>
    <row r="1835" spans="1:13" x14ac:dyDescent="0.35">
      <c r="A1835" t="s">
        <v>530</v>
      </c>
      <c r="B1835" t="s">
        <v>76</v>
      </c>
      <c r="C1835" t="s">
        <v>488</v>
      </c>
      <c r="D1835" t="s">
        <v>489</v>
      </c>
      <c r="E1835" t="s">
        <v>501</v>
      </c>
      <c r="F1835" t="s">
        <v>54</v>
      </c>
      <c r="I1835" t="s">
        <v>61</v>
      </c>
      <c r="J1835" t="s">
        <v>443</v>
      </c>
      <c r="K1835" s="78">
        <f t="shared" ca="1" si="30"/>
        <v>0</v>
      </c>
      <c r="M1835" t="s">
        <v>1680</v>
      </c>
    </row>
    <row r="1836" spans="1:13" x14ac:dyDescent="0.35">
      <c r="A1836" t="s">
        <v>530</v>
      </c>
      <c r="B1836" t="s">
        <v>80</v>
      </c>
      <c r="C1836" t="s">
        <v>488</v>
      </c>
      <c r="D1836" t="s">
        <v>489</v>
      </c>
      <c r="E1836" t="s">
        <v>54</v>
      </c>
      <c r="I1836" t="s">
        <v>61</v>
      </c>
      <c r="J1836" t="s">
        <v>443</v>
      </c>
      <c r="K1836" s="78">
        <f t="shared" ca="1" si="30"/>
        <v>0</v>
      </c>
      <c r="M1836" t="s">
        <v>1680</v>
      </c>
    </row>
    <row r="1837" spans="1:13" x14ac:dyDescent="0.35">
      <c r="A1837" t="s">
        <v>530</v>
      </c>
      <c r="B1837" t="s">
        <v>82</v>
      </c>
      <c r="C1837" t="s">
        <v>488</v>
      </c>
      <c r="D1837" t="s">
        <v>503</v>
      </c>
      <c r="E1837" t="s">
        <v>504</v>
      </c>
      <c r="F1837" t="s">
        <v>360</v>
      </c>
      <c r="G1837" t="s">
        <v>54</v>
      </c>
      <c r="H1837" t="s">
        <v>361</v>
      </c>
      <c r="I1837" t="s">
        <v>61</v>
      </c>
      <c r="J1837" t="s">
        <v>443</v>
      </c>
      <c r="K1837" s="78">
        <f t="shared" ca="1" si="30"/>
        <v>0</v>
      </c>
      <c r="M1837" t="s">
        <v>1680</v>
      </c>
    </row>
    <row r="1838" spans="1:13" x14ac:dyDescent="0.35">
      <c r="A1838" t="s">
        <v>530</v>
      </c>
      <c r="B1838" t="s">
        <v>84</v>
      </c>
      <c r="C1838" t="s">
        <v>488</v>
      </c>
      <c r="D1838" t="s">
        <v>503</v>
      </c>
      <c r="E1838" t="s">
        <v>504</v>
      </c>
      <c r="F1838" t="s">
        <v>362</v>
      </c>
      <c r="G1838" t="s">
        <v>54</v>
      </c>
      <c r="H1838" t="s">
        <v>363</v>
      </c>
      <c r="I1838" t="s">
        <v>61</v>
      </c>
      <c r="J1838" t="s">
        <v>443</v>
      </c>
      <c r="K1838" s="78">
        <f t="shared" ca="1" si="30"/>
        <v>0</v>
      </c>
      <c r="M1838" t="s">
        <v>1680</v>
      </c>
    </row>
    <row r="1839" spans="1:13" x14ac:dyDescent="0.35">
      <c r="A1839" t="s">
        <v>530</v>
      </c>
      <c r="B1839" t="s">
        <v>86</v>
      </c>
      <c r="C1839" t="s">
        <v>488</v>
      </c>
      <c r="D1839" t="s">
        <v>503</v>
      </c>
      <c r="E1839" t="s">
        <v>504</v>
      </c>
      <c r="F1839" t="s">
        <v>364</v>
      </c>
      <c r="G1839" t="s">
        <v>54</v>
      </c>
      <c r="H1839" t="s">
        <v>365</v>
      </c>
      <c r="I1839" t="s">
        <v>61</v>
      </c>
      <c r="J1839" t="s">
        <v>443</v>
      </c>
      <c r="K1839" s="78">
        <f t="shared" ca="1" si="30"/>
        <v>0</v>
      </c>
      <c r="M1839" t="s">
        <v>1680</v>
      </c>
    </row>
    <row r="1840" spans="1:13" x14ac:dyDescent="0.35">
      <c r="A1840" t="s">
        <v>530</v>
      </c>
      <c r="B1840" t="s">
        <v>88</v>
      </c>
      <c r="C1840" t="s">
        <v>488</v>
      </c>
      <c r="D1840" t="s">
        <v>503</v>
      </c>
      <c r="E1840" t="s">
        <v>504</v>
      </c>
      <c r="F1840" t="s">
        <v>54</v>
      </c>
      <c r="I1840" t="s">
        <v>61</v>
      </c>
      <c r="J1840" t="s">
        <v>443</v>
      </c>
      <c r="K1840" s="78">
        <f t="shared" ca="1" si="30"/>
        <v>0</v>
      </c>
      <c r="M1840" t="s">
        <v>1680</v>
      </c>
    </row>
    <row r="1841" spans="1:13" x14ac:dyDescent="0.35">
      <c r="A1841" t="s">
        <v>530</v>
      </c>
      <c r="B1841" t="s">
        <v>90</v>
      </c>
      <c r="C1841" t="s">
        <v>488</v>
      </c>
      <c r="D1841" t="s">
        <v>503</v>
      </c>
      <c r="E1841" t="s">
        <v>505</v>
      </c>
      <c r="F1841" t="s">
        <v>367</v>
      </c>
      <c r="G1841" t="s">
        <v>54</v>
      </c>
      <c r="H1841" t="s">
        <v>368</v>
      </c>
      <c r="I1841" t="s">
        <v>61</v>
      </c>
      <c r="J1841" t="s">
        <v>443</v>
      </c>
      <c r="K1841" s="78">
        <f t="shared" ca="1" si="30"/>
        <v>0</v>
      </c>
      <c r="M1841" t="s">
        <v>1680</v>
      </c>
    </row>
    <row r="1842" spans="1:13" x14ac:dyDescent="0.35">
      <c r="A1842" t="s">
        <v>530</v>
      </c>
      <c r="B1842" t="s">
        <v>92</v>
      </c>
      <c r="C1842" t="s">
        <v>488</v>
      </c>
      <c r="D1842" t="s">
        <v>503</v>
      </c>
      <c r="E1842" t="s">
        <v>505</v>
      </c>
      <c r="F1842" t="s">
        <v>369</v>
      </c>
      <c r="G1842" t="s">
        <v>54</v>
      </c>
      <c r="H1842" t="s">
        <v>370</v>
      </c>
      <c r="I1842" t="s">
        <v>61</v>
      </c>
      <c r="J1842" t="s">
        <v>443</v>
      </c>
      <c r="K1842" s="78">
        <f t="shared" ca="1" si="30"/>
        <v>0</v>
      </c>
      <c r="M1842" t="s">
        <v>1680</v>
      </c>
    </row>
    <row r="1843" spans="1:13" x14ac:dyDescent="0.35">
      <c r="A1843" t="s">
        <v>530</v>
      </c>
      <c r="B1843" t="s">
        <v>94</v>
      </c>
      <c r="C1843" t="s">
        <v>488</v>
      </c>
      <c r="D1843" t="s">
        <v>503</v>
      </c>
      <c r="E1843" t="s">
        <v>505</v>
      </c>
      <c r="F1843" t="s">
        <v>371</v>
      </c>
      <c r="G1843" t="s">
        <v>54</v>
      </c>
      <c r="H1843" t="s">
        <v>372</v>
      </c>
      <c r="I1843" t="s">
        <v>61</v>
      </c>
      <c r="J1843" t="s">
        <v>443</v>
      </c>
      <c r="K1843" s="78">
        <f t="shared" ca="1" si="30"/>
        <v>0</v>
      </c>
      <c r="M1843" t="s">
        <v>1680</v>
      </c>
    </row>
    <row r="1844" spans="1:13" x14ac:dyDescent="0.35">
      <c r="A1844" t="s">
        <v>530</v>
      </c>
      <c r="B1844" t="s">
        <v>96</v>
      </c>
      <c r="C1844" t="s">
        <v>488</v>
      </c>
      <c r="D1844" t="s">
        <v>503</v>
      </c>
      <c r="E1844" t="s">
        <v>505</v>
      </c>
      <c r="F1844" t="s">
        <v>54</v>
      </c>
      <c r="I1844" t="s">
        <v>61</v>
      </c>
      <c r="J1844" t="s">
        <v>443</v>
      </c>
      <c r="K1844" s="78">
        <f t="shared" ca="1" si="30"/>
        <v>0</v>
      </c>
      <c r="M1844" t="s">
        <v>1680</v>
      </c>
    </row>
    <row r="1845" spans="1:13" x14ac:dyDescent="0.35">
      <c r="A1845" t="s">
        <v>530</v>
      </c>
      <c r="B1845" t="s">
        <v>98</v>
      </c>
      <c r="C1845" t="s">
        <v>488</v>
      </c>
      <c r="D1845" t="s">
        <v>503</v>
      </c>
      <c r="E1845" t="s">
        <v>506</v>
      </c>
      <c r="F1845" t="s">
        <v>374</v>
      </c>
      <c r="G1845" t="s">
        <v>54</v>
      </c>
      <c r="H1845" t="s">
        <v>507</v>
      </c>
      <c r="I1845" t="s">
        <v>61</v>
      </c>
      <c r="J1845" t="s">
        <v>443</v>
      </c>
      <c r="K1845" s="78">
        <f t="shared" ref="K1845:K1908" ca="1" si="31">OFFSET(INDIRECT(A1845&amp;"_Corner"),MATCH($B1845,INDIRECT(A1845&amp;"_Row"),0),MATCH($I1845,INDIRECT(A1845&amp;"_Column",0)))</f>
        <v>0</v>
      </c>
      <c r="M1845" t="s">
        <v>1680</v>
      </c>
    </row>
    <row r="1846" spans="1:13" x14ac:dyDescent="0.35">
      <c r="A1846" t="s">
        <v>530</v>
      </c>
      <c r="B1846" t="s">
        <v>100</v>
      </c>
      <c r="C1846" t="s">
        <v>488</v>
      </c>
      <c r="D1846" t="s">
        <v>503</v>
      </c>
      <c r="E1846" t="s">
        <v>506</v>
      </c>
      <c r="F1846" t="s">
        <v>508</v>
      </c>
      <c r="G1846" t="s">
        <v>54</v>
      </c>
      <c r="H1846" t="s">
        <v>377</v>
      </c>
      <c r="I1846" t="s">
        <v>61</v>
      </c>
      <c r="J1846" t="s">
        <v>443</v>
      </c>
      <c r="K1846" s="78">
        <f t="shared" ca="1" si="31"/>
        <v>0</v>
      </c>
      <c r="M1846" t="s">
        <v>1680</v>
      </c>
    </row>
    <row r="1847" spans="1:13" x14ac:dyDescent="0.35">
      <c r="A1847" t="s">
        <v>530</v>
      </c>
      <c r="B1847" t="s">
        <v>102</v>
      </c>
      <c r="C1847" t="s">
        <v>488</v>
      </c>
      <c r="D1847" t="s">
        <v>503</v>
      </c>
      <c r="E1847" t="s">
        <v>506</v>
      </c>
      <c r="F1847" t="s">
        <v>378</v>
      </c>
      <c r="G1847" t="s">
        <v>54</v>
      </c>
      <c r="H1847" t="s">
        <v>379</v>
      </c>
      <c r="I1847" t="s">
        <v>61</v>
      </c>
      <c r="J1847" t="s">
        <v>443</v>
      </c>
      <c r="K1847" s="78">
        <f t="shared" ca="1" si="31"/>
        <v>0</v>
      </c>
      <c r="M1847" t="s">
        <v>1680</v>
      </c>
    </row>
    <row r="1848" spans="1:13" x14ac:dyDescent="0.35">
      <c r="A1848" t="s">
        <v>530</v>
      </c>
      <c r="B1848" t="s">
        <v>67</v>
      </c>
      <c r="C1848" t="s">
        <v>488</v>
      </c>
      <c r="D1848" t="s">
        <v>503</v>
      </c>
      <c r="E1848" t="s">
        <v>506</v>
      </c>
      <c r="F1848" t="s">
        <v>380</v>
      </c>
      <c r="G1848" t="s">
        <v>54</v>
      </c>
      <c r="H1848" t="s">
        <v>381</v>
      </c>
      <c r="I1848" t="s">
        <v>61</v>
      </c>
      <c r="J1848" t="s">
        <v>443</v>
      </c>
      <c r="K1848" s="78">
        <f t="shared" ca="1" si="31"/>
        <v>0</v>
      </c>
      <c r="M1848" t="s">
        <v>1680</v>
      </c>
    </row>
    <row r="1849" spans="1:13" x14ac:dyDescent="0.35">
      <c r="A1849" t="s">
        <v>530</v>
      </c>
      <c r="B1849" t="s">
        <v>105</v>
      </c>
      <c r="C1849" t="s">
        <v>488</v>
      </c>
      <c r="D1849" t="s">
        <v>503</v>
      </c>
      <c r="E1849" t="s">
        <v>506</v>
      </c>
      <c r="F1849" t="s">
        <v>382</v>
      </c>
      <c r="G1849" t="s">
        <v>54</v>
      </c>
      <c r="I1849" t="s">
        <v>61</v>
      </c>
      <c r="J1849" t="s">
        <v>443</v>
      </c>
      <c r="K1849" s="78">
        <f t="shared" ca="1" si="31"/>
        <v>0</v>
      </c>
      <c r="M1849" t="s">
        <v>1680</v>
      </c>
    </row>
    <row r="1850" spans="1:13" x14ac:dyDescent="0.35">
      <c r="A1850" t="s">
        <v>530</v>
      </c>
      <c r="B1850" t="s">
        <v>107</v>
      </c>
      <c r="C1850" t="s">
        <v>488</v>
      </c>
      <c r="D1850" t="s">
        <v>503</v>
      </c>
      <c r="E1850" t="s">
        <v>506</v>
      </c>
      <c r="F1850" t="s">
        <v>54</v>
      </c>
      <c r="I1850" t="s">
        <v>61</v>
      </c>
      <c r="J1850" t="s">
        <v>443</v>
      </c>
      <c r="K1850" s="78">
        <f t="shared" ca="1" si="31"/>
        <v>0</v>
      </c>
      <c r="M1850" t="s">
        <v>1680</v>
      </c>
    </row>
    <row r="1851" spans="1:13" x14ac:dyDescent="0.35">
      <c r="A1851" t="s">
        <v>530</v>
      </c>
      <c r="B1851" t="s">
        <v>109</v>
      </c>
      <c r="C1851" t="s">
        <v>488</v>
      </c>
      <c r="D1851" t="s">
        <v>503</v>
      </c>
      <c r="E1851" t="s">
        <v>384</v>
      </c>
      <c r="F1851" t="s">
        <v>231</v>
      </c>
      <c r="G1851" t="s">
        <v>54</v>
      </c>
      <c r="H1851" t="s">
        <v>385</v>
      </c>
      <c r="I1851" t="s">
        <v>61</v>
      </c>
      <c r="J1851" t="s">
        <v>443</v>
      </c>
      <c r="K1851" s="78">
        <f t="shared" ca="1" si="31"/>
        <v>0</v>
      </c>
      <c r="M1851" t="s">
        <v>1680</v>
      </c>
    </row>
    <row r="1852" spans="1:13" x14ac:dyDescent="0.35">
      <c r="A1852" t="s">
        <v>530</v>
      </c>
      <c r="B1852" t="s">
        <v>111</v>
      </c>
      <c r="C1852" t="s">
        <v>488</v>
      </c>
      <c r="D1852" t="s">
        <v>503</v>
      </c>
      <c r="E1852" t="s">
        <v>509</v>
      </c>
      <c r="F1852" t="s">
        <v>510</v>
      </c>
      <c r="G1852" t="s">
        <v>54</v>
      </c>
      <c r="H1852" t="s">
        <v>388</v>
      </c>
      <c r="I1852" t="s">
        <v>61</v>
      </c>
      <c r="J1852" t="s">
        <v>443</v>
      </c>
      <c r="K1852" s="78">
        <f t="shared" ca="1" si="31"/>
        <v>0</v>
      </c>
      <c r="M1852" t="s">
        <v>1680</v>
      </c>
    </row>
    <row r="1853" spans="1:13" x14ac:dyDescent="0.35">
      <c r="A1853" t="s">
        <v>530</v>
      </c>
      <c r="B1853" t="s">
        <v>114</v>
      </c>
      <c r="C1853" t="s">
        <v>488</v>
      </c>
      <c r="D1853" t="s">
        <v>503</v>
      </c>
      <c r="E1853" t="s">
        <v>509</v>
      </c>
      <c r="F1853" t="s">
        <v>511</v>
      </c>
      <c r="G1853" t="s">
        <v>54</v>
      </c>
      <c r="H1853" t="s">
        <v>390</v>
      </c>
      <c r="I1853" t="s">
        <v>61</v>
      </c>
      <c r="J1853" t="s">
        <v>443</v>
      </c>
      <c r="K1853" s="78">
        <f t="shared" ca="1" si="31"/>
        <v>0</v>
      </c>
      <c r="M1853" t="s">
        <v>1680</v>
      </c>
    </row>
    <row r="1854" spans="1:13" x14ac:dyDescent="0.35">
      <c r="A1854" t="s">
        <v>530</v>
      </c>
      <c r="B1854" t="s">
        <v>116</v>
      </c>
      <c r="C1854" t="s">
        <v>488</v>
      </c>
      <c r="D1854" t="s">
        <v>503</v>
      </c>
      <c r="E1854" t="s">
        <v>509</v>
      </c>
      <c r="F1854" t="s">
        <v>512</v>
      </c>
      <c r="G1854" t="s">
        <v>54</v>
      </c>
      <c r="H1854" t="s">
        <v>390</v>
      </c>
      <c r="I1854" t="s">
        <v>61</v>
      </c>
      <c r="J1854" t="s">
        <v>443</v>
      </c>
      <c r="K1854" s="78">
        <f t="shared" ca="1" si="31"/>
        <v>0</v>
      </c>
      <c r="M1854" t="s">
        <v>1680</v>
      </c>
    </row>
    <row r="1855" spans="1:13" x14ac:dyDescent="0.35">
      <c r="A1855" t="s">
        <v>530</v>
      </c>
      <c r="B1855" t="s">
        <v>118</v>
      </c>
      <c r="C1855" t="s">
        <v>488</v>
      </c>
      <c r="D1855" t="s">
        <v>503</v>
      </c>
      <c r="E1855" t="s">
        <v>509</v>
      </c>
      <c r="F1855" t="s">
        <v>54</v>
      </c>
      <c r="I1855" t="s">
        <v>61</v>
      </c>
      <c r="J1855" t="s">
        <v>443</v>
      </c>
      <c r="K1855" s="78">
        <f t="shared" ca="1" si="31"/>
        <v>0</v>
      </c>
      <c r="M1855" t="s">
        <v>1680</v>
      </c>
    </row>
    <row r="1856" spans="1:13" x14ac:dyDescent="0.35">
      <c r="A1856" t="s">
        <v>530</v>
      </c>
      <c r="B1856" t="s">
        <v>120</v>
      </c>
      <c r="C1856" t="s">
        <v>488</v>
      </c>
      <c r="D1856" t="s">
        <v>503</v>
      </c>
      <c r="E1856" t="s">
        <v>54</v>
      </c>
      <c r="I1856" t="s">
        <v>61</v>
      </c>
      <c r="J1856" t="s">
        <v>443</v>
      </c>
      <c r="K1856" s="78">
        <f t="shared" ca="1" si="31"/>
        <v>0</v>
      </c>
      <c r="M1856" t="s">
        <v>1680</v>
      </c>
    </row>
    <row r="1857" spans="1:13" x14ac:dyDescent="0.35">
      <c r="A1857" t="s">
        <v>530</v>
      </c>
      <c r="B1857" t="s">
        <v>124</v>
      </c>
      <c r="C1857" t="s">
        <v>488</v>
      </c>
      <c r="D1857" t="s">
        <v>513</v>
      </c>
      <c r="E1857" t="s">
        <v>514</v>
      </c>
      <c r="F1857" t="s">
        <v>54</v>
      </c>
      <c r="H1857" t="s">
        <v>398</v>
      </c>
      <c r="I1857" t="s">
        <v>61</v>
      </c>
      <c r="J1857" t="s">
        <v>443</v>
      </c>
      <c r="K1857" s="78">
        <f t="shared" ca="1" si="31"/>
        <v>0</v>
      </c>
      <c r="M1857" t="s">
        <v>1680</v>
      </c>
    </row>
    <row r="1858" spans="1:13" x14ac:dyDescent="0.35">
      <c r="A1858" t="s">
        <v>530</v>
      </c>
      <c r="B1858" t="s">
        <v>71</v>
      </c>
      <c r="C1858" t="s">
        <v>488</v>
      </c>
      <c r="D1858" t="s">
        <v>513</v>
      </c>
      <c r="E1858" t="s">
        <v>399</v>
      </c>
      <c r="F1858" t="s">
        <v>54</v>
      </c>
      <c r="I1858" t="s">
        <v>61</v>
      </c>
      <c r="J1858" t="s">
        <v>443</v>
      </c>
      <c r="K1858" s="78">
        <f t="shared" ca="1" si="31"/>
        <v>0</v>
      </c>
      <c r="M1858" t="s">
        <v>1680</v>
      </c>
    </row>
    <row r="1859" spans="1:13" x14ac:dyDescent="0.35">
      <c r="A1859" t="s">
        <v>530</v>
      </c>
      <c r="B1859" t="s">
        <v>127</v>
      </c>
      <c r="C1859" t="s">
        <v>488</v>
      </c>
      <c r="D1859" t="s">
        <v>513</v>
      </c>
      <c r="E1859" t="s">
        <v>515</v>
      </c>
      <c r="F1859" t="s">
        <v>54</v>
      </c>
      <c r="H1859" t="s">
        <v>401</v>
      </c>
      <c r="I1859" t="s">
        <v>61</v>
      </c>
      <c r="J1859" t="s">
        <v>443</v>
      </c>
      <c r="K1859" s="78">
        <f t="shared" ca="1" si="31"/>
        <v>0</v>
      </c>
      <c r="M1859" t="s">
        <v>1680</v>
      </c>
    </row>
    <row r="1860" spans="1:13" x14ac:dyDescent="0.35">
      <c r="A1860" t="s">
        <v>530</v>
      </c>
      <c r="B1860" t="s">
        <v>129</v>
      </c>
      <c r="C1860" t="s">
        <v>488</v>
      </c>
      <c r="D1860" t="s">
        <v>513</v>
      </c>
      <c r="E1860" t="s">
        <v>515</v>
      </c>
      <c r="F1860" t="s">
        <v>516</v>
      </c>
      <c r="G1860" t="s">
        <v>54</v>
      </c>
      <c r="I1860" t="s">
        <v>61</v>
      </c>
      <c r="J1860" t="s">
        <v>443</v>
      </c>
      <c r="K1860" s="78">
        <f t="shared" ca="1" si="31"/>
        <v>0</v>
      </c>
      <c r="M1860" t="s">
        <v>1680</v>
      </c>
    </row>
    <row r="1861" spans="1:13" x14ac:dyDescent="0.35">
      <c r="A1861" t="s">
        <v>530</v>
      </c>
      <c r="B1861" t="s">
        <v>404</v>
      </c>
      <c r="C1861" t="s">
        <v>488</v>
      </c>
      <c r="D1861" t="s">
        <v>513</v>
      </c>
      <c r="E1861" t="s">
        <v>515</v>
      </c>
      <c r="F1861" t="s">
        <v>517</v>
      </c>
      <c r="G1861" t="s">
        <v>54</v>
      </c>
      <c r="I1861" t="s">
        <v>61</v>
      </c>
      <c r="J1861" t="s">
        <v>443</v>
      </c>
      <c r="K1861" s="78">
        <f t="shared" ca="1" si="31"/>
        <v>0</v>
      </c>
      <c r="M1861" t="s">
        <v>1680</v>
      </c>
    </row>
    <row r="1862" spans="1:13" x14ac:dyDescent="0.35">
      <c r="A1862" t="s">
        <v>530</v>
      </c>
      <c r="B1862" t="s">
        <v>406</v>
      </c>
      <c r="C1862" t="s">
        <v>488</v>
      </c>
      <c r="D1862" t="s">
        <v>513</v>
      </c>
      <c r="E1862" t="s">
        <v>515</v>
      </c>
      <c r="F1862" t="s">
        <v>518</v>
      </c>
      <c r="G1862" t="s">
        <v>54</v>
      </c>
      <c r="I1862" t="s">
        <v>61</v>
      </c>
      <c r="J1862" t="s">
        <v>443</v>
      </c>
      <c r="K1862" s="78">
        <f t="shared" ca="1" si="31"/>
        <v>0</v>
      </c>
      <c r="M1862" t="s">
        <v>1680</v>
      </c>
    </row>
    <row r="1863" spans="1:13" x14ac:dyDescent="0.35">
      <c r="A1863" t="s">
        <v>530</v>
      </c>
      <c r="B1863" t="s">
        <v>408</v>
      </c>
      <c r="C1863" t="s">
        <v>488</v>
      </c>
      <c r="D1863" t="s">
        <v>513</v>
      </c>
      <c r="E1863" t="s">
        <v>54</v>
      </c>
      <c r="I1863" t="s">
        <v>61</v>
      </c>
      <c r="J1863" t="s">
        <v>443</v>
      </c>
      <c r="K1863" s="78">
        <f t="shared" ca="1" si="31"/>
        <v>0</v>
      </c>
      <c r="M1863" t="s">
        <v>1680</v>
      </c>
    </row>
    <row r="1864" spans="1:13" x14ac:dyDescent="0.35">
      <c r="A1864" t="s">
        <v>530</v>
      </c>
      <c r="B1864" t="s">
        <v>412</v>
      </c>
      <c r="C1864" t="s">
        <v>488</v>
      </c>
      <c r="D1864" t="s">
        <v>519</v>
      </c>
      <c r="E1864" t="s">
        <v>411</v>
      </c>
      <c r="F1864" t="s">
        <v>54</v>
      </c>
      <c r="H1864" t="s">
        <v>413</v>
      </c>
      <c r="I1864" t="s">
        <v>61</v>
      </c>
      <c r="J1864" t="s">
        <v>443</v>
      </c>
      <c r="K1864" s="78">
        <f t="shared" ca="1" si="31"/>
        <v>0</v>
      </c>
      <c r="M1864" t="s">
        <v>1680</v>
      </c>
    </row>
    <row r="1865" spans="1:13" x14ac:dyDescent="0.35">
      <c r="A1865" t="s">
        <v>530</v>
      </c>
      <c r="B1865" t="s">
        <v>415</v>
      </c>
      <c r="C1865" t="s">
        <v>488</v>
      </c>
      <c r="D1865" t="s">
        <v>519</v>
      </c>
      <c r="E1865" t="s">
        <v>414</v>
      </c>
      <c r="F1865" t="s">
        <v>54</v>
      </c>
      <c r="H1865" t="s">
        <v>416</v>
      </c>
      <c r="I1865" t="s">
        <v>61</v>
      </c>
      <c r="J1865" t="s">
        <v>443</v>
      </c>
      <c r="K1865" s="78">
        <f t="shared" ca="1" si="31"/>
        <v>0</v>
      </c>
      <c r="M1865" t="s">
        <v>1680</v>
      </c>
    </row>
    <row r="1866" spans="1:13" x14ac:dyDescent="0.35">
      <c r="A1866" t="s">
        <v>530</v>
      </c>
      <c r="B1866" t="s">
        <v>418</v>
      </c>
      <c r="C1866" t="s">
        <v>488</v>
      </c>
      <c r="D1866" t="s">
        <v>519</v>
      </c>
      <c r="E1866" t="s">
        <v>417</v>
      </c>
      <c r="F1866" t="s">
        <v>54</v>
      </c>
      <c r="H1866" t="s">
        <v>419</v>
      </c>
      <c r="I1866" t="s">
        <v>61</v>
      </c>
      <c r="J1866" t="s">
        <v>443</v>
      </c>
      <c r="K1866" s="78">
        <f t="shared" ca="1" si="31"/>
        <v>0</v>
      </c>
      <c r="M1866" t="s">
        <v>1680</v>
      </c>
    </row>
    <row r="1867" spans="1:13" x14ac:dyDescent="0.35">
      <c r="A1867" t="s">
        <v>530</v>
      </c>
      <c r="B1867" t="s">
        <v>131</v>
      </c>
      <c r="C1867" t="s">
        <v>488</v>
      </c>
      <c r="D1867" t="s">
        <v>519</v>
      </c>
      <c r="E1867" t="s">
        <v>54</v>
      </c>
      <c r="H1867" t="s">
        <v>420</v>
      </c>
      <c r="I1867" t="s">
        <v>61</v>
      </c>
      <c r="J1867" t="s">
        <v>443</v>
      </c>
      <c r="K1867" s="78">
        <f t="shared" ca="1" si="31"/>
        <v>0</v>
      </c>
      <c r="M1867" t="s">
        <v>1680</v>
      </c>
    </row>
    <row r="1868" spans="1:13" x14ac:dyDescent="0.35">
      <c r="A1868" t="s">
        <v>530</v>
      </c>
      <c r="B1868" t="s">
        <v>134</v>
      </c>
      <c r="C1868" t="s">
        <v>488</v>
      </c>
      <c r="D1868" t="s">
        <v>520</v>
      </c>
      <c r="E1868" t="s">
        <v>521</v>
      </c>
      <c r="F1868" t="s">
        <v>54</v>
      </c>
      <c r="I1868" t="s">
        <v>61</v>
      </c>
      <c r="J1868" t="s">
        <v>443</v>
      </c>
      <c r="K1868" s="78">
        <f t="shared" ca="1" si="31"/>
        <v>0</v>
      </c>
      <c r="M1868" t="s">
        <v>1680</v>
      </c>
    </row>
    <row r="1869" spans="1:13" x14ac:dyDescent="0.35">
      <c r="A1869" t="s">
        <v>530</v>
      </c>
      <c r="B1869" t="s">
        <v>136</v>
      </c>
      <c r="C1869" t="s">
        <v>488</v>
      </c>
      <c r="D1869" t="s">
        <v>520</v>
      </c>
      <c r="E1869" t="s">
        <v>422</v>
      </c>
      <c r="F1869" t="s">
        <v>54</v>
      </c>
      <c r="H1869" t="s">
        <v>423</v>
      </c>
      <c r="I1869" t="s">
        <v>61</v>
      </c>
      <c r="J1869" t="s">
        <v>443</v>
      </c>
      <c r="K1869" s="78">
        <f t="shared" ca="1" si="31"/>
        <v>0</v>
      </c>
      <c r="M1869" t="s">
        <v>1680</v>
      </c>
    </row>
    <row r="1870" spans="1:13" x14ac:dyDescent="0.35">
      <c r="A1870" t="s">
        <v>530</v>
      </c>
      <c r="B1870" t="s">
        <v>138</v>
      </c>
      <c r="C1870" t="s">
        <v>488</v>
      </c>
      <c r="D1870" t="s">
        <v>520</v>
      </c>
      <c r="E1870" t="s">
        <v>424</v>
      </c>
      <c r="F1870" t="s">
        <v>54</v>
      </c>
      <c r="H1870" t="s">
        <v>425</v>
      </c>
      <c r="I1870" t="s">
        <v>61</v>
      </c>
      <c r="J1870" t="s">
        <v>443</v>
      </c>
      <c r="K1870" s="78">
        <f t="shared" ca="1" si="31"/>
        <v>0</v>
      </c>
      <c r="M1870" t="s">
        <v>1680</v>
      </c>
    </row>
    <row r="1871" spans="1:13" x14ac:dyDescent="0.35">
      <c r="A1871" t="s">
        <v>530</v>
      </c>
      <c r="B1871" t="s">
        <v>74</v>
      </c>
      <c r="C1871" t="s">
        <v>488</v>
      </c>
      <c r="D1871" t="s">
        <v>520</v>
      </c>
      <c r="E1871" t="s">
        <v>426</v>
      </c>
      <c r="F1871" t="s">
        <v>54</v>
      </c>
      <c r="H1871" t="s">
        <v>427</v>
      </c>
      <c r="I1871" t="s">
        <v>61</v>
      </c>
      <c r="J1871" t="s">
        <v>443</v>
      </c>
      <c r="K1871" s="78">
        <f t="shared" ca="1" si="31"/>
        <v>0</v>
      </c>
      <c r="M1871" t="s">
        <v>1680</v>
      </c>
    </row>
    <row r="1872" spans="1:13" x14ac:dyDescent="0.35">
      <c r="A1872" t="s">
        <v>530</v>
      </c>
      <c r="B1872" t="s">
        <v>141</v>
      </c>
      <c r="C1872" t="s">
        <v>488</v>
      </c>
      <c r="D1872" t="s">
        <v>520</v>
      </c>
      <c r="E1872" t="s">
        <v>428</v>
      </c>
      <c r="F1872" t="s">
        <v>54</v>
      </c>
      <c r="H1872" t="s">
        <v>429</v>
      </c>
      <c r="I1872" t="s">
        <v>61</v>
      </c>
      <c r="J1872" t="s">
        <v>443</v>
      </c>
      <c r="K1872" s="78">
        <f t="shared" ca="1" si="31"/>
        <v>0</v>
      </c>
      <c r="M1872" t="s">
        <v>1680</v>
      </c>
    </row>
    <row r="1873" spans="1:13" x14ac:dyDescent="0.35">
      <c r="A1873" t="s">
        <v>530</v>
      </c>
      <c r="B1873" t="s">
        <v>143</v>
      </c>
      <c r="C1873" t="s">
        <v>488</v>
      </c>
      <c r="D1873" t="s">
        <v>54</v>
      </c>
      <c r="H1873" t="s">
        <v>522</v>
      </c>
      <c r="I1873" t="s">
        <v>61</v>
      </c>
      <c r="J1873" t="s">
        <v>443</v>
      </c>
      <c r="K1873" s="78">
        <f t="shared" ca="1" si="31"/>
        <v>0</v>
      </c>
      <c r="M1873" t="s">
        <v>1680</v>
      </c>
    </row>
    <row r="1874" spans="1:13" x14ac:dyDescent="0.35">
      <c r="A1874" t="s">
        <v>530</v>
      </c>
      <c r="B1874" t="s">
        <v>144</v>
      </c>
      <c r="C1874" t="s">
        <v>523</v>
      </c>
      <c r="D1874" t="s">
        <v>432</v>
      </c>
      <c r="E1874" t="s">
        <v>54</v>
      </c>
      <c r="I1874" t="s">
        <v>61</v>
      </c>
      <c r="J1874" t="s">
        <v>443</v>
      </c>
      <c r="K1874" s="78">
        <f t="shared" ca="1" si="31"/>
        <v>0</v>
      </c>
      <c r="M1874" t="s">
        <v>1680</v>
      </c>
    </row>
    <row r="1875" spans="1:13" x14ac:dyDescent="0.35">
      <c r="A1875" t="s">
        <v>530</v>
      </c>
      <c r="B1875" t="s">
        <v>145</v>
      </c>
      <c r="C1875" t="s">
        <v>523</v>
      </c>
      <c r="D1875" t="s">
        <v>433</v>
      </c>
      <c r="E1875" t="s">
        <v>54</v>
      </c>
      <c r="H1875" t="s">
        <v>434</v>
      </c>
      <c r="I1875" t="s">
        <v>61</v>
      </c>
      <c r="J1875" t="s">
        <v>443</v>
      </c>
      <c r="K1875" s="78">
        <f t="shared" ca="1" si="31"/>
        <v>0</v>
      </c>
      <c r="M1875" t="s">
        <v>1680</v>
      </c>
    </row>
    <row r="1876" spans="1:13" x14ac:dyDescent="0.35">
      <c r="A1876" t="s">
        <v>530</v>
      </c>
      <c r="B1876" t="s">
        <v>146</v>
      </c>
      <c r="C1876" t="s">
        <v>523</v>
      </c>
      <c r="D1876" t="s">
        <v>435</v>
      </c>
      <c r="E1876" t="s">
        <v>54</v>
      </c>
      <c r="I1876" t="s">
        <v>61</v>
      </c>
      <c r="J1876" t="s">
        <v>443</v>
      </c>
      <c r="K1876" s="78">
        <f t="shared" ca="1" si="31"/>
        <v>0</v>
      </c>
      <c r="M1876" t="s">
        <v>1680</v>
      </c>
    </row>
    <row r="1877" spans="1:13" x14ac:dyDescent="0.35">
      <c r="A1877" t="s">
        <v>530</v>
      </c>
      <c r="B1877" t="s">
        <v>148</v>
      </c>
      <c r="C1877" t="s">
        <v>523</v>
      </c>
      <c r="D1877" t="s">
        <v>436</v>
      </c>
      <c r="E1877" t="s">
        <v>54</v>
      </c>
      <c r="I1877" t="s">
        <v>61</v>
      </c>
      <c r="J1877" t="s">
        <v>443</v>
      </c>
      <c r="K1877" s="78">
        <f t="shared" ca="1" si="31"/>
        <v>0</v>
      </c>
      <c r="M1877" t="s">
        <v>1680</v>
      </c>
    </row>
    <row r="1878" spans="1:13" x14ac:dyDescent="0.35">
      <c r="A1878" t="s">
        <v>530</v>
      </c>
      <c r="B1878" t="s">
        <v>19</v>
      </c>
      <c r="C1878" t="s">
        <v>488</v>
      </c>
      <c r="D1878" t="s">
        <v>489</v>
      </c>
      <c r="E1878" t="s">
        <v>490</v>
      </c>
      <c r="F1878" t="s">
        <v>330</v>
      </c>
      <c r="G1878" t="s">
        <v>54</v>
      </c>
      <c r="H1878" t="s">
        <v>491</v>
      </c>
      <c r="I1878" t="s">
        <v>62</v>
      </c>
      <c r="J1878" t="s">
        <v>444</v>
      </c>
      <c r="K1878" s="78">
        <f t="shared" ca="1" si="31"/>
        <v>0</v>
      </c>
      <c r="M1878" t="s">
        <v>1680</v>
      </c>
    </row>
    <row r="1879" spans="1:13" x14ac:dyDescent="0.35">
      <c r="A1879" t="s">
        <v>530</v>
      </c>
      <c r="B1879" t="s">
        <v>23</v>
      </c>
      <c r="C1879" t="s">
        <v>488</v>
      </c>
      <c r="D1879" t="s">
        <v>489</v>
      </c>
      <c r="E1879" t="s">
        <v>490</v>
      </c>
      <c r="F1879" t="s">
        <v>332</v>
      </c>
      <c r="G1879" t="s">
        <v>54</v>
      </c>
      <c r="H1879" t="s">
        <v>333</v>
      </c>
      <c r="I1879" t="s">
        <v>62</v>
      </c>
      <c r="J1879" t="s">
        <v>444</v>
      </c>
      <c r="K1879" s="78">
        <f t="shared" ca="1" si="31"/>
        <v>0</v>
      </c>
      <c r="M1879" t="s">
        <v>1680</v>
      </c>
    </row>
    <row r="1880" spans="1:13" x14ac:dyDescent="0.35">
      <c r="A1880" t="s">
        <v>530</v>
      </c>
      <c r="B1880" t="s">
        <v>26</v>
      </c>
      <c r="C1880" t="s">
        <v>488</v>
      </c>
      <c r="D1880" t="s">
        <v>489</v>
      </c>
      <c r="E1880" t="s">
        <v>490</v>
      </c>
      <c r="F1880" t="s">
        <v>334</v>
      </c>
      <c r="G1880" t="s">
        <v>54</v>
      </c>
      <c r="H1880" t="s">
        <v>335</v>
      </c>
      <c r="I1880" t="s">
        <v>62</v>
      </c>
      <c r="J1880" t="s">
        <v>444</v>
      </c>
      <c r="K1880" s="78">
        <f t="shared" ca="1" si="31"/>
        <v>0</v>
      </c>
      <c r="M1880" t="s">
        <v>1680</v>
      </c>
    </row>
    <row r="1881" spans="1:13" x14ac:dyDescent="0.35">
      <c r="A1881" t="s">
        <v>530</v>
      </c>
      <c r="B1881" t="s">
        <v>30</v>
      </c>
      <c r="C1881" t="s">
        <v>488</v>
      </c>
      <c r="D1881" t="s">
        <v>489</v>
      </c>
      <c r="E1881" t="s">
        <v>490</v>
      </c>
      <c r="F1881" t="s">
        <v>54</v>
      </c>
      <c r="I1881" t="s">
        <v>62</v>
      </c>
      <c r="J1881" t="s">
        <v>444</v>
      </c>
      <c r="K1881" s="78">
        <f t="shared" ca="1" si="31"/>
        <v>0</v>
      </c>
      <c r="M1881" t="s">
        <v>1680</v>
      </c>
    </row>
    <row r="1882" spans="1:13" x14ac:dyDescent="0.35">
      <c r="A1882" t="s">
        <v>530</v>
      </c>
      <c r="B1882" t="s">
        <v>34</v>
      </c>
      <c r="C1882" t="s">
        <v>488</v>
      </c>
      <c r="D1882" t="s">
        <v>489</v>
      </c>
      <c r="E1882" t="s">
        <v>493</v>
      </c>
      <c r="F1882" t="s">
        <v>337</v>
      </c>
      <c r="G1882" t="s">
        <v>54</v>
      </c>
      <c r="H1882" t="s">
        <v>338</v>
      </c>
      <c r="I1882" t="s">
        <v>62</v>
      </c>
      <c r="J1882" t="s">
        <v>444</v>
      </c>
      <c r="K1882" s="78">
        <f t="shared" ca="1" si="31"/>
        <v>0</v>
      </c>
      <c r="M1882" t="s">
        <v>1680</v>
      </c>
    </row>
    <row r="1883" spans="1:13" x14ac:dyDescent="0.35">
      <c r="A1883" t="s">
        <v>530</v>
      </c>
      <c r="B1883" t="s">
        <v>38</v>
      </c>
      <c r="C1883" t="s">
        <v>488</v>
      </c>
      <c r="D1883" t="s">
        <v>489</v>
      </c>
      <c r="E1883" t="s">
        <v>493</v>
      </c>
      <c r="F1883" t="s">
        <v>339</v>
      </c>
      <c r="G1883" t="s">
        <v>54</v>
      </c>
      <c r="H1883" t="s">
        <v>494</v>
      </c>
      <c r="I1883" t="s">
        <v>62</v>
      </c>
      <c r="J1883" t="s">
        <v>444</v>
      </c>
      <c r="K1883" s="78">
        <f t="shared" ca="1" si="31"/>
        <v>0</v>
      </c>
      <c r="M1883" t="s">
        <v>1680</v>
      </c>
    </row>
    <row r="1884" spans="1:13" x14ac:dyDescent="0.35">
      <c r="A1884" t="s">
        <v>530</v>
      </c>
      <c r="B1884" t="s">
        <v>41</v>
      </c>
      <c r="C1884" t="s">
        <v>488</v>
      </c>
      <c r="D1884" t="s">
        <v>489</v>
      </c>
      <c r="E1884" t="s">
        <v>493</v>
      </c>
      <c r="F1884" t="s">
        <v>54</v>
      </c>
      <c r="I1884" t="s">
        <v>62</v>
      </c>
      <c r="J1884" t="s">
        <v>444</v>
      </c>
      <c r="K1884" s="78">
        <f t="shared" ca="1" si="31"/>
        <v>0</v>
      </c>
      <c r="M1884" t="s">
        <v>1680</v>
      </c>
    </row>
    <row r="1885" spans="1:13" x14ac:dyDescent="0.35">
      <c r="A1885" t="s">
        <v>530</v>
      </c>
      <c r="B1885" t="s">
        <v>45</v>
      </c>
      <c r="C1885" t="s">
        <v>488</v>
      </c>
      <c r="D1885" t="s">
        <v>489</v>
      </c>
      <c r="E1885" t="s">
        <v>341</v>
      </c>
      <c r="F1885" t="s">
        <v>495</v>
      </c>
      <c r="G1885" t="s">
        <v>54</v>
      </c>
      <c r="H1885" t="s">
        <v>496</v>
      </c>
      <c r="I1885" t="s">
        <v>62</v>
      </c>
      <c r="J1885" t="s">
        <v>444</v>
      </c>
      <c r="K1885" s="78">
        <f t="shared" ca="1" si="31"/>
        <v>0</v>
      </c>
      <c r="M1885" t="s">
        <v>1680</v>
      </c>
    </row>
    <row r="1886" spans="1:13" x14ac:dyDescent="0.35">
      <c r="A1886" t="s">
        <v>530</v>
      </c>
      <c r="B1886" t="s">
        <v>49</v>
      </c>
      <c r="C1886" t="s">
        <v>488</v>
      </c>
      <c r="D1886" t="s">
        <v>489</v>
      </c>
      <c r="E1886" t="s">
        <v>341</v>
      </c>
      <c r="F1886" t="s">
        <v>497</v>
      </c>
      <c r="G1886" t="s">
        <v>54</v>
      </c>
      <c r="H1886" t="s">
        <v>345</v>
      </c>
      <c r="I1886" t="s">
        <v>62</v>
      </c>
      <c r="J1886" t="s">
        <v>444</v>
      </c>
      <c r="K1886" s="78">
        <f t="shared" ca="1" si="31"/>
        <v>0</v>
      </c>
      <c r="M1886" t="s">
        <v>1680</v>
      </c>
    </row>
    <row r="1887" spans="1:13" x14ac:dyDescent="0.35">
      <c r="A1887" t="s">
        <v>530</v>
      </c>
      <c r="B1887" t="s">
        <v>51</v>
      </c>
      <c r="C1887" t="s">
        <v>488</v>
      </c>
      <c r="D1887" t="s">
        <v>489</v>
      </c>
      <c r="E1887" t="s">
        <v>341</v>
      </c>
      <c r="F1887" t="s">
        <v>498</v>
      </c>
      <c r="G1887" t="s">
        <v>54</v>
      </c>
      <c r="H1887" t="s">
        <v>347</v>
      </c>
      <c r="I1887" t="s">
        <v>62</v>
      </c>
      <c r="J1887" t="s">
        <v>444</v>
      </c>
      <c r="K1887" s="78">
        <f t="shared" ca="1" si="31"/>
        <v>0</v>
      </c>
      <c r="M1887" t="s">
        <v>1680</v>
      </c>
    </row>
    <row r="1888" spans="1:13" x14ac:dyDescent="0.35">
      <c r="A1888" t="s">
        <v>530</v>
      </c>
      <c r="B1888" t="s">
        <v>53</v>
      </c>
      <c r="C1888" t="s">
        <v>488</v>
      </c>
      <c r="D1888" t="s">
        <v>489</v>
      </c>
      <c r="E1888" t="s">
        <v>341</v>
      </c>
      <c r="F1888" t="s">
        <v>499</v>
      </c>
      <c r="G1888" t="s">
        <v>54</v>
      </c>
      <c r="H1888" t="s">
        <v>349</v>
      </c>
      <c r="I1888" t="s">
        <v>62</v>
      </c>
      <c r="J1888" t="s">
        <v>444</v>
      </c>
      <c r="K1888" s="78">
        <f t="shared" ca="1" si="31"/>
        <v>0</v>
      </c>
      <c r="M1888" t="s">
        <v>1680</v>
      </c>
    </row>
    <row r="1889" spans="1:13" x14ac:dyDescent="0.35">
      <c r="A1889" t="s">
        <v>530</v>
      </c>
      <c r="B1889" t="s">
        <v>60</v>
      </c>
      <c r="C1889" t="s">
        <v>488</v>
      </c>
      <c r="D1889" t="s">
        <v>489</v>
      </c>
      <c r="E1889" t="s">
        <v>341</v>
      </c>
      <c r="F1889" t="s">
        <v>500</v>
      </c>
      <c r="G1889" t="s">
        <v>54</v>
      </c>
      <c r="H1889" t="s">
        <v>351</v>
      </c>
      <c r="I1889" t="s">
        <v>62</v>
      </c>
      <c r="J1889" t="s">
        <v>444</v>
      </c>
      <c r="K1889" s="78">
        <f t="shared" ca="1" si="31"/>
        <v>0</v>
      </c>
      <c r="M1889" t="s">
        <v>1680</v>
      </c>
    </row>
    <row r="1890" spans="1:13" x14ac:dyDescent="0.35">
      <c r="A1890" t="s">
        <v>530</v>
      </c>
      <c r="B1890" t="s">
        <v>66</v>
      </c>
      <c r="C1890" t="s">
        <v>488</v>
      </c>
      <c r="D1890" t="s">
        <v>489</v>
      </c>
      <c r="E1890" t="s">
        <v>352</v>
      </c>
      <c r="F1890" t="s">
        <v>54</v>
      </c>
      <c r="I1890" t="s">
        <v>62</v>
      </c>
      <c r="J1890" t="s">
        <v>444</v>
      </c>
      <c r="K1890" s="78">
        <f t="shared" ca="1" si="31"/>
        <v>0</v>
      </c>
      <c r="M1890" t="s">
        <v>1680</v>
      </c>
    </row>
    <row r="1891" spans="1:13" x14ac:dyDescent="0.35">
      <c r="A1891" t="s">
        <v>530</v>
      </c>
      <c r="B1891" t="s">
        <v>69</v>
      </c>
      <c r="C1891" t="s">
        <v>488</v>
      </c>
      <c r="D1891" t="s">
        <v>489</v>
      </c>
      <c r="E1891" t="s">
        <v>501</v>
      </c>
      <c r="F1891" t="s">
        <v>353</v>
      </c>
      <c r="G1891" t="s">
        <v>54</v>
      </c>
      <c r="H1891" t="s">
        <v>354</v>
      </c>
      <c r="I1891" t="s">
        <v>62</v>
      </c>
      <c r="J1891" t="s">
        <v>444</v>
      </c>
      <c r="K1891" s="78">
        <f t="shared" ca="1" si="31"/>
        <v>0</v>
      </c>
      <c r="M1891" t="s">
        <v>1680</v>
      </c>
    </row>
    <row r="1892" spans="1:13" x14ac:dyDescent="0.35">
      <c r="A1892" t="s">
        <v>530</v>
      </c>
      <c r="B1892" t="s">
        <v>73</v>
      </c>
      <c r="C1892" t="s">
        <v>488</v>
      </c>
      <c r="D1892" t="s">
        <v>489</v>
      </c>
      <c r="E1892" t="s">
        <v>501</v>
      </c>
      <c r="F1892" t="s">
        <v>355</v>
      </c>
      <c r="G1892" t="s">
        <v>54</v>
      </c>
      <c r="H1892" t="s">
        <v>502</v>
      </c>
      <c r="I1892" t="s">
        <v>62</v>
      </c>
      <c r="J1892" t="s">
        <v>444</v>
      </c>
      <c r="K1892" s="78">
        <f t="shared" ca="1" si="31"/>
        <v>0</v>
      </c>
      <c r="M1892" t="s">
        <v>1680</v>
      </c>
    </row>
    <row r="1893" spans="1:13" x14ac:dyDescent="0.35">
      <c r="A1893" t="s">
        <v>530</v>
      </c>
      <c r="B1893" t="s">
        <v>76</v>
      </c>
      <c r="C1893" t="s">
        <v>488</v>
      </c>
      <c r="D1893" t="s">
        <v>489</v>
      </c>
      <c r="E1893" t="s">
        <v>501</v>
      </c>
      <c r="F1893" t="s">
        <v>54</v>
      </c>
      <c r="I1893" t="s">
        <v>62</v>
      </c>
      <c r="J1893" t="s">
        <v>444</v>
      </c>
      <c r="K1893" s="78">
        <f t="shared" ca="1" si="31"/>
        <v>0</v>
      </c>
      <c r="M1893" t="s">
        <v>1680</v>
      </c>
    </row>
    <row r="1894" spans="1:13" x14ac:dyDescent="0.35">
      <c r="A1894" t="s">
        <v>530</v>
      </c>
      <c r="B1894" t="s">
        <v>80</v>
      </c>
      <c r="C1894" t="s">
        <v>488</v>
      </c>
      <c r="D1894" t="s">
        <v>489</v>
      </c>
      <c r="E1894" t="s">
        <v>54</v>
      </c>
      <c r="I1894" t="s">
        <v>62</v>
      </c>
      <c r="J1894" t="s">
        <v>444</v>
      </c>
      <c r="K1894" s="78">
        <f t="shared" ca="1" si="31"/>
        <v>0</v>
      </c>
      <c r="M1894" t="s">
        <v>1680</v>
      </c>
    </row>
    <row r="1895" spans="1:13" x14ac:dyDescent="0.35">
      <c r="A1895" t="s">
        <v>530</v>
      </c>
      <c r="B1895" t="s">
        <v>82</v>
      </c>
      <c r="C1895" t="s">
        <v>488</v>
      </c>
      <c r="D1895" t="s">
        <v>503</v>
      </c>
      <c r="E1895" t="s">
        <v>504</v>
      </c>
      <c r="F1895" t="s">
        <v>360</v>
      </c>
      <c r="G1895" t="s">
        <v>54</v>
      </c>
      <c r="H1895" t="s">
        <v>361</v>
      </c>
      <c r="I1895" t="s">
        <v>62</v>
      </c>
      <c r="J1895" t="s">
        <v>444</v>
      </c>
      <c r="K1895" s="78">
        <f t="shared" ca="1" si="31"/>
        <v>0</v>
      </c>
      <c r="M1895" t="s">
        <v>1680</v>
      </c>
    </row>
    <row r="1896" spans="1:13" x14ac:dyDescent="0.35">
      <c r="A1896" t="s">
        <v>530</v>
      </c>
      <c r="B1896" t="s">
        <v>84</v>
      </c>
      <c r="C1896" t="s">
        <v>488</v>
      </c>
      <c r="D1896" t="s">
        <v>503</v>
      </c>
      <c r="E1896" t="s">
        <v>504</v>
      </c>
      <c r="F1896" t="s">
        <v>362</v>
      </c>
      <c r="G1896" t="s">
        <v>54</v>
      </c>
      <c r="H1896" t="s">
        <v>363</v>
      </c>
      <c r="I1896" t="s">
        <v>62</v>
      </c>
      <c r="J1896" t="s">
        <v>444</v>
      </c>
      <c r="K1896" s="78">
        <f t="shared" ca="1" si="31"/>
        <v>0</v>
      </c>
      <c r="M1896" t="s">
        <v>1680</v>
      </c>
    </row>
    <row r="1897" spans="1:13" x14ac:dyDescent="0.35">
      <c r="A1897" t="s">
        <v>530</v>
      </c>
      <c r="B1897" t="s">
        <v>86</v>
      </c>
      <c r="C1897" t="s">
        <v>488</v>
      </c>
      <c r="D1897" t="s">
        <v>503</v>
      </c>
      <c r="E1897" t="s">
        <v>504</v>
      </c>
      <c r="F1897" t="s">
        <v>364</v>
      </c>
      <c r="G1897" t="s">
        <v>54</v>
      </c>
      <c r="H1897" t="s">
        <v>365</v>
      </c>
      <c r="I1897" t="s">
        <v>62</v>
      </c>
      <c r="J1897" t="s">
        <v>444</v>
      </c>
      <c r="K1897" s="78">
        <f t="shared" ca="1" si="31"/>
        <v>0</v>
      </c>
      <c r="M1897" t="s">
        <v>1680</v>
      </c>
    </row>
    <row r="1898" spans="1:13" x14ac:dyDescent="0.35">
      <c r="A1898" t="s">
        <v>530</v>
      </c>
      <c r="B1898" t="s">
        <v>88</v>
      </c>
      <c r="C1898" t="s">
        <v>488</v>
      </c>
      <c r="D1898" t="s">
        <v>503</v>
      </c>
      <c r="E1898" t="s">
        <v>504</v>
      </c>
      <c r="F1898" t="s">
        <v>54</v>
      </c>
      <c r="I1898" t="s">
        <v>62</v>
      </c>
      <c r="J1898" t="s">
        <v>444</v>
      </c>
      <c r="K1898" s="78">
        <f t="shared" ca="1" si="31"/>
        <v>0</v>
      </c>
      <c r="M1898" t="s">
        <v>1680</v>
      </c>
    </row>
    <row r="1899" spans="1:13" x14ac:dyDescent="0.35">
      <c r="A1899" t="s">
        <v>530</v>
      </c>
      <c r="B1899" t="s">
        <v>90</v>
      </c>
      <c r="C1899" t="s">
        <v>488</v>
      </c>
      <c r="D1899" t="s">
        <v>503</v>
      </c>
      <c r="E1899" t="s">
        <v>505</v>
      </c>
      <c r="F1899" t="s">
        <v>367</v>
      </c>
      <c r="G1899" t="s">
        <v>54</v>
      </c>
      <c r="H1899" t="s">
        <v>368</v>
      </c>
      <c r="I1899" t="s">
        <v>62</v>
      </c>
      <c r="J1899" t="s">
        <v>444</v>
      </c>
      <c r="K1899" s="78">
        <f t="shared" ca="1" si="31"/>
        <v>0</v>
      </c>
      <c r="M1899" t="s">
        <v>1680</v>
      </c>
    </row>
    <row r="1900" spans="1:13" x14ac:dyDescent="0.35">
      <c r="A1900" t="s">
        <v>530</v>
      </c>
      <c r="B1900" t="s">
        <v>92</v>
      </c>
      <c r="C1900" t="s">
        <v>488</v>
      </c>
      <c r="D1900" t="s">
        <v>503</v>
      </c>
      <c r="E1900" t="s">
        <v>505</v>
      </c>
      <c r="F1900" t="s">
        <v>369</v>
      </c>
      <c r="G1900" t="s">
        <v>54</v>
      </c>
      <c r="H1900" t="s">
        <v>370</v>
      </c>
      <c r="I1900" t="s">
        <v>62</v>
      </c>
      <c r="J1900" t="s">
        <v>444</v>
      </c>
      <c r="K1900" s="78">
        <f t="shared" ca="1" si="31"/>
        <v>0</v>
      </c>
      <c r="M1900" t="s">
        <v>1680</v>
      </c>
    </row>
    <row r="1901" spans="1:13" x14ac:dyDescent="0.35">
      <c r="A1901" t="s">
        <v>530</v>
      </c>
      <c r="B1901" t="s">
        <v>94</v>
      </c>
      <c r="C1901" t="s">
        <v>488</v>
      </c>
      <c r="D1901" t="s">
        <v>503</v>
      </c>
      <c r="E1901" t="s">
        <v>505</v>
      </c>
      <c r="F1901" t="s">
        <v>371</v>
      </c>
      <c r="G1901" t="s">
        <v>54</v>
      </c>
      <c r="H1901" t="s">
        <v>372</v>
      </c>
      <c r="I1901" t="s">
        <v>62</v>
      </c>
      <c r="J1901" t="s">
        <v>444</v>
      </c>
      <c r="K1901" s="78">
        <f t="shared" ca="1" si="31"/>
        <v>0</v>
      </c>
      <c r="M1901" t="s">
        <v>1680</v>
      </c>
    </row>
    <row r="1902" spans="1:13" x14ac:dyDescent="0.35">
      <c r="A1902" t="s">
        <v>530</v>
      </c>
      <c r="B1902" t="s">
        <v>96</v>
      </c>
      <c r="C1902" t="s">
        <v>488</v>
      </c>
      <c r="D1902" t="s">
        <v>503</v>
      </c>
      <c r="E1902" t="s">
        <v>505</v>
      </c>
      <c r="F1902" t="s">
        <v>54</v>
      </c>
      <c r="I1902" t="s">
        <v>62</v>
      </c>
      <c r="J1902" t="s">
        <v>444</v>
      </c>
      <c r="K1902" s="78">
        <f t="shared" ca="1" si="31"/>
        <v>0</v>
      </c>
      <c r="M1902" t="s">
        <v>1680</v>
      </c>
    </row>
    <row r="1903" spans="1:13" x14ac:dyDescent="0.35">
      <c r="A1903" t="s">
        <v>530</v>
      </c>
      <c r="B1903" t="s">
        <v>98</v>
      </c>
      <c r="C1903" t="s">
        <v>488</v>
      </c>
      <c r="D1903" t="s">
        <v>503</v>
      </c>
      <c r="E1903" t="s">
        <v>506</v>
      </c>
      <c r="F1903" t="s">
        <v>374</v>
      </c>
      <c r="G1903" t="s">
        <v>54</v>
      </c>
      <c r="H1903" t="s">
        <v>507</v>
      </c>
      <c r="I1903" t="s">
        <v>62</v>
      </c>
      <c r="J1903" t="s">
        <v>444</v>
      </c>
      <c r="K1903" s="78">
        <f t="shared" ca="1" si="31"/>
        <v>0</v>
      </c>
      <c r="M1903" t="s">
        <v>1680</v>
      </c>
    </row>
    <row r="1904" spans="1:13" x14ac:dyDescent="0.35">
      <c r="A1904" t="s">
        <v>530</v>
      </c>
      <c r="B1904" t="s">
        <v>100</v>
      </c>
      <c r="C1904" t="s">
        <v>488</v>
      </c>
      <c r="D1904" t="s">
        <v>503</v>
      </c>
      <c r="E1904" t="s">
        <v>506</v>
      </c>
      <c r="F1904" t="s">
        <v>508</v>
      </c>
      <c r="G1904" t="s">
        <v>54</v>
      </c>
      <c r="H1904" t="s">
        <v>377</v>
      </c>
      <c r="I1904" t="s">
        <v>62</v>
      </c>
      <c r="J1904" t="s">
        <v>444</v>
      </c>
      <c r="K1904" s="78">
        <f t="shared" ca="1" si="31"/>
        <v>0</v>
      </c>
      <c r="M1904" t="s">
        <v>1680</v>
      </c>
    </row>
    <row r="1905" spans="1:13" x14ac:dyDescent="0.35">
      <c r="A1905" t="s">
        <v>530</v>
      </c>
      <c r="B1905" t="s">
        <v>102</v>
      </c>
      <c r="C1905" t="s">
        <v>488</v>
      </c>
      <c r="D1905" t="s">
        <v>503</v>
      </c>
      <c r="E1905" t="s">
        <v>506</v>
      </c>
      <c r="F1905" t="s">
        <v>378</v>
      </c>
      <c r="G1905" t="s">
        <v>54</v>
      </c>
      <c r="H1905" t="s">
        <v>379</v>
      </c>
      <c r="I1905" t="s">
        <v>62</v>
      </c>
      <c r="J1905" t="s">
        <v>444</v>
      </c>
      <c r="K1905" s="78">
        <f t="shared" ca="1" si="31"/>
        <v>0</v>
      </c>
      <c r="M1905" t="s">
        <v>1680</v>
      </c>
    </row>
    <row r="1906" spans="1:13" x14ac:dyDescent="0.35">
      <c r="A1906" t="s">
        <v>530</v>
      </c>
      <c r="B1906" t="s">
        <v>67</v>
      </c>
      <c r="C1906" t="s">
        <v>488</v>
      </c>
      <c r="D1906" t="s">
        <v>503</v>
      </c>
      <c r="E1906" t="s">
        <v>506</v>
      </c>
      <c r="F1906" t="s">
        <v>380</v>
      </c>
      <c r="G1906" t="s">
        <v>54</v>
      </c>
      <c r="H1906" t="s">
        <v>381</v>
      </c>
      <c r="I1906" t="s">
        <v>62</v>
      </c>
      <c r="J1906" t="s">
        <v>444</v>
      </c>
      <c r="K1906" s="78">
        <f t="shared" ca="1" si="31"/>
        <v>0</v>
      </c>
      <c r="M1906" t="s">
        <v>1680</v>
      </c>
    </row>
    <row r="1907" spans="1:13" x14ac:dyDescent="0.35">
      <c r="A1907" t="s">
        <v>530</v>
      </c>
      <c r="B1907" t="s">
        <v>105</v>
      </c>
      <c r="C1907" t="s">
        <v>488</v>
      </c>
      <c r="D1907" t="s">
        <v>503</v>
      </c>
      <c r="E1907" t="s">
        <v>506</v>
      </c>
      <c r="F1907" t="s">
        <v>382</v>
      </c>
      <c r="G1907" t="s">
        <v>54</v>
      </c>
      <c r="I1907" t="s">
        <v>62</v>
      </c>
      <c r="J1907" t="s">
        <v>444</v>
      </c>
      <c r="K1907" s="78">
        <f t="shared" ca="1" si="31"/>
        <v>0</v>
      </c>
      <c r="M1907" t="s">
        <v>1680</v>
      </c>
    </row>
    <row r="1908" spans="1:13" x14ac:dyDescent="0.35">
      <c r="A1908" t="s">
        <v>530</v>
      </c>
      <c r="B1908" t="s">
        <v>107</v>
      </c>
      <c r="C1908" t="s">
        <v>488</v>
      </c>
      <c r="D1908" t="s">
        <v>503</v>
      </c>
      <c r="E1908" t="s">
        <v>506</v>
      </c>
      <c r="F1908" t="s">
        <v>54</v>
      </c>
      <c r="I1908" t="s">
        <v>62</v>
      </c>
      <c r="J1908" t="s">
        <v>444</v>
      </c>
      <c r="K1908" s="78">
        <f t="shared" ca="1" si="31"/>
        <v>0</v>
      </c>
      <c r="M1908" t="s">
        <v>1680</v>
      </c>
    </row>
    <row r="1909" spans="1:13" x14ac:dyDescent="0.35">
      <c r="A1909" t="s">
        <v>530</v>
      </c>
      <c r="B1909" t="s">
        <v>109</v>
      </c>
      <c r="C1909" t="s">
        <v>488</v>
      </c>
      <c r="D1909" t="s">
        <v>503</v>
      </c>
      <c r="E1909" t="s">
        <v>384</v>
      </c>
      <c r="F1909" t="s">
        <v>231</v>
      </c>
      <c r="G1909" t="s">
        <v>54</v>
      </c>
      <c r="H1909" t="s">
        <v>385</v>
      </c>
      <c r="I1909" t="s">
        <v>62</v>
      </c>
      <c r="J1909" t="s">
        <v>444</v>
      </c>
      <c r="K1909" s="78">
        <f t="shared" ref="K1909:K1972" ca="1" si="32">OFFSET(INDIRECT(A1909&amp;"_Corner"),MATCH($B1909,INDIRECT(A1909&amp;"_Row"),0),MATCH($I1909,INDIRECT(A1909&amp;"_Column",0)))</f>
        <v>0</v>
      </c>
      <c r="M1909" t="s">
        <v>1680</v>
      </c>
    </row>
    <row r="1910" spans="1:13" x14ac:dyDescent="0.35">
      <c r="A1910" t="s">
        <v>530</v>
      </c>
      <c r="B1910" t="s">
        <v>111</v>
      </c>
      <c r="C1910" t="s">
        <v>488</v>
      </c>
      <c r="D1910" t="s">
        <v>503</v>
      </c>
      <c r="E1910" t="s">
        <v>509</v>
      </c>
      <c r="F1910" t="s">
        <v>510</v>
      </c>
      <c r="G1910" t="s">
        <v>54</v>
      </c>
      <c r="H1910" t="s">
        <v>388</v>
      </c>
      <c r="I1910" t="s">
        <v>62</v>
      </c>
      <c r="J1910" t="s">
        <v>444</v>
      </c>
      <c r="K1910" s="78">
        <f t="shared" ca="1" si="32"/>
        <v>0</v>
      </c>
      <c r="M1910" t="s">
        <v>1680</v>
      </c>
    </row>
    <row r="1911" spans="1:13" x14ac:dyDescent="0.35">
      <c r="A1911" t="s">
        <v>530</v>
      </c>
      <c r="B1911" t="s">
        <v>114</v>
      </c>
      <c r="C1911" t="s">
        <v>488</v>
      </c>
      <c r="D1911" t="s">
        <v>503</v>
      </c>
      <c r="E1911" t="s">
        <v>509</v>
      </c>
      <c r="F1911" t="s">
        <v>511</v>
      </c>
      <c r="G1911" t="s">
        <v>54</v>
      </c>
      <c r="H1911" t="s">
        <v>390</v>
      </c>
      <c r="I1911" t="s">
        <v>62</v>
      </c>
      <c r="J1911" t="s">
        <v>444</v>
      </c>
      <c r="K1911" s="78">
        <f t="shared" ca="1" si="32"/>
        <v>0</v>
      </c>
      <c r="M1911" t="s">
        <v>1680</v>
      </c>
    </row>
    <row r="1912" spans="1:13" x14ac:dyDescent="0.35">
      <c r="A1912" t="s">
        <v>530</v>
      </c>
      <c r="B1912" t="s">
        <v>116</v>
      </c>
      <c r="C1912" t="s">
        <v>488</v>
      </c>
      <c r="D1912" t="s">
        <v>503</v>
      </c>
      <c r="E1912" t="s">
        <v>509</v>
      </c>
      <c r="F1912" t="s">
        <v>512</v>
      </c>
      <c r="G1912" t="s">
        <v>54</v>
      </c>
      <c r="H1912" t="s">
        <v>390</v>
      </c>
      <c r="I1912" t="s">
        <v>62</v>
      </c>
      <c r="J1912" t="s">
        <v>444</v>
      </c>
      <c r="K1912" s="78">
        <f t="shared" ca="1" si="32"/>
        <v>0</v>
      </c>
      <c r="M1912" t="s">
        <v>1680</v>
      </c>
    </row>
    <row r="1913" spans="1:13" x14ac:dyDescent="0.35">
      <c r="A1913" t="s">
        <v>530</v>
      </c>
      <c r="B1913" t="s">
        <v>118</v>
      </c>
      <c r="C1913" t="s">
        <v>488</v>
      </c>
      <c r="D1913" t="s">
        <v>503</v>
      </c>
      <c r="E1913" t="s">
        <v>509</v>
      </c>
      <c r="F1913" t="s">
        <v>54</v>
      </c>
      <c r="I1913" t="s">
        <v>62</v>
      </c>
      <c r="J1913" t="s">
        <v>444</v>
      </c>
      <c r="K1913" s="78">
        <f t="shared" ca="1" si="32"/>
        <v>0</v>
      </c>
      <c r="M1913" t="s">
        <v>1680</v>
      </c>
    </row>
    <row r="1914" spans="1:13" x14ac:dyDescent="0.35">
      <c r="A1914" t="s">
        <v>530</v>
      </c>
      <c r="B1914" t="s">
        <v>120</v>
      </c>
      <c r="C1914" t="s">
        <v>488</v>
      </c>
      <c r="D1914" t="s">
        <v>503</v>
      </c>
      <c r="E1914" t="s">
        <v>54</v>
      </c>
      <c r="I1914" t="s">
        <v>62</v>
      </c>
      <c r="J1914" t="s">
        <v>444</v>
      </c>
      <c r="K1914" s="78">
        <f t="shared" ca="1" si="32"/>
        <v>0</v>
      </c>
      <c r="M1914" t="s">
        <v>1680</v>
      </c>
    </row>
    <row r="1915" spans="1:13" x14ac:dyDescent="0.35">
      <c r="A1915" t="s">
        <v>530</v>
      </c>
      <c r="B1915" t="s">
        <v>124</v>
      </c>
      <c r="C1915" t="s">
        <v>488</v>
      </c>
      <c r="D1915" t="s">
        <v>513</v>
      </c>
      <c r="E1915" t="s">
        <v>514</v>
      </c>
      <c r="F1915" t="s">
        <v>54</v>
      </c>
      <c r="H1915" t="s">
        <v>398</v>
      </c>
      <c r="I1915" t="s">
        <v>62</v>
      </c>
      <c r="J1915" t="s">
        <v>444</v>
      </c>
      <c r="K1915" s="78">
        <f t="shared" ca="1" si="32"/>
        <v>0</v>
      </c>
      <c r="M1915" t="s">
        <v>1680</v>
      </c>
    </row>
    <row r="1916" spans="1:13" x14ac:dyDescent="0.35">
      <c r="A1916" t="s">
        <v>530</v>
      </c>
      <c r="B1916" t="s">
        <v>71</v>
      </c>
      <c r="C1916" t="s">
        <v>488</v>
      </c>
      <c r="D1916" t="s">
        <v>513</v>
      </c>
      <c r="E1916" t="s">
        <v>399</v>
      </c>
      <c r="F1916" t="s">
        <v>54</v>
      </c>
      <c r="I1916" t="s">
        <v>62</v>
      </c>
      <c r="J1916" t="s">
        <v>444</v>
      </c>
      <c r="K1916" s="78">
        <f t="shared" ca="1" si="32"/>
        <v>0</v>
      </c>
      <c r="M1916" t="s">
        <v>1680</v>
      </c>
    </row>
    <row r="1917" spans="1:13" x14ac:dyDescent="0.35">
      <c r="A1917" t="s">
        <v>530</v>
      </c>
      <c r="B1917" t="s">
        <v>127</v>
      </c>
      <c r="C1917" t="s">
        <v>488</v>
      </c>
      <c r="D1917" t="s">
        <v>513</v>
      </c>
      <c r="E1917" t="s">
        <v>515</v>
      </c>
      <c r="F1917" t="s">
        <v>54</v>
      </c>
      <c r="H1917" t="s">
        <v>401</v>
      </c>
      <c r="I1917" t="s">
        <v>62</v>
      </c>
      <c r="J1917" t="s">
        <v>444</v>
      </c>
      <c r="K1917" s="78">
        <f t="shared" ca="1" si="32"/>
        <v>0</v>
      </c>
      <c r="M1917" t="s">
        <v>1680</v>
      </c>
    </row>
    <row r="1918" spans="1:13" x14ac:dyDescent="0.35">
      <c r="A1918" t="s">
        <v>530</v>
      </c>
      <c r="B1918" t="s">
        <v>129</v>
      </c>
      <c r="C1918" t="s">
        <v>488</v>
      </c>
      <c r="D1918" t="s">
        <v>513</v>
      </c>
      <c r="E1918" t="s">
        <v>515</v>
      </c>
      <c r="F1918" t="s">
        <v>516</v>
      </c>
      <c r="G1918" t="s">
        <v>54</v>
      </c>
      <c r="I1918" t="s">
        <v>62</v>
      </c>
      <c r="J1918" t="s">
        <v>444</v>
      </c>
      <c r="K1918" s="78">
        <f t="shared" ca="1" si="32"/>
        <v>0</v>
      </c>
      <c r="M1918" t="s">
        <v>1680</v>
      </c>
    </row>
    <row r="1919" spans="1:13" x14ac:dyDescent="0.35">
      <c r="A1919" t="s">
        <v>530</v>
      </c>
      <c r="B1919" t="s">
        <v>404</v>
      </c>
      <c r="C1919" t="s">
        <v>488</v>
      </c>
      <c r="D1919" t="s">
        <v>513</v>
      </c>
      <c r="E1919" t="s">
        <v>515</v>
      </c>
      <c r="F1919" t="s">
        <v>517</v>
      </c>
      <c r="G1919" t="s">
        <v>54</v>
      </c>
      <c r="I1919" t="s">
        <v>62</v>
      </c>
      <c r="J1919" t="s">
        <v>444</v>
      </c>
      <c r="K1919" s="78">
        <f t="shared" ca="1" si="32"/>
        <v>0</v>
      </c>
      <c r="M1919" t="s">
        <v>1680</v>
      </c>
    </row>
    <row r="1920" spans="1:13" x14ac:dyDescent="0.35">
      <c r="A1920" t="s">
        <v>530</v>
      </c>
      <c r="B1920" t="s">
        <v>406</v>
      </c>
      <c r="C1920" t="s">
        <v>488</v>
      </c>
      <c r="D1920" t="s">
        <v>513</v>
      </c>
      <c r="E1920" t="s">
        <v>515</v>
      </c>
      <c r="F1920" t="s">
        <v>518</v>
      </c>
      <c r="G1920" t="s">
        <v>54</v>
      </c>
      <c r="I1920" t="s">
        <v>62</v>
      </c>
      <c r="J1920" t="s">
        <v>444</v>
      </c>
      <c r="K1920" s="78">
        <f t="shared" ca="1" si="32"/>
        <v>0</v>
      </c>
      <c r="M1920" t="s">
        <v>1680</v>
      </c>
    </row>
    <row r="1921" spans="1:13" x14ac:dyDescent="0.35">
      <c r="A1921" t="s">
        <v>530</v>
      </c>
      <c r="B1921" t="s">
        <v>408</v>
      </c>
      <c r="C1921" t="s">
        <v>488</v>
      </c>
      <c r="D1921" t="s">
        <v>513</v>
      </c>
      <c r="E1921" t="s">
        <v>54</v>
      </c>
      <c r="I1921" t="s">
        <v>62</v>
      </c>
      <c r="J1921" t="s">
        <v>444</v>
      </c>
      <c r="K1921" s="78">
        <f t="shared" ca="1" si="32"/>
        <v>0</v>
      </c>
      <c r="M1921" t="s">
        <v>1680</v>
      </c>
    </row>
    <row r="1922" spans="1:13" x14ac:dyDescent="0.35">
      <c r="A1922" t="s">
        <v>530</v>
      </c>
      <c r="B1922" t="s">
        <v>412</v>
      </c>
      <c r="C1922" t="s">
        <v>488</v>
      </c>
      <c r="D1922" t="s">
        <v>519</v>
      </c>
      <c r="E1922" t="s">
        <v>411</v>
      </c>
      <c r="F1922" t="s">
        <v>54</v>
      </c>
      <c r="H1922" t="s">
        <v>413</v>
      </c>
      <c r="I1922" t="s">
        <v>62</v>
      </c>
      <c r="J1922" t="s">
        <v>444</v>
      </c>
      <c r="K1922" s="78">
        <f t="shared" ca="1" si="32"/>
        <v>0</v>
      </c>
      <c r="M1922" t="s">
        <v>1680</v>
      </c>
    </row>
    <row r="1923" spans="1:13" x14ac:dyDescent="0.35">
      <c r="A1923" t="s">
        <v>530</v>
      </c>
      <c r="B1923" t="s">
        <v>415</v>
      </c>
      <c r="C1923" t="s">
        <v>488</v>
      </c>
      <c r="D1923" t="s">
        <v>519</v>
      </c>
      <c r="E1923" t="s">
        <v>414</v>
      </c>
      <c r="F1923" t="s">
        <v>54</v>
      </c>
      <c r="H1923" t="s">
        <v>416</v>
      </c>
      <c r="I1923" t="s">
        <v>62</v>
      </c>
      <c r="J1923" t="s">
        <v>444</v>
      </c>
      <c r="K1923" s="78">
        <f t="shared" ca="1" si="32"/>
        <v>0</v>
      </c>
      <c r="M1923" t="s">
        <v>1680</v>
      </c>
    </row>
    <row r="1924" spans="1:13" x14ac:dyDescent="0.35">
      <c r="A1924" t="s">
        <v>530</v>
      </c>
      <c r="B1924" t="s">
        <v>418</v>
      </c>
      <c r="C1924" t="s">
        <v>488</v>
      </c>
      <c r="D1924" t="s">
        <v>519</v>
      </c>
      <c r="E1924" t="s">
        <v>417</v>
      </c>
      <c r="F1924" t="s">
        <v>54</v>
      </c>
      <c r="H1924" t="s">
        <v>419</v>
      </c>
      <c r="I1924" t="s">
        <v>62</v>
      </c>
      <c r="J1924" t="s">
        <v>444</v>
      </c>
      <c r="K1924" s="78">
        <f t="shared" ca="1" si="32"/>
        <v>0</v>
      </c>
      <c r="M1924" t="s">
        <v>1680</v>
      </c>
    </row>
    <row r="1925" spans="1:13" x14ac:dyDescent="0.35">
      <c r="A1925" t="s">
        <v>530</v>
      </c>
      <c r="B1925" t="s">
        <v>131</v>
      </c>
      <c r="C1925" t="s">
        <v>488</v>
      </c>
      <c r="D1925" t="s">
        <v>519</v>
      </c>
      <c r="E1925" t="s">
        <v>54</v>
      </c>
      <c r="H1925" t="s">
        <v>420</v>
      </c>
      <c r="I1925" t="s">
        <v>62</v>
      </c>
      <c r="J1925" t="s">
        <v>444</v>
      </c>
      <c r="K1925" s="78">
        <f t="shared" ca="1" si="32"/>
        <v>0</v>
      </c>
      <c r="M1925" t="s">
        <v>1680</v>
      </c>
    </row>
    <row r="1926" spans="1:13" x14ac:dyDescent="0.35">
      <c r="A1926" t="s">
        <v>530</v>
      </c>
      <c r="B1926" t="s">
        <v>134</v>
      </c>
      <c r="C1926" t="s">
        <v>488</v>
      </c>
      <c r="D1926" t="s">
        <v>520</v>
      </c>
      <c r="E1926" t="s">
        <v>521</v>
      </c>
      <c r="F1926" t="s">
        <v>54</v>
      </c>
      <c r="I1926" t="s">
        <v>62</v>
      </c>
      <c r="J1926" t="s">
        <v>444</v>
      </c>
      <c r="K1926" s="78">
        <f t="shared" ca="1" si="32"/>
        <v>0</v>
      </c>
      <c r="M1926" t="s">
        <v>1680</v>
      </c>
    </row>
    <row r="1927" spans="1:13" x14ac:dyDescent="0.35">
      <c r="A1927" t="s">
        <v>530</v>
      </c>
      <c r="B1927" t="s">
        <v>136</v>
      </c>
      <c r="C1927" t="s">
        <v>488</v>
      </c>
      <c r="D1927" t="s">
        <v>520</v>
      </c>
      <c r="E1927" t="s">
        <v>422</v>
      </c>
      <c r="F1927" t="s">
        <v>54</v>
      </c>
      <c r="H1927" t="s">
        <v>423</v>
      </c>
      <c r="I1927" t="s">
        <v>62</v>
      </c>
      <c r="J1927" t="s">
        <v>444</v>
      </c>
      <c r="K1927" s="78">
        <f t="shared" ca="1" si="32"/>
        <v>0</v>
      </c>
      <c r="M1927" t="s">
        <v>1680</v>
      </c>
    </row>
    <row r="1928" spans="1:13" x14ac:dyDescent="0.35">
      <c r="A1928" t="s">
        <v>530</v>
      </c>
      <c r="B1928" t="s">
        <v>138</v>
      </c>
      <c r="C1928" t="s">
        <v>488</v>
      </c>
      <c r="D1928" t="s">
        <v>520</v>
      </c>
      <c r="E1928" t="s">
        <v>424</v>
      </c>
      <c r="F1928" t="s">
        <v>54</v>
      </c>
      <c r="H1928" t="s">
        <v>425</v>
      </c>
      <c r="I1928" t="s">
        <v>62</v>
      </c>
      <c r="J1928" t="s">
        <v>444</v>
      </c>
      <c r="K1928" s="78">
        <f t="shared" ca="1" si="32"/>
        <v>0</v>
      </c>
      <c r="M1928" t="s">
        <v>1680</v>
      </c>
    </row>
    <row r="1929" spans="1:13" x14ac:dyDescent="0.35">
      <c r="A1929" t="s">
        <v>530</v>
      </c>
      <c r="B1929" t="s">
        <v>74</v>
      </c>
      <c r="C1929" t="s">
        <v>488</v>
      </c>
      <c r="D1929" t="s">
        <v>520</v>
      </c>
      <c r="E1929" t="s">
        <v>426</v>
      </c>
      <c r="F1929" t="s">
        <v>54</v>
      </c>
      <c r="H1929" t="s">
        <v>427</v>
      </c>
      <c r="I1929" t="s">
        <v>62</v>
      </c>
      <c r="J1929" t="s">
        <v>444</v>
      </c>
      <c r="K1929" s="78">
        <f t="shared" ca="1" si="32"/>
        <v>0</v>
      </c>
      <c r="M1929" t="s">
        <v>1680</v>
      </c>
    </row>
    <row r="1930" spans="1:13" x14ac:dyDescent="0.35">
      <c r="A1930" t="s">
        <v>530</v>
      </c>
      <c r="B1930" t="s">
        <v>141</v>
      </c>
      <c r="C1930" t="s">
        <v>488</v>
      </c>
      <c r="D1930" t="s">
        <v>520</v>
      </c>
      <c r="E1930" t="s">
        <v>428</v>
      </c>
      <c r="F1930" t="s">
        <v>54</v>
      </c>
      <c r="H1930" t="s">
        <v>429</v>
      </c>
      <c r="I1930" t="s">
        <v>62</v>
      </c>
      <c r="J1930" t="s">
        <v>444</v>
      </c>
      <c r="K1930" s="78">
        <f t="shared" ca="1" si="32"/>
        <v>0</v>
      </c>
      <c r="M1930" t="s">
        <v>1680</v>
      </c>
    </row>
    <row r="1931" spans="1:13" x14ac:dyDescent="0.35">
      <c r="A1931" t="s">
        <v>530</v>
      </c>
      <c r="B1931" t="s">
        <v>143</v>
      </c>
      <c r="C1931" t="s">
        <v>488</v>
      </c>
      <c r="D1931" t="s">
        <v>54</v>
      </c>
      <c r="H1931" t="s">
        <v>522</v>
      </c>
      <c r="I1931" t="s">
        <v>62</v>
      </c>
      <c r="J1931" t="s">
        <v>444</v>
      </c>
      <c r="K1931" s="78">
        <f t="shared" ca="1" si="32"/>
        <v>0</v>
      </c>
      <c r="M1931" t="s">
        <v>1680</v>
      </c>
    </row>
    <row r="1932" spans="1:13" x14ac:dyDescent="0.35">
      <c r="A1932" t="s">
        <v>530</v>
      </c>
      <c r="B1932" t="s">
        <v>144</v>
      </c>
      <c r="C1932" t="s">
        <v>523</v>
      </c>
      <c r="D1932" t="s">
        <v>432</v>
      </c>
      <c r="E1932" t="s">
        <v>54</v>
      </c>
      <c r="I1932" t="s">
        <v>62</v>
      </c>
      <c r="J1932" t="s">
        <v>444</v>
      </c>
      <c r="K1932" s="78">
        <f t="shared" ca="1" si="32"/>
        <v>0</v>
      </c>
      <c r="M1932" t="s">
        <v>1680</v>
      </c>
    </row>
    <row r="1933" spans="1:13" x14ac:dyDescent="0.35">
      <c r="A1933" t="s">
        <v>530</v>
      </c>
      <c r="B1933" t="s">
        <v>145</v>
      </c>
      <c r="C1933" t="s">
        <v>523</v>
      </c>
      <c r="D1933" t="s">
        <v>433</v>
      </c>
      <c r="E1933" t="s">
        <v>54</v>
      </c>
      <c r="H1933" t="s">
        <v>434</v>
      </c>
      <c r="I1933" t="s">
        <v>62</v>
      </c>
      <c r="J1933" t="s">
        <v>444</v>
      </c>
      <c r="K1933" s="78">
        <f t="shared" ca="1" si="32"/>
        <v>0</v>
      </c>
      <c r="M1933" t="s">
        <v>1680</v>
      </c>
    </row>
    <row r="1934" spans="1:13" x14ac:dyDescent="0.35">
      <c r="A1934" t="s">
        <v>530</v>
      </c>
      <c r="B1934" t="s">
        <v>146</v>
      </c>
      <c r="C1934" t="s">
        <v>523</v>
      </c>
      <c r="D1934" t="s">
        <v>435</v>
      </c>
      <c r="E1934" t="s">
        <v>54</v>
      </c>
      <c r="I1934" t="s">
        <v>62</v>
      </c>
      <c r="J1934" t="s">
        <v>444</v>
      </c>
      <c r="K1934" s="78">
        <f t="shared" ca="1" si="32"/>
        <v>0</v>
      </c>
      <c r="M1934" t="s">
        <v>1680</v>
      </c>
    </row>
    <row r="1935" spans="1:13" x14ac:dyDescent="0.35">
      <c r="A1935" t="s">
        <v>530</v>
      </c>
      <c r="B1935" t="s">
        <v>148</v>
      </c>
      <c r="C1935" t="s">
        <v>523</v>
      </c>
      <c r="D1935" t="s">
        <v>436</v>
      </c>
      <c r="E1935" t="s">
        <v>54</v>
      </c>
      <c r="I1935" t="s">
        <v>62</v>
      </c>
      <c r="J1935" t="s">
        <v>444</v>
      </c>
      <c r="K1935" s="78">
        <f t="shared" ca="1" si="32"/>
        <v>0</v>
      </c>
      <c r="M1935" t="s">
        <v>1680</v>
      </c>
    </row>
    <row r="1936" spans="1:13" x14ac:dyDescent="0.35">
      <c r="A1936" t="s">
        <v>530</v>
      </c>
      <c r="B1936" t="s">
        <v>19</v>
      </c>
      <c r="C1936" t="s">
        <v>488</v>
      </c>
      <c r="D1936" t="s">
        <v>489</v>
      </c>
      <c r="E1936" t="s">
        <v>490</v>
      </c>
      <c r="F1936" t="s">
        <v>330</v>
      </c>
      <c r="G1936" t="s">
        <v>54</v>
      </c>
      <c r="H1936" t="s">
        <v>491</v>
      </c>
      <c r="I1936" t="s">
        <v>63</v>
      </c>
      <c r="J1936" t="s">
        <v>445</v>
      </c>
      <c r="K1936" s="78">
        <f t="shared" ca="1" si="32"/>
        <v>0</v>
      </c>
      <c r="M1936" t="s">
        <v>1680</v>
      </c>
    </row>
    <row r="1937" spans="1:13" x14ac:dyDescent="0.35">
      <c r="A1937" t="s">
        <v>530</v>
      </c>
      <c r="B1937" t="s">
        <v>23</v>
      </c>
      <c r="C1937" t="s">
        <v>488</v>
      </c>
      <c r="D1937" t="s">
        <v>489</v>
      </c>
      <c r="E1937" t="s">
        <v>490</v>
      </c>
      <c r="F1937" t="s">
        <v>332</v>
      </c>
      <c r="G1937" t="s">
        <v>54</v>
      </c>
      <c r="H1937" t="s">
        <v>333</v>
      </c>
      <c r="I1937" t="s">
        <v>63</v>
      </c>
      <c r="J1937" t="s">
        <v>445</v>
      </c>
      <c r="K1937" s="78">
        <f t="shared" ca="1" si="32"/>
        <v>0</v>
      </c>
      <c r="M1937" t="s">
        <v>1680</v>
      </c>
    </row>
    <row r="1938" spans="1:13" x14ac:dyDescent="0.35">
      <c r="A1938" t="s">
        <v>530</v>
      </c>
      <c r="B1938" t="s">
        <v>26</v>
      </c>
      <c r="C1938" t="s">
        <v>488</v>
      </c>
      <c r="D1938" t="s">
        <v>489</v>
      </c>
      <c r="E1938" t="s">
        <v>490</v>
      </c>
      <c r="F1938" t="s">
        <v>334</v>
      </c>
      <c r="G1938" t="s">
        <v>54</v>
      </c>
      <c r="H1938" t="s">
        <v>335</v>
      </c>
      <c r="I1938" t="s">
        <v>63</v>
      </c>
      <c r="J1938" t="s">
        <v>445</v>
      </c>
      <c r="K1938" s="78">
        <f t="shared" ca="1" si="32"/>
        <v>0</v>
      </c>
      <c r="M1938" t="s">
        <v>1680</v>
      </c>
    </row>
    <row r="1939" spans="1:13" x14ac:dyDescent="0.35">
      <c r="A1939" t="s">
        <v>530</v>
      </c>
      <c r="B1939" t="s">
        <v>30</v>
      </c>
      <c r="C1939" t="s">
        <v>488</v>
      </c>
      <c r="D1939" t="s">
        <v>489</v>
      </c>
      <c r="E1939" t="s">
        <v>490</v>
      </c>
      <c r="F1939" t="s">
        <v>54</v>
      </c>
      <c r="I1939" t="s">
        <v>63</v>
      </c>
      <c r="J1939" t="s">
        <v>445</v>
      </c>
      <c r="K1939" s="78">
        <f t="shared" ca="1" si="32"/>
        <v>0</v>
      </c>
      <c r="M1939" t="s">
        <v>1680</v>
      </c>
    </row>
    <row r="1940" spans="1:13" x14ac:dyDescent="0.35">
      <c r="A1940" t="s">
        <v>530</v>
      </c>
      <c r="B1940" t="s">
        <v>34</v>
      </c>
      <c r="C1940" t="s">
        <v>488</v>
      </c>
      <c r="D1940" t="s">
        <v>489</v>
      </c>
      <c r="E1940" t="s">
        <v>493</v>
      </c>
      <c r="F1940" t="s">
        <v>337</v>
      </c>
      <c r="G1940" t="s">
        <v>54</v>
      </c>
      <c r="H1940" t="s">
        <v>338</v>
      </c>
      <c r="I1940" t="s">
        <v>63</v>
      </c>
      <c r="J1940" t="s">
        <v>445</v>
      </c>
      <c r="K1940" s="78">
        <f t="shared" ca="1" si="32"/>
        <v>0</v>
      </c>
      <c r="M1940" t="s">
        <v>1680</v>
      </c>
    </row>
    <row r="1941" spans="1:13" x14ac:dyDescent="0.35">
      <c r="A1941" t="s">
        <v>530</v>
      </c>
      <c r="B1941" t="s">
        <v>38</v>
      </c>
      <c r="C1941" t="s">
        <v>488</v>
      </c>
      <c r="D1941" t="s">
        <v>489</v>
      </c>
      <c r="E1941" t="s">
        <v>493</v>
      </c>
      <c r="F1941" t="s">
        <v>339</v>
      </c>
      <c r="G1941" t="s">
        <v>54</v>
      </c>
      <c r="H1941" t="s">
        <v>494</v>
      </c>
      <c r="I1941" t="s">
        <v>63</v>
      </c>
      <c r="J1941" t="s">
        <v>445</v>
      </c>
      <c r="K1941" s="78">
        <f t="shared" ca="1" si="32"/>
        <v>0</v>
      </c>
      <c r="M1941" t="s">
        <v>1680</v>
      </c>
    </row>
    <row r="1942" spans="1:13" x14ac:dyDescent="0.35">
      <c r="A1942" t="s">
        <v>530</v>
      </c>
      <c r="B1942" t="s">
        <v>41</v>
      </c>
      <c r="C1942" t="s">
        <v>488</v>
      </c>
      <c r="D1942" t="s">
        <v>489</v>
      </c>
      <c r="E1942" t="s">
        <v>493</v>
      </c>
      <c r="F1942" t="s">
        <v>54</v>
      </c>
      <c r="I1942" t="s">
        <v>63</v>
      </c>
      <c r="J1942" t="s">
        <v>445</v>
      </c>
      <c r="K1942" s="78">
        <f t="shared" ca="1" si="32"/>
        <v>0</v>
      </c>
      <c r="M1942" t="s">
        <v>1680</v>
      </c>
    </row>
    <row r="1943" spans="1:13" x14ac:dyDescent="0.35">
      <c r="A1943" t="s">
        <v>530</v>
      </c>
      <c r="B1943" t="s">
        <v>45</v>
      </c>
      <c r="C1943" t="s">
        <v>488</v>
      </c>
      <c r="D1943" t="s">
        <v>489</v>
      </c>
      <c r="E1943" t="s">
        <v>341</v>
      </c>
      <c r="F1943" t="s">
        <v>495</v>
      </c>
      <c r="G1943" t="s">
        <v>54</v>
      </c>
      <c r="H1943" t="s">
        <v>496</v>
      </c>
      <c r="I1943" t="s">
        <v>63</v>
      </c>
      <c r="J1943" t="s">
        <v>445</v>
      </c>
      <c r="K1943" s="78">
        <f t="shared" ca="1" si="32"/>
        <v>0</v>
      </c>
      <c r="M1943" t="s">
        <v>1680</v>
      </c>
    </row>
    <row r="1944" spans="1:13" x14ac:dyDescent="0.35">
      <c r="A1944" t="s">
        <v>530</v>
      </c>
      <c r="B1944" t="s">
        <v>49</v>
      </c>
      <c r="C1944" t="s">
        <v>488</v>
      </c>
      <c r="D1944" t="s">
        <v>489</v>
      </c>
      <c r="E1944" t="s">
        <v>341</v>
      </c>
      <c r="F1944" t="s">
        <v>497</v>
      </c>
      <c r="G1944" t="s">
        <v>54</v>
      </c>
      <c r="H1944" t="s">
        <v>345</v>
      </c>
      <c r="I1944" t="s">
        <v>63</v>
      </c>
      <c r="J1944" t="s">
        <v>445</v>
      </c>
      <c r="K1944" s="78">
        <f t="shared" ca="1" si="32"/>
        <v>0</v>
      </c>
      <c r="M1944" t="s">
        <v>1680</v>
      </c>
    </row>
    <row r="1945" spans="1:13" x14ac:dyDescent="0.35">
      <c r="A1945" t="s">
        <v>530</v>
      </c>
      <c r="B1945" t="s">
        <v>51</v>
      </c>
      <c r="C1945" t="s">
        <v>488</v>
      </c>
      <c r="D1945" t="s">
        <v>489</v>
      </c>
      <c r="E1945" t="s">
        <v>341</v>
      </c>
      <c r="F1945" t="s">
        <v>498</v>
      </c>
      <c r="G1945" t="s">
        <v>54</v>
      </c>
      <c r="H1945" t="s">
        <v>347</v>
      </c>
      <c r="I1945" t="s">
        <v>63</v>
      </c>
      <c r="J1945" t="s">
        <v>445</v>
      </c>
      <c r="K1945" s="78">
        <f t="shared" ca="1" si="32"/>
        <v>0</v>
      </c>
      <c r="M1945" t="s">
        <v>1680</v>
      </c>
    </row>
    <row r="1946" spans="1:13" x14ac:dyDescent="0.35">
      <c r="A1946" t="s">
        <v>530</v>
      </c>
      <c r="B1946" t="s">
        <v>53</v>
      </c>
      <c r="C1946" t="s">
        <v>488</v>
      </c>
      <c r="D1946" t="s">
        <v>489</v>
      </c>
      <c r="E1946" t="s">
        <v>341</v>
      </c>
      <c r="F1946" t="s">
        <v>499</v>
      </c>
      <c r="G1946" t="s">
        <v>54</v>
      </c>
      <c r="H1946" t="s">
        <v>349</v>
      </c>
      <c r="I1946" t="s">
        <v>63</v>
      </c>
      <c r="J1946" t="s">
        <v>445</v>
      </c>
      <c r="K1946" s="78">
        <f t="shared" ca="1" si="32"/>
        <v>0</v>
      </c>
      <c r="M1946" t="s">
        <v>1680</v>
      </c>
    </row>
    <row r="1947" spans="1:13" x14ac:dyDescent="0.35">
      <c r="A1947" t="s">
        <v>530</v>
      </c>
      <c r="B1947" t="s">
        <v>60</v>
      </c>
      <c r="C1947" t="s">
        <v>488</v>
      </c>
      <c r="D1947" t="s">
        <v>489</v>
      </c>
      <c r="E1947" t="s">
        <v>341</v>
      </c>
      <c r="F1947" t="s">
        <v>500</v>
      </c>
      <c r="G1947" t="s">
        <v>54</v>
      </c>
      <c r="H1947" t="s">
        <v>351</v>
      </c>
      <c r="I1947" t="s">
        <v>63</v>
      </c>
      <c r="J1947" t="s">
        <v>445</v>
      </c>
      <c r="K1947" s="78">
        <f t="shared" ca="1" si="32"/>
        <v>0</v>
      </c>
      <c r="M1947" t="s">
        <v>1680</v>
      </c>
    </row>
    <row r="1948" spans="1:13" x14ac:dyDescent="0.35">
      <c r="A1948" t="s">
        <v>530</v>
      </c>
      <c r="B1948" t="s">
        <v>66</v>
      </c>
      <c r="C1948" t="s">
        <v>488</v>
      </c>
      <c r="D1948" t="s">
        <v>489</v>
      </c>
      <c r="E1948" t="s">
        <v>352</v>
      </c>
      <c r="F1948" t="s">
        <v>54</v>
      </c>
      <c r="I1948" t="s">
        <v>63</v>
      </c>
      <c r="J1948" t="s">
        <v>445</v>
      </c>
      <c r="K1948" s="78">
        <f t="shared" ca="1" si="32"/>
        <v>0</v>
      </c>
      <c r="M1948" t="s">
        <v>1680</v>
      </c>
    </row>
    <row r="1949" spans="1:13" x14ac:dyDescent="0.35">
      <c r="A1949" t="s">
        <v>530</v>
      </c>
      <c r="B1949" t="s">
        <v>69</v>
      </c>
      <c r="C1949" t="s">
        <v>488</v>
      </c>
      <c r="D1949" t="s">
        <v>489</v>
      </c>
      <c r="E1949" t="s">
        <v>501</v>
      </c>
      <c r="F1949" t="s">
        <v>353</v>
      </c>
      <c r="G1949" t="s">
        <v>54</v>
      </c>
      <c r="H1949" t="s">
        <v>354</v>
      </c>
      <c r="I1949" t="s">
        <v>63</v>
      </c>
      <c r="J1949" t="s">
        <v>445</v>
      </c>
      <c r="K1949" s="78">
        <f t="shared" ca="1" si="32"/>
        <v>0</v>
      </c>
      <c r="M1949" t="s">
        <v>1680</v>
      </c>
    </row>
    <row r="1950" spans="1:13" x14ac:dyDescent="0.35">
      <c r="A1950" t="s">
        <v>530</v>
      </c>
      <c r="B1950" t="s">
        <v>73</v>
      </c>
      <c r="C1950" t="s">
        <v>488</v>
      </c>
      <c r="D1950" t="s">
        <v>489</v>
      </c>
      <c r="E1950" t="s">
        <v>501</v>
      </c>
      <c r="F1950" t="s">
        <v>355</v>
      </c>
      <c r="G1950" t="s">
        <v>54</v>
      </c>
      <c r="H1950" t="s">
        <v>502</v>
      </c>
      <c r="I1950" t="s">
        <v>63</v>
      </c>
      <c r="J1950" t="s">
        <v>445</v>
      </c>
      <c r="K1950" s="78">
        <f t="shared" ca="1" si="32"/>
        <v>0</v>
      </c>
      <c r="M1950" t="s">
        <v>1680</v>
      </c>
    </row>
    <row r="1951" spans="1:13" x14ac:dyDescent="0.35">
      <c r="A1951" t="s">
        <v>530</v>
      </c>
      <c r="B1951" t="s">
        <v>76</v>
      </c>
      <c r="C1951" t="s">
        <v>488</v>
      </c>
      <c r="D1951" t="s">
        <v>489</v>
      </c>
      <c r="E1951" t="s">
        <v>501</v>
      </c>
      <c r="F1951" t="s">
        <v>54</v>
      </c>
      <c r="I1951" t="s">
        <v>63</v>
      </c>
      <c r="J1951" t="s">
        <v>445</v>
      </c>
      <c r="K1951" s="78">
        <f t="shared" ca="1" si="32"/>
        <v>0</v>
      </c>
      <c r="M1951" t="s">
        <v>1680</v>
      </c>
    </row>
    <row r="1952" spans="1:13" x14ac:dyDescent="0.35">
      <c r="A1952" t="s">
        <v>530</v>
      </c>
      <c r="B1952" t="s">
        <v>80</v>
      </c>
      <c r="C1952" t="s">
        <v>488</v>
      </c>
      <c r="D1952" t="s">
        <v>489</v>
      </c>
      <c r="E1952" t="s">
        <v>54</v>
      </c>
      <c r="I1952" t="s">
        <v>63</v>
      </c>
      <c r="J1952" t="s">
        <v>445</v>
      </c>
      <c r="K1952" s="78">
        <f t="shared" ca="1" si="32"/>
        <v>0</v>
      </c>
      <c r="M1952" t="s">
        <v>1680</v>
      </c>
    </row>
    <row r="1953" spans="1:13" x14ac:dyDescent="0.35">
      <c r="A1953" t="s">
        <v>530</v>
      </c>
      <c r="B1953" t="s">
        <v>82</v>
      </c>
      <c r="C1953" t="s">
        <v>488</v>
      </c>
      <c r="D1953" t="s">
        <v>503</v>
      </c>
      <c r="E1953" t="s">
        <v>504</v>
      </c>
      <c r="F1953" t="s">
        <v>360</v>
      </c>
      <c r="G1953" t="s">
        <v>54</v>
      </c>
      <c r="H1953" t="s">
        <v>361</v>
      </c>
      <c r="I1953" t="s">
        <v>63</v>
      </c>
      <c r="J1953" t="s">
        <v>445</v>
      </c>
      <c r="K1953" s="78">
        <f t="shared" ca="1" si="32"/>
        <v>0</v>
      </c>
      <c r="M1953" t="s">
        <v>1680</v>
      </c>
    </row>
    <row r="1954" spans="1:13" x14ac:dyDescent="0.35">
      <c r="A1954" t="s">
        <v>530</v>
      </c>
      <c r="B1954" t="s">
        <v>84</v>
      </c>
      <c r="C1954" t="s">
        <v>488</v>
      </c>
      <c r="D1954" t="s">
        <v>503</v>
      </c>
      <c r="E1954" t="s">
        <v>504</v>
      </c>
      <c r="F1954" t="s">
        <v>362</v>
      </c>
      <c r="G1954" t="s">
        <v>54</v>
      </c>
      <c r="H1954" t="s">
        <v>363</v>
      </c>
      <c r="I1954" t="s">
        <v>63</v>
      </c>
      <c r="J1954" t="s">
        <v>445</v>
      </c>
      <c r="K1954" s="78">
        <f t="shared" ca="1" si="32"/>
        <v>0</v>
      </c>
      <c r="M1954" t="s">
        <v>1680</v>
      </c>
    </row>
    <row r="1955" spans="1:13" x14ac:dyDescent="0.35">
      <c r="A1955" t="s">
        <v>530</v>
      </c>
      <c r="B1955" t="s">
        <v>86</v>
      </c>
      <c r="C1955" t="s">
        <v>488</v>
      </c>
      <c r="D1955" t="s">
        <v>503</v>
      </c>
      <c r="E1955" t="s">
        <v>504</v>
      </c>
      <c r="F1955" t="s">
        <v>364</v>
      </c>
      <c r="G1955" t="s">
        <v>54</v>
      </c>
      <c r="H1955" t="s">
        <v>365</v>
      </c>
      <c r="I1955" t="s">
        <v>63</v>
      </c>
      <c r="J1955" t="s">
        <v>445</v>
      </c>
      <c r="K1955" s="78">
        <f t="shared" ca="1" si="32"/>
        <v>0</v>
      </c>
      <c r="M1955" t="s">
        <v>1680</v>
      </c>
    </row>
    <row r="1956" spans="1:13" x14ac:dyDescent="0.35">
      <c r="A1956" t="s">
        <v>530</v>
      </c>
      <c r="B1956" t="s">
        <v>88</v>
      </c>
      <c r="C1956" t="s">
        <v>488</v>
      </c>
      <c r="D1956" t="s">
        <v>503</v>
      </c>
      <c r="E1956" t="s">
        <v>504</v>
      </c>
      <c r="F1956" t="s">
        <v>54</v>
      </c>
      <c r="I1956" t="s">
        <v>63</v>
      </c>
      <c r="J1956" t="s">
        <v>445</v>
      </c>
      <c r="K1956" s="78">
        <f t="shared" ca="1" si="32"/>
        <v>0</v>
      </c>
      <c r="M1956" t="s">
        <v>1680</v>
      </c>
    </row>
    <row r="1957" spans="1:13" x14ac:dyDescent="0.35">
      <c r="A1957" t="s">
        <v>530</v>
      </c>
      <c r="B1957" t="s">
        <v>90</v>
      </c>
      <c r="C1957" t="s">
        <v>488</v>
      </c>
      <c r="D1957" t="s">
        <v>503</v>
      </c>
      <c r="E1957" t="s">
        <v>505</v>
      </c>
      <c r="F1957" t="s">
        <v>367</v>
      </c>
      <c r="G1957" t="s">
        <v>54</v>
      </c>
      <c r="H1957" t="s">
        <v>368</v>
      </c>
      <c r="I1957" t="s">
        <v>63</v>
      </c>
      <c r="J1957" t="s">
        <v>445</v>
      </c>
      <c r="K1957" s="78">
        <f t="shared" ca="1" si="32"/>
        <v>0</v>
      </c>
      <c r="M1957" t="s">
        <v>1680</v>
      </c>
    </row>
    <row r="1958" spans="1:13" x14ac:dyDescent="0.35">
      <c r="A1958" t="s">
        <v>530</v>
      </c>
      <c r="B1958" t="s">
        <v>92</v>
      </c>
      <c r="C1958" t="s">
        <v>488</v>
      </c>
      <c r="D1958" t="s">
        <v>503</v>
      </c>
      <c r="E1958" t="s">
        <v>505</v>
      </c>
      <c r="F1958" t="s">
        <v>369</v>
      </c>
      <c r="G1958" t="s">
        <v>54</v>
      </c>
      <c r="H1958" t="s">
        <v>370</v>
      </c>
      <c r="I1958" t="s">
        <v>63</v>
      </c>
      <c r="J1958" t="s">
        <v>445</v>
      </c>
      <c r="K1958" s="78">
        <f t="shared" ca="1" si="32"/>
        <v>0</v>
      </c>
      <c r="M1958" t="s">
        <v>1680</v>
      </c>
    </row>
    <row r="1959" spans="1:13" x14ac:dyDescent="0.35">
      <c r="A1959" t="s">
        <v>530</v>
      </c>
      <c r="B1959" t="s">
        <v>94</v>
      </c>
      <c r="C1959" t="s">
        <v>488</v>
      </c>
      <c r="D1959" t="s">
        <v>503</v>
      </c>
      <c r="E1959" t="s">
        <v>505</v>
      </c>
      <c r="F1959" t="s">
        <v>371</v>
      </c>
      <c r="G1959" t="s">
        <v>54</v>
      </c>
      <c r="H1959" t="s">
        <v>372</v>
      </c>
      <c r="I1959" t="s">
        <v>63</v>
      </c>
      <c r="J1959" t="s">
        <v>445</v>
      </c>
      <c r="K1959" s="78">
        <f t="shared" ca="1" si="32"/>
        <v>0</v>
      </c>
      <c r="M1959" t="s">
        <v>1680</v>
      </c>
    </row>
    <row r="1960" spans="1:13" x14ac:dyDescent="0.35">
      <c r="A1960" t="s">
        <v>530</v>
      </c>
      <c r="B1960" t="s">
        <v>96</v>
      </c>
      <c r="C1960" t="s">
        <v>488</v>
      </c>
      <c r="D1960" t="s">
        <v>503</v>
      </c>
      <c r="E1960" t="s">
        <v>505</v>
      </c>
      <c r="F1960" t="s">
        <v>54</v>
      </c>
      <c r="I1960" t="s">
        <v>63</v>
      </c>
      <c r="J1960" t="s">
        <v>445</v>
      </c>
      <c r="K1960" s="78">
        <f t="shared" ca="1" si="32"/>
        <v>0</v>
      </c>
      <c r="M1960" t="s">
        <v>1680</v>
      </c>
    </row>
    <row r="1961" spans="1:13" x14ac:dyDescent="0.35">
      <c r="A1961" t="s">
        <v>530</v>
      </c>
      <c r="B1961" t="s">
        <v>98</v>
      </c>
      <c r="C1961" t="s">
        <v>488</v>
      </c>
      <c r="D1961" t="s">
        <v>503</v>
      </c>
      <c r="E1961" t="s">
        <v>506</v>
      </c>
      <c r="F1961" t="s">
        <v>374</v>
      </c>
      <c r="G1961" t="s">
        <v>54</v>
      </c>
      <c r="H1961" t="s">
        <v>507</v>
      </c>
      <c r="I1961" t="s">
        <v>63</v>
      </c>
      <c r="J1961" t="s">
        <v>445</v>
      </c>
      <c r="K1961" s="78">
        <f t="shared" ca="1" si="32"/>
        <v>0</v>
      </c>
      <c r="M1961" t="s">
        <v>1680</v>
      </c>
    </row>
    <row r="1962" spans="1:13" x14ac:dyDescent="0.35">
      <c r="A1962" t="s">
        <v>530</v>
      </c>
      <c r="B1962" t="s">
        <v>100</v>
      </c>
      <c r="C1962" t="s">
        <v>488</v>
      </c>
      <c r="D1962" t="s">
        <v>503</v>
      </c>
      <c r="E1962" t="s">
        <v>506</v>
      </c>
      <c r="F1962" t="s">
        <v>508</v>
      </c>
      <c r="G1962" t="s">
        <v>54</v>
      </c>
      <c r="H1962" t="s">
        <v>377</v>
      </c>
      <c r="I1962" t="s">
        <v>63</v>
      </c>
      <c r="J1962" t="s">
        <v>445</v>
      </c>
      <c r="K1962" s="78">
        <f t="shared" ca="1" si="32"/>
        <v>0</v>
      </c>
      <c r="M1962" t="s">
        <v>1680</v>
      </c>
    </row>
    <row r="1963" spans="1:13" x14ac:dyDescent="0.35">
      <c r="A1963" t="s">
        <v>530</v>
      </c>
      <c r="B1963" t="s">
        <v>102</v>
      </c>
      <c r="C1963" t="s">
        <v>488</v>
      </c>
      <c r="D1963" t="s">
        <v>503</v>
      </c>
      <c r="E1963" t="s">
        <v>506</v>
      </c>
      <c r="F1963" t="s">
        <v>378</v>
      </c>
      <c r="G1963" t="s">
        <v>54</v>
      </c>
      <c r="H1963" t="s">
        <v>379</v>
      </c>
      <c r="I1963" t="s">
        <v>63</v>
      </c>
      <c r="J1963" t="s">
        <v>445</v>
      </c>
      <c r="K1963" s="78">
        <f t="shared" ca="1" si="32"/>
        <v>0</v>
      </c>
      <c r="M1963" t="s">
        <v>1680</v>
      </c>
    </row>
    <row r="1964" spans="1:13" x14ac:dyDescent="0.35">
      <c r="A1964" t="s">
        <v>530</v>
      </c>
      <c r="B1964" t="s">
        <v>67</v>
      </c>
      <c r="C1964" t="s">
        <v>488</v>
      </c>
      <c r="D1964" t="s">
        <v>503</v>
      </c>
      <c r="E1964" t="s">
        <v>506</v>
      </c>
      <c r="F1964" t="s">
        <v>380</v>
      </c>
      <c r="G1964" t="s">
        <v>54</v>
      </c>
      <c r="H1964" t="s">
        <v>381</v>
      </c>
      <c r="I1964" t="s">
        <v>63</v>
      </c>
      <c r="J1964" t="s">
        <v>445</v>
      </c>
      <c r="K1964" s="78">
        <f t="shared" ca="1" si="32"/>
        <v>0</v>
      </c>
      <c r="M1964" t="s">
        <v>1680</v>
      </c>
    </row>
    <row r="1965" spans="1:13" x14ac:dyDescent="0.35">
      <c r="A1965" t="s">
        <v>530</v>
      </c>
      <c r="B1965" t="s">
        <v>105</v>
      </c>
      <c r="C1965" t="s">
        <v>488</v>
      </c>
      <c r="D1965" t="s">
        <v>503</v>
      </c>
      <c r="E1965" t="s">
        <v>506</v>
      </c>
      <c r="F1965" t="s">
        <v>382</v>
      </c>
      <c r="G1965" t="s">
        <v>54</v>
      </c>
      <c r="I1965" t="s">
        <v>63</v>
      </c>
      <c r="J1965" t="s">
        <v>445</v>
      </c>
      <c r="K1965" s="78">
        <f t="shared" ca="1" si="32"/>
        <v>0</v>
      </c>
      <c r="M1965" t="s">
        <v>1680</v>
      </c>
    </row>
    <row r="1966" spans="1:13" x14ac:dyDescent="0.35">
      <c r="A1966" t="s">
        <v>530</v>
      </c>
      <c r="B1966" t="s">
        <v>107</v>
      </c>
      <c r="C1966" t="s">
        <v>488</v>
      </c>
      <c r="D1966" t="s">
        <v>503</v>
      </c>
      <c r="E1966" t="s">
        <v>506</v>
      </c>
      <c r="F1966" t="s">
        <v>54</v>
      </c>
      <c r="I1966" t="s">
        <v>63</v>
      </c>
      <c r="J1966" t="s">
        <v>445</v>
      </c>
      <c r="K1966" s="78">
        <f t="shared" ca="1" si="32"/>
        <v>0</v>
      </c>
      <c r="M1966" t="s">
        <v>1680</v>
      </c>
    </row>
    <row r="1967" spans="1:13" x14ac:dyDescent="0.35">
      <c r="A1967" t="s">
        <v>530</v>
      </c>
      <c r="B1967" t="s">
        <v>109</v>
      </c>
      <c r="C1967" t="s">
        <v>488</v>
      </c>
      <c r="D1967" t="s">
        <v>503</v>
      </c>
      <c r="E1967" t="s">
        <v>384</v>
      </c>
      <c r="F1967" t="s">
        <v>231</v>
      </c>
      <c r="G1967" t="s">
        <v>54</v>
      </c>
      <c r="H1967" t="s">
        <v>385</v>
      </c>
      <c r="I1967" t="s">
        <v>63</v>
      </c>
      <c r="J1967" t="s">
        <v>445</v>
      </c>
      <c r="K1967" s="78">
        <f t="shared" ca="1" si="32"/>
        <v>0</v>
      </c>
      <c r="M1967" t="s">
        <v>1680</v>
      </c>
    </row>
    <row r="1968" spans="1:13" x14ac:dyDescent="0.35">
      <c r="A1968" t="s">
        <v>530</v>
      </c>
      <c r="B1968" t="s">
        <v>111</v>
      </c>
      <c r="C1968" t="s">
        <v>488</v>
      </c>
      <c r="D1968" t="s">
        <v>503</v>
      </c>
      <c r="E1968" t="s">
        <v>509</v>
      </c>
      <c r="F1968" t="s">
        <v>510</v>
      </c>
      <c r="G1968" t="s">
        <v>54</v>
      </c>
      <c r="H1968" t="s">
        <v>388</v>
      </c>
      <c r="I1968" t="s">
        <v>63</v>
      </c>
      <c r="J1968" t="s">
        <v>445</v>
      </c>
      <c r="K1968" s="78">
        <f t="shared" ca="1" si="32"/>
        <v>0</v>
      </c>
      <c r="M1968" t="s">
        <v>1680</v>
      </c>
    </row>
    <row r="1969" spans="1:13" x14ac:dyDescent="0.35">
      <c r="A1969" t="s">
        <v>530</v>
      </c>
      <c r="B1969" t="s">
        <v>114</v>
      </c>
      <c r="C1969" t="s">
        <v>488</v>
      </c>
      <c r="D1969" t="s">
        <v>503</v>
      </c>
      <c r="E1969" t="s">
        <v>509</v>
      </c>
      <c r="F1969" t="s">
        <v>511</v>
      </c>
      <c r="G1969" t="s">
        <v>54</v>
      </c>
      <c r="H1969" t="s">
        <v>390</v>
      </c>
      <c r="I1969" t="s">
        <v>63</v>
      </c>
      <c r="J1969" t="s">
        <v>445</v>
      </c>
      <c r="K1969" s="78">
        <f t="shared" ca="1" si="32"/>
        <v>0</v>
      </c>
      <c r="M1969" t="s">
        <v>1680</v>
      </c>
    </row>
    <row r="1970" spans="1:13" x14ac:dyDescent="0.35">
      <c r="A1970" t="s">
        <v>530</v>
      </c>
      <c r="B1970" t="s">
        <v>116</v>
      </c>
      <c r="C1970" t="s">
        <v>488</v>
      </c>
      <c r="D1970" t="s">
        <v>503</v>
      </c>
      <c r="E1970" t="s">
        <v>509</v>
      </c>
      <c r="F1970" t="s">
        <v>512</v>
      </c>
      <c r="G1970" t="s">
        <v>54</v>
      </c>
      <c r="H1970" t="s">
        <v>390</v>
      </c>
      <c r="I1970" t="s">
        <v>63</v>
      </c>
      <c r="J1970" t="s">
        <v>445</v>
      </c>
      <c r="K1970" s="78">
        <f t="shared" ca="1" si="32"/>
        <v>0</v>
      </c>
      <c r="M1970" t="s">
        <v>1680</v>
      </c>
    </row>
    <row r="1971" spans="1:13" x14ac:dyDescent="0.35">
      <c r="A1971" t="s">
        <v>530</v>
      </c>
      <c r="B1971" t="s">
        <v>118</v>
      </c>
      <c r="C1971" t="s">
        <v>488</v>
      </c>
      <c r="D1971" t="s">
        <v>503</v>
      </c>
      <c r="E1971" t="s">
        <v>509</v>
      </c>
      <c r="F1971" t="s">
        <v>54</v>
      </c>
      <c r="I1971" t="s">
        <v>63</v>
      </c>
      <c r="J1971" t="s">
        <v>445</v>
      </c>
      <c r="K1971" s="78">
        <f t="shared" ca="1" si="32"/>
        <v>0</v>
      </c>
      <c r="M1971" t="s">
        <v>1680</v>
      </c>
    </row>
    <row r="1972" spans="1:13" x14ac:dyDescent="0.35">
      <c r="A1972" t="s">
        <v>530</v>
      </c>
      <c r="B1972" t="s">
        <v>120</v>
      </c>
      <c r="C1972" t="s">
        <v>488</v>
      </c>
      <c r="D1972" t="s">
        <v>503</v>
      </c>
      <c r="E1972" t="s">
        <v>54</v>
      </c>
      <c r="I1972" t="s">
        <v>63</v>
      </c>
      <c r="J1972" t="s">
        <v>445</v>
      </c>
      <c r="K1972" s="78">
        <f t="shared" ca="1" si="32"/>
        <v>0</v>
      </c>
      <c r="M1972" t="s">
        <v>1680</v>
      </c>
    </row>
    <row r="1973" spans="1:13" x14ac:dyDescent="0.35">
      <c r="A1973" t="s">
        <v>530</v>
      </c>
      <c r="B1973" t="s">
        <v>124</v>
      </c>
      <c r="C1973" t="s">
        <v>488</v>
      </c>
      <c r="D1973" t="s">
        <v>513</v>
      </c>
      <c r="E1973" t="s">
        <v>514</v>
      </c>
      <c r="F1973" t="s">
        <v>54</v>
      </c>
      <c r="H1973" t="s">
        <v>398</v>
      </c>
      <c r="I1973" t="s">
        <v>63</v>
      </c>
      <c r="J1973" t="s">
        <v>445</v>
      </c>
      <c r="K1973" s="78">
        <f t="shared" ref="K1973:K2036" ca="1" si="33">OFFSET(INDIRECT(A1973&amp;"_Corner"),MATCH($B1973,INDIRECT(A1973&amp;"_Row"),0),MATCH($I1973,INDIRECT(A1973&amp;"_Column",0)))</f>
        <v>0</v>
      </c>
      <c r="M1973" t="s">
        <v>1680</v>
      </c>
    </row>
    <row r="1974" spans="1:13" x14ac:dyDescent="0.35">
      <c r="A1974" t="s">
        <v>530</v>
      </c>
      <c r="B1974" t="s">
        <v>71</v>
      </c>
      <c r="C1974" t="s">
        <v>488</v>
      </c>
      <c r="D1974" t="s">
        <v>513</v>
      </c>
      <c r="E1974" t="s">
        <v>399</v>
      </c>
      <c r="F1974" t="s">
        <v>54</v>
      </c>
      <c r="I1974" t="s">
        <v>63</v>
      </c>
      <c r="J1974" t="s">
        <v>445</v>
      </c>
      <c r="K1974" s="78">
        <f t="shared" ca="1" si="33"/>
        <v>0</v>
      </c>
      <c r="M1974" t="s">
        <v>1680</v>
      </c>
    </row>
    <row r="1975" spans="1:13" x14ac:dyDescent="0.35">
      <c r="A1975" t="s">
        <v>530</v>
      </c>
      <c r="B1975" t="s">
        <v>127</v>
      </c>
      <c r="C1975" t="s">
        <v>488</v>
      </c>
      <c r="D1975" t="s">
        <v>513</v>
      </c>
      <c r="E1975" t="s">
        <v>515</v>
      </c>
      <c r="F1975" t="s">
        <v>54</v>
      </c>
      <c r="H1975" t="s">
        <v>401</v>
      </c>
      <c r="I1975" t="s">
        <v>63</v>
      </c>
      <c r="J1975" t="s">
        <v>445</v>
      </c>
      <c r="K1975" s="78">
        <f t="shared" ca="1" si="33"/>
        <v>0</v>
      </c>
      <c r="M1975" t="s">
        <v>1680</v>
      </c>
    </row>
    <row r="1976" spans="1:13" x14ac:dyDescent="0.35">
      <c r="A1976" t="s">
        <v>530</v>
      </c>
      <c r="B1976" t="s">
        <v>129</v>
      </c>
      <c r="C1976" t="s">
        <v>488</v>
      </c>
      <c r="D1976" t="s">
        <v>513</v>
      </c>
      <c r="E1976" t="s">
        <v>515</v>
      </c>
      <c r="F1976" t="s">
        <v>516</v>
      </c>
      <c r="G1976" t="s">
        <v>54</v>
      </c>
      <c r="I1976" t="s">
        <v>63</v>
      </c>
      <c r="J1976" t="s">
        <v>445</v>
      </c>
      <c r="K1976" s="78">
        <f t="shared" ca="1" si="33"/>
        <v>0</v>
      </c>
      <c r="M1976" t="s">
        <v>1680</v>
      </c>
    </row>
    <row r="1977" spans="1:13" x14ac:dyDescent="0.35">
      <c r="A1977" t="s">
        <v>530</v>
      </c>
      <c r="B1977" t="s">
        <v>404</v>
      </c>
      <c r="C1977" t="s">
        <v>488</v>
      </c>
      <c r="D1977" t="s">
        <v>513</v>
      </c>
      <c r="E1977" t="s">
        <v>515</v>
      </c>
      <c r="F1977" t="s">
        <v>517</v>
      </c>
      <c r="G1977" t="s">
        <v>54</v>
      </c>
      <c r="I1977" t="s">
        <v>63</v>
      </c>
      <c r="J1977" t="s">
        <v>445</v>
      </c>
      <c r="K1977" s="78">
        <f t="shared" ca="1" si="33"/>
        <v>0</v>
      </c>
      <c r="M1977" t="s">
        <v>1680</v>
      </c>
    </row>
    <row r="1978" spans="1:13" x14ac:dyDescent="0.35">
      <c r="A1978" t="s">
        <v>530</v>
      </c>
      <c r="B1978" t="s">
        <v>406</v>
      </c>
      <c r="C1978" t="s">
        <v>488</v>
      </c>
      <c r="D1978" t="s">
        <v>513</v>
      </c>
      <c r="E1978" t="s">
        <v>515</v>
      </c>
      <c r="F1978" t="s">
        <v>518</v>
      </c>
      <c r="G1978" t="s">
        <v>54</v>
      </c>
      <c r="I1978" t="s">
        <v>63</v>
      </c>
      <c r="J1978" t="s">
        <v>445</v>
      </c>
      <c r="K1978" s="78">
        <f t="shared" ca="1" si="33"/>
        <v>0</v>
      </c>
      <c r="M1978" t="s">
        <v>1680</v>
      </c>
    </row>
    <row r="1979" spans="1:13" x14ac:dyDescent="0.35">
      <c r="A1979" t="s">
        <v>530</v>
      </c>
      <c r="B1979" t="s">
        <v>408</v>
      </c>
      <c r="C1979" t="s">
        <v>488</v>
      </c>
      <c r="D1979" t="s">
        <v>513</v>
      </c>
      <c r="E1979" t="s">
        <v>54</v>
      </c>
      <c r="I1979" t="s">
        <v>63</v>
      </c>
      <c r="J1979" t="s">
        <v>445</v>
      </c>
      <c r="K1979" s="78">
        <f t="shared" ca="1" si="33"/>
        <v>0</v>
      </c>
      <c r="M1979" t="s">
        <v>1680</v>
      </c>
    </row>
    <row r="1980" spans="1:13" x14ac:dyDescent="0.35">
      <c r="A1980" t="s">
        <v>530</v>
      </c>
      <c r="B1980" t="s">
        <v>412</v>
      </c>
      <c r="C1980" t="s">
        <v>488</v>
      </c>
      <c r="D1980" t="s">
        <v>519</v>
      </c>
      <c r="E1980" t="s">
        <v>411</v>
      </c>
      <c r="F1980" t="s">
        <v>54</v>
      </c>
      <c r="H1980" t="s">
        <v>413</v>
      </c>
      <c r="I1980" t="s">
        <v>63</v>
      </c>
      <c r="J1980" t="s">
        <v>445</v>
      </c>
      <c r="K1980" s="78">
        <f t="shared" ca="1" si="33"/>
        <v>0</v>
      </c>
      <c r="M1980" t="s">
        <v>1680</v>
      </c>
    </row>
    <row r="1981" spans="1:13" x14ac:dyDescent="0.35">
      <c r="A1981" t="s">
        <v>530</v>
      </c>
      <c r="B1981" t="s">
        <v>415</v>
      </c>
      <c r="C1981" t="s">
        <v>488</v>
      </c>
      <c r="D1981" t="s">
        <v>519</v>
      </c>
      <c r="E1981" t="s">
        <v>414</v>
      </c>
      <c r="F1981" t="s">
        <v>54</v>
      </c>
      <c r="H1981" t="s">
        <v>416</v>
      </c>
      <c r="I1981" t="s">
        <v>63</v>
      </c>
      <c r="J1981" t="s">
        <v>445</v>
      </c>
      <c r="K1981" s="78">
        <f t="shared" ca="1" si="33"/>
        <v>0</v>
      </c>
      <c r="M1981" t="s">
        <v>1680</v>
      </c>
    </row>
    <row r="1982" spans="1:13" x14ac:dyDescent="0.35">
      <c r="A1982" t="s">
        <v>530</v>
      </c>
      <c r="B1982" t="s">
        <v>418</v>
      </c>
      <c r="C1982" t="s">
        <v>488</v>
      </c>
      <c r="D1982" t="s">
        <v>519</v>
      </c>
      <c r="E1982" t="s">
        <v>417</v>
      </c>
      <c r="F1982" t="s">
        <v>54</v>
      </c>
      <c r="H1982" t="s">
        <v>419</v>
      </c>
      <c r="I1982" t="s">
        <v>63</v>
      </c>
      <c r="J1982" t="s">
        <v>445</v>
      </c>
      <c r="K1982" s="78">
        <f t="shared" ca="1" si="33"/>
        <v>0</v>
      </c>
      <c r="M1982" t="s">
        <v>1680</v>
      </c>
    </row>
    <row r="1983" spans="1:13" x14ac:dyDescent="0.35">
      <c r="A1983" t="s">
        <v>530</v>
      </c>
      <c r="B1983" t="s">
        <v>131</v>
      </c>
      <c r="C1983" t="s">
        <v>488</v>
      </c>
      <c r="D1983" t="s">
        <v>519</v>
      </c>
      <c r="E1983" t="s">
        <v>54</v>
      </c>
      <c r="H1983" t="s">
        <v>420</v>
      </c>
      <c r="I1983" t="s">
        <v>63</v>
      </c>
      <c r="J1983" t="s">
        <v>445</v>
      </c>
      <c r="K1983" s="78">
        <f t="shared" ca="1" si="33"/>
        <v>0</v>
      </c>
      <c r="M1983" t="s">
        <v>1680</v>
      </c>
    </row>
    <row r="1984" spans="1:13" x14ac:dyDescent="0.35">
      <c r="A1984" t="s">
        <v>530</v>
      </c>
      <c r="B1984" t="s">
        <v>134</v>
      </c>
      <c r="C1984" t="s">
        <v>488</v>
      </c>
      <c r="D1984" t="s">
        <v>520</v>
      </c>
      <c r="E1984" t="s">
        <v>521</v>
      </c>
      <c r="F1984" t="s">
        <v>54</v>
      </c>
      <c r="I1984" t="s">
        <v>63</v>
      </c>
      <c r="J1984" t="s">
        <v>445</v>
      </c>
      <c r="K1984" s="78">
        <f t="shared" ca="1" si="33"/>
        <v>0</v>
      </c>
      <c r="M1984" t="s">
        <v>1680</v>
      </c>
    </row>
    <row r="1985" spans="1:13" x14ac:dyDescent="0.35">
      <c r="A1985" t="s">
        <v>530</v>
      </c>
      <c r="B1985" t="s">
        <v>136</v>
      </c>
      <c r="C1985" t="s">
        <v>488</v>
      </c>
      <c r="D1985" t="s">
        <v>520</v>
      </c>
      <c r="E1985" t="s">
        <v>422</v>
      </c>
      <c r="F1985" t="s">
        <v>54</v>
      </c>
      <c r="H1985" t="s">
        <v>423</v>
      </c>
      <c r="I1985" t="s">
        <v>63</v>
      </c>
      <c r="J1985" t="s">
        <v>445</v>
      </c>
      <c r="K1985" s="78">
        <f t="shared" ca="1" si="33"/>
        <v>0</v>
      </c>
      <c r="M1985" t="s">
        <v>1680</v>
      </c>
    </row>
    <row r="1986" spans="1:13" x14ac:dyDescent="0.35">
      <c r="A1986" t="s">
        <v>530</v>
      </c>
      <c r="B1986" t="s">
        <v>138</v>
      </c>
      <c r="C1986" t="s">
        <v>488</v>
      </c>
      <c r="D1986" t="s">
        <v>520</v>
      </c>
      <c r="E1986" t="s">
        <v>424</v>
      </c>
      <c r="F1986" t="s">
        <v>54</v>
      </c>
      <c r="H1986" t="s">
        <v>425</v>
      </c>
      <c r="I1986" t="s">
        <v>63</v>
      </c>
      <c r="J1986" t="s">
        <v>445</v>
      </c>
      <c r="K1986" s="78">
        <f t="shared" ca="1" si="33"/>
        <v>0</v>
      </c>
      <c r="M1986" t="s">
        <v>1680</v>
      </c>
    </row>
    <row r="1987" spans="1:13" x14ac:dyDescent="0.35">
      <c r="A1987" t="s">
        <v>530</v>
      </c>
      <c r="B1987" t="s">
        <v>74</v>
      </c>
      <c r="C1987" t="s">
        <v>488</v>
      </c>
      <c r="D1987" t="s">
        <v>520</v>
      </c>
      <c r="E1987" t="s">
        <v>426</v>
      </c>
      <c r="F1987" t="s">
        <v>54</v>
      </c>
      <c r="H1987" t="s">
        <v>427</v>
      </c>
      <c r="I1987" t="s">
        <v>63</v>
      </c>
      <c r="J1987" t="s">
        <v>445</v>
      </c>
      <c r="K1987" s="78">
        <f t="shared" ca="1" si="33"/>
        <v>0</v>
      </c>
      <c r="M1987" t="s">
        <v>1680</v>
      </c>
    </row>
    <row r="1988" spans="1:13" x14ac:dyDescent="0.35">
      <c r="A1988" t="s">
        <v>530</v>
      </c>
      <c r="B1988" t="s">
        <v>141</v>
      </c>
      <c r="C1988" t="s">
        <v>488</v>
      </c>
      <c r="D1988" t="s">
        <v>520</v>
      </c>
      <c r="E1988" t="s">
        <v>428</v>
      </c>
      <c r="F1988" t="s">
        <v>54</v>
      </c>
      <c r="H1988" t="s">
        <v>429</v>
      </c>
      <c r="I1988" t="s">
        <v>63</v>
      </c>
      <c r="J1988" t="s">
        <v>445</v>
      </c>
      <c r="K1988" s="78">
        <f t="shared" ca="1" si="33"/>
        <v>0</v>
      </c>
      <c r="M1988" t="s">
        <v>1680</v>
      </c>
    </row>
    <row r="1989" spans="1:13" x14ac:dyDescent="0.35">
      <c r="A1989" t="s">
        <v>530</v>
      </c>
      <c r="B1989" t="s">
        <v>143</v>
      </c>
      <c r="C1989" t="s">
        <v>488</v>
      </c>
      <c r="D1989" t="s">
        <v>54</v>
      </c>
      <c r="H1989" t="s">
        <v>522</v>
      </c>
      <c r="I1989" t="s">
        <v>63</v>
      </c>
      <c r="J1989" t="s">
        <v>445</v>
      </c>
      <c r="K1989" s="78">
        <f t="shared" ca="1" si="33"/>
        <v>0</v>
      </c>
      <c r="M1989" t="s">
        <v>1680</v>
      </c>
    </row>
    <row r="1990" spans="1:13" x14ac:dyDescent="0.35">
      <c r="A1990" t="s">
        <v>530</v>
      </c>
      <c r="B1990" t="s">
        <v>144</v>
      </c>
      <c r="C1990" t="s">
        <v>523</v>
      </c>
      <c r="D1990" t="s">
        <v>432</v>
      </c>
      <c r="E1990" t="s">
        <v>54</v>
      </c>
      <c r="I1990" t="s">
        <v>63</v>
      </c>
      <c r="J1990" t="s">
        <v>445</v>
      </c>
      <c r="K1990" s="78">
        <f t="shared" ca="1" si="33"/>
        <v>0</v>
      </c>
      <c r="M1990" t="s">
        <v>1680</v>
      </c>
    </row>
    <row r="1991" spans="1:13" x14ac:dyDescent="0.35">
      <c r="A1991" t="s">
        <v>530</v>
      </c>
      <c r="B1991" t="s">
        <v>145</v>
      </c>
      <c r="C1991" t="s">
        <v>523</v>
      </c>
      <c r="D1991" t="s">
        <v>433</v>
      </c>
      <c r="E1991" t="s">
        <v>54</v>
      </c>
      <c r="H1991" t="s">
        <v>434</v>
      </c>
      <c r="I1991" t="s">
        <v>63</v>
      </c>
      <c r="J1991" t="s">
        <v>445</v>
      </c>
      <c r="K1991" s="78">
        <f t="shared" ca="1" si="33"/>
        <v>0</v>
      </c>
      <c r="M1991" t="s">
        <v>1680</v>
      </c>
    </row>
    <row r="1992" spans="1:13" x14ac:dyDescent="0.35">
      <c r="A1992" t="s">
        <v>530</v>
      </c>
      <c r="B1992" t="s">
        <v>146</v>
      </c>
      <c r="C1992" t="s">
        <v>523</v>
      </c>
      <c r="D1992" t="s">
        <v>435</v>
      </c>
      <c r="E1992" t="s">
        <v>54</v>
      </c>
      <c r="I1992" t="s">
        <v>63</v>
      </c>
      <c r="J1992" t="s">
        <v>445</v>
      </c>
      <c r="K1992" s="78">
        <f t="shared" ca="1" si="33"/>
        <v>0</v>
      </c>
      <c r="M1992" t="s">
        <v>1680</v>
      </c>
    </row>
    <row r="1993" spans="1:13" x14ac:dyDescent="0.35">
      <c r="A1993" t="s">
        <v>530</v>
      </c>
      <c r="B1993" t="s">
        <v>148</v>
      </c>
      <c r="C1993" t="s">
        <v>523</v>
      </c>
      <c r="D1993" t="s">
        <v>436</v>
      </c>
      <c r="E1993" t="s">
        <v>54</v>
      </c>
      <c r="I1993" t="s">
        <v>63</v>
      </c>
      <c r="J1993" t="s">
        <v>445</v>
      </c>
      <c r="K1993" s="78">
        <f t="shared" ca="1" si="33"/>
        <v>0</v>
      </c>
      <c r="M1993" t="s">
        <v>1680</v>
      </c>
    </row>
    <row r="1994" spans="1:13" x14ac:dyDescent="0.35">
      <c r="A1994" t="s">
        <v>530</v>
      </c>
      <c r="B1994" t="s">
        <v>19</v>
      </c>
      <c r="C1994" t="s">
        <v>488</v>
      </c>
      <c r="D1994" t="s">
        <v>489</v>
      </c>
      <c r="E1994" t="s">
        <v>490</v>
      </c>
      <c r="F1994" t="s">
        <v>330</v>
      </c>
      <c r="G1994" t="s">
        <v>54</v>
      </c>
      <c r="H1994" t="s">
        <v>491</v>
      </c>
      <c r="I1994" t="s">
        <v>64</v>
      </c>
      <c r="J1994" t="s">
        <v>524</v>
      </c>
      <c r="K1994" s="78">
        <f t="shared" ca="1" si="33"/>
        <v>0</v>
      </c>
      <c r="M1994" t="s">
        <v>1680</v>
      </c>
    </row>
    <row r="1995" spans="1:13" x14ac:dyDescent="0.35">
      <c r="A1995" t="s">
        <v>530</v>
      </c>
      <c r="B1995" t="s">
        <v>23</v>
      </c>
      <c r="C1995" t="s">
        <v>488</v>
      </c>
      <c r="D1995" t="s">
        <v>489</v>
      </c>
      <c r="E1995" t="s">
        <v>490</v>
      </c>
      <c r="F1995" t="s">
        <v>332</v>
      </c>
      <c r="G1995" t="s">
        <v>54</v>
      </c>
      <c r="H1995" t="s">
        <v>333</v>
      </c>
      <c r="I1995" t="s">
        <v>64</v>
      </c>
      <c r="J1995" t="s">
        <v>524</v>
      </c>
      <c r="K1995" s="78">
        <f t="shared" ca="1" si="33"/>
        <v>0</v>
      </c>
      <c r="M1995" t="s">
        <v>1680</v>
      </c>
    </row>
    <row r="1996" spans="1:13" x14ac:dyDescent="0.35">
      <c r="A1996" t="s">
        <v>530</v>
      </c>
      <c r="B1996" t="s">
        <v>26</v>
      </c>
      <c r="C1996" t="s">
        <v>488</v>
      </c>
      <c r="D1996" t="s">
        <v>489</v>
      </c>
      <c r="E1996" t="s">
        <v>490</v>
      </c>
      <c r="F1996" t="s">
        <v>334</v>
      </c>
      <c r="G1996" t="s">
        <v>54</v>
      </c>
      <c r="H1996" t="s">
        <v>335</v>
      </c>
      <c r="I1996" t="s">
        <v>64</v>
      </c>
      <c r="J1996" t="s">
        <v>524</v>
      </c>
      <c r="K1996" s="78">
        <f t="shared" ca="1" si="33"/>
        <v>0</v>
      </c>
      <c r="M1996" t="s">
        <v>1680</v>
      </c>
    </row>
    <row r="1997" spans="1:13" x14ac:dyDescent="0.35">
      <c r="A1997" t="s">
        <v>530</v>
      </c>
      <c r="B1997" t="s">
        <v>30</v>
      </c>
      <c r="C1997" t="s">
        <v>488</v>
      </c>
      <c r="D1997" t="s">
        <v>489</v>
      </c>
      <c r="E1997" t="s">
        <v>490</v>
      </c>
      <c r="F1997" t="s">
        <v>54</v>
      </c>
      <c r="I1997" t="s">
        <v>64</v>
      </c>
      <c r="J1997" t="s">
        <v>524</v>
      </c>
      <c r="K1997" s="78">
        <f t="shared" ca="1" si="33"/>
        <v>0</v>
      </c>
      <c r="M1997" t="s">
        <v>1680</v>
      </c>
    </row>
    <row r="1998" spans="1:13" x14ac:dyDescent="0.35">
      <c r="A1998" t="s">
        <v>530</v>
      </c>
      <c r="B1998" t="s">
        <v>34</v>
      </c>
      <c r="C1998" t="s">
        <v>488</v>
      </c>
      <c r="D1998" t="s">
        <v>489</v>
      </c>
      <c r="E1998" t="s">
        <v>493</v>
      </c>
      <c r="F1998" t="s">
        <v>337</v>
      </c>
      <c r="G1998" t="s">
        <v>54</v>
      </c>
      <c r="H1998" t="s">
        <v>338</v>
      </c>
      <c r="I1998" t="s">
        <v>64</v>
      </c>
      <c r="J1998" t="s">
        <v>524</v>
      </c>
      <c r="K1998" s="78">
        <f t="shared" ca="1" si="33"/>
        <v>0</v>
      </c>
      <c r="M1998" t="s">
        <v>1680</v>
      </c>
    </row>
    <row r="1999" spans="1:13" x14ac:dyDescent="0.35">
      <c r="A1999" t="s">
        <v>530</v>
      </c>
      <c r="B1999" t="s">
        <v>38</v>
      </c>
      <c r="C1999" t="s">
        <v>488</v>
      </c>
      <c r="D1999" t="s">
        <v>489</v>
      </c>
      <c r="E1999" t="s">
        <v>493</v>
      </c>
      <c r="F1999" t="s">
        <v>339</v>
      </c>
      <c r="G1999" t="s">
        <v>54</v>
      </c>
      <c r="H1999" t="s">
        <v>494</v>
      </c>
      <c r="I1999" t="s">
        <v>64</v>
      </c>
      <c r="J1999" t="s">
        <v>524</v>
      </c>
      <c r="K1999" s="78">
        <f t="shared" ca="1" si="33"/>
        <v>0</v>
      </c>
      <c r="M1999" t="s">
        <v>1680</v>
      </c>
    </row>
    <row r="2000" spans="1:13" x14ac:dyDescent="0.35">
      <c r="A2000" t="s">
        <v>530</v>
      </c>
      <c r="B2000" t="s">
        <v>41</v>
      </c>
      <c r="C2000" t="s">
        <v>488</v>
      </c>
      <c r="D2000" t="s">
        <v>489</v>
      </c>
      <c r="E2000" t="s">
        <v>493</v>
      </c>
      <c r="F2000" t="s">
        <v>54</v>
      </c>
      <c r="I2000" t="s">
        <v>64</v>
      </c>
      <c r="J2000" t="s">
        <v>524</v>
      </c>
      <c r="K2000" s="78">
        <f t="shared" ca="1" si="33"/>
        <v>0</v>
      </c>
      <c r="M2000" t="s">
        <v>1680</v>
      </c>
    </row>
    <row r="2001" spans="1:13" x14ac:dyDescent="0.35">
      <c r="A2001" t="s">
        <v>530</v>
      </c>
      <c r="B2001" t="s">
        <v>45</v>
      </c>
      <c r="C2001" t="s">
        <v>488</v>
      </c>
      <c r="D2001" t="s">
        <v>489</v>
      </c>
      <c r="E2001" t="s">
        <v>341</v>
      </c>
      <c r="F2001" t="s">
        <v>495</v>
      </c>
      <c r="G2001" t="s">
        <v>54</v>
      </c>
      <c r="H2001" t="s">
        <v>496</v>
      </c>
      <c r="I2001" t="s">
        <v>64</v>
      </c>
      <c r="J2001" t="s">
        <v>524</v>
      </c>
      <c r="K2001" s="78">
        <f t="shared" ca="1" si="33"/>
        <v>0</v>
      </c>
      <c r="M2001" t="s">
        <v>1680</v>
      </c>
    </row>
    <row r="2002" spans="1:13" x14ac:dyDescent="0.35">
      <c r="A2002" t="s">
        <v>530</v>
      </c>
      <c r="B2002" t="s">
        <v>49</v>
      </c>
      <c r="C2002" t="s">
        <v>488</v>
      </c>
      <c r="D2002" t="s">
        <v>489</v>
      </c>
      <c r="E2002" t="s">
        <v>341</v>
      </c>
      <c r="F2002" t="s">
        <v>497</v>
      </c>
      <c r="G2002" t="s">
        <v>54</v>
      </c>
      <c r="H2002" t="s">
        <v>345</v>
      </c>
      <c r="I2002" t="s">
        <v>64</v>
      </c>
      <c r="J2002" t="s">
        <v>524</v>
      </c>
      <c r="K2002" s="78">
        <f t="shared" ca="1" si="33"/>
        <v>0</v>
      </c>
      <c r="M2002" t="s">
        <v>1680</v>
      </c>
    </row>
    <row r="2003" spans="1:13" x14ac:dyDescent="0.35">
      <c r="A2003" t="s">
        <v>530</v>
      </c>
      <c r="B2003" t="s">
        <v>51</v>
      </c>
      <c r="C2003" t="s">
        <v>488</v>
      </c>
      <c r="D2003" t="s">
        <v>489</v>
      </c>
      <c r="E2003" t="s">
        <v>341</v>
      </c>
      <c r="F2003" t="s">
        <v>498</v>
      </c>
      <c r="G2003" t="s">
        <v>54</v>
      </c>
      <c r="H2003" t="s">
        <v>347</v>
      </c>
      <c r="I2003" t="s">
        <v>64</v>
      </c>
      <c r="J2003" t="s">
        <v>524</v>
      </c>
      <c r="K2003" s="78">
        <f t="shared" ca="1" si="33"/>
        <v>0</v>
      </c>
      <c r="M2003" t="s">
        <v>1680</v>
      </c>
    </row>
    <row r="2004" spans="1:13" x14ac:dyDescent="0.35">
      <c r="A2004" t="s">
        <v>530</v>
      </c>
      <c r="B2004" t="s">
        <v>53</v>
      </c>
      <c r="C2004" t="s">
        <v>488</v>
      </c>
      <c r="D2004" t="s">
        <v>489</v>
      </c>
      <c r="E2004" t="s">
        <v>341</v>
      </c>
      <c r="F2004" t="s">
        <v>499</v>
      </c>
      <c r="G2004" t="s">
        <v>54</v>
      </c>
      <c r="H2004" t="s">
        <v>349</v>
      </c>
      <c r="I2004" t="s">
        <v>64</v>
      </c>
      <c r="J2004" t="s">
        <v>524</v>
      </c>
      <c r="K2004" s="78">
        <f t="shared" ca="1" si="33"/>
        <v>0</v>
      </c>
      <c r="M2004" t="s">
        <v>1680</v>
      </c>
    </row>
    <row r="2005" spans="1:13" x14ac:dyDescent="0.35">
      <c r="A2005" t="s">
        <v>530</v>
      </c>
      <c r="B2005" t="s">
        <v>60</v>
      </c>
      <c r="C2005" t="s">
        <v>488</v>
      </c>
      <c r="D2005" t="s">
        <v>489</v>
      </c>
      <c r="E2005" t="s">
        <v>341</v>
      </c>
      <c r="F2005" t="s">
        <v>500</v>
      </c>
      <c r="G2005" t="s">
        <v>54</v>
      </c>
      <c r="H2005" t="s">
        <v>351</v>
      </c>
      <c r="I2005" t="s">
        <v>64</v>
      </c>
      <c r="J2005" t="s">
        <v>524</v>
      </c>
      <c r="K2005" s="78">
        <f t="shared" ca="1" si="33"/>
        <v>0</v>
      </c>
      <c r="M2005" t="s">
        <v>1680</v>
      </c>
    </row>
    <row r="2006" spans="1:13" x14ac:dyDescent="0.35">
      <c r="A2006" t="s">
        <v>530</v>
      </c>
      <c r="B2006" t="s">
        <v>66</v>
      </c>
      <c r="C2006" t="s">
        <v>488</v>
      </c>
      <c r="D2006" t="s">
        <v>489</v>
      </c>
      <c r="E2006" t="s">
        <v>352</v>
      </c>
      <c r="F2006" t="s">
        <v>54</v>
      </c>
      <c r="I2006" t="s">
        <v>64</v>
      </c>
      <c r="J2006" t="s">
        <v>524</v>
      </c>
      <c r="K2006" s="78">
        <f t="shared" ca="1" si="33"/>
        <v>0</v>
      </c>
      <c r="M2006" t="s">
        <v>1680</v>
      </c>
    </row>
    <row r="2007" spans="1:13" x14ac:dyDescent="0.35">
      <c r="A2007" t="s">
        <v>530</v>
      </c>
      <c r="B2007" t="s">
        <v>69</v>
      </c>
      <c r="C2007" t="s">
        <v>488</v>
      </c>
      <c r="D2007" t="s">
        <v>489</v>
      </c>
      <c r="E2007" t="s">
        <v>501</v>
      </c>
      <c r="F2007" t="s">
        <v>353</v>
      </c>
      <c r="G2007" t="s">
        <v>54</v>
      </c>
      <c r="H2007" t="s">
        <v>354</v>
      </c>
      <c r="I2007" t="s">
        <v>64</v>
      </c>
      <c r="J2007" t="s">
        <v>524</v>
      </c>
      <c r="K2007" s="78">
        <f t="shared" ca="1" si="33"/>
        <v>0</v>
      </c>
      <c r="M2007" t="s">
        <v>1680</v>
      </c>
    </row>
    <row r="2008" spans="1:13" x14ac:dyDescent="0.35">
      <c r="A2008" t="s">
        <v>530</v>
      </c>
      <c r="B2008" t="s">
        <v>73</v>
      </c>
      <c r="C2008" t="s">
        <v>488</v>
      </c>
      <c r="D2008" t="s">
        <v>489</v>
      </c>
      <c r="E2008" t="s">
        <v>501</v>
      </c>
      <c r="F2008" t="s">
        <v>355</v>
      </c>
      <c r="G2008" t="s">
        <v>54</v>
      </c>
      <c r="H2008" t="s">
        <v>502</v>
      </c>
      <c r="I2008" t="s">
        <v>64</v>
      </c>
      <c r="J2008" t="s">
        <v>524</v>
      </c>
      <c r="K2008" s="78">
        <f t="shared" ca="1" si="33"/>
        <v>0</v>
      </c>
      <c r="M2008" t="s">
        <v>1680</v>
      </c>
    </row>
    <row r="2009" spans="1:13" x14ac:dyDescent="0.35">
      <c r="A2009" t="s">
        <v>530</v>
      </c>
      <c r="B2009" t="s">
        <v>76</v>
      </c>
      <c r="C2009" t="s">
        <v>488</v>
      </c>
      <c r="D2009" t="s">
        <v>489</v>
      </c>
      <c r="E2009" t="s">
        <v>501</v>
      </c>
      <c r="F2009" t="s">
        <v>54</v>
      </c>
      <c r="I2009" t="s">
        <v>64</v>
      </c>
      <c r="J2009" t="s">
        <v>524</v>
      </c>
      <c r="K2009" s="78">
        <f t="shared" ca="1" si="33"/>
        <v>0</v>
      </c>
      <c r="M2009" t="s">
        <v>1680</v>
      </c>
    </row>
    <row r="2010" spans="1:13" x14ac:dyDescent="0.35">
      <c r="A2010" t="s">
        <v>530</v>
      </c>
      <c r="B2010" t="s">
        <v>80</v>
      </c>
      <c r="C2010" t="s">
        <v>488</v>
      </c>
      <c r="D2010" t="s">
        <v>489</v>
      </c>
      <c r="E2010" t="s">
        <v>54</v>
      </c>
      <c r="I2010" t="s">
        <v>64</v>
      </c>
      <c r="J2010" t="s">
        <v>524</v>
      </c>
      <c r="K2010" s="78">
        <f t="shared" ca="1" si="33"/>
        <v>0</v>
      </c>
      <c r="M2010" t="s">
        <v>1680</v>
      </c>
    </row>
    <row r="2011" spans="1:13" x14ac:dyDescent="0.35">
      <c r="A2011" t="s">
        <v>530</v>
      </c>
      <c r="B2011" t="s">
        <v>82</v>
      </c>
      <c r="C2011" t="s">
        <v>488</v>
      </c>
      <c r="D2011" t="s">
        <v>503</v>
      </c>
      <c r="E2011" t="s">
        <v>504</v>
      </c>
      <c r="F2011" t="s">
        <v>360</v>
      </c>
      <c r="G2011" t="s">
        <v>54</v>
      </c>
      <c r="H2011" t="s">
        <v>361</v>
      </c>
      <c r="I2011" t="s">
        <v>64</v>
      </c>
      <c r="J2011" t="s">
        <v>524</v>
      </c>
      <c r="K2011" s="78">
        <f t="shared" ca="1" si="33"/>
        <v>0</v>
      </c>
      <c r="M2011" t="s">
        <v>1680</v>
      </c>
    </row>
    <row r="2012" spans="1:13" x14ac:dyDescent="0.35">
      <c r="A2012" t="s">
        <v>530</v>
      </c>
      <c r="B2012" t="s">
        <v>84</v>
      </c>
      <c r="C2012" t="s">
        <v>488</v>
      </c>
      <c r="D2012" t="s">
        <v>503</v>
      </c>
      <c r="E2012" t="s">
        <v>504</v>
      </c>
      <c r="F2012" t="s">
        <v>362</v>
      </c>
      <c r="G2012" t="s">
        <v>54</v>
      </c>
      <c r="H2012" t="s">
        <v>363</v>
      </c>
      <c r="I2012" t="s">
        <v>64</v>
      </c>
      <c r="J2012" t="s">
        <v>524</v>
      </c>
      <c r="K2012" s="78">
        <f t="shared" ca="1" si="33"/>
        <v>0</v>
      </c>
      <c r="M2012" t="s">
        <v>1680</v>
      </c>
    </row>
    <row r="2013" spans="1:13" x14ac:dyDescent="0.35">
      <c r="A2013" t="s">
        <v>530</v>
      </c>
      <c r="B2013" t="s">
        <v>86</v>
      </c>
      <c r="C2013" t="s">
        <v>488</v>
      </c>
      <c r="D2013" t="s">
        <v>503</v>
      </c>
      <c r="E2013" t="s">
        <v>504</v>
      </c>
      <c r="F2013" t="s">
        <v>364</v>
      </c>
      <c r="G2013" t="s">
        <v>54</v>
      </c>
      <c r="H2013" t="s">
        <v>365</v>
      </c>
      <c r="I2013" t="s">
        <v>64</v>
      </c>
      <c r="J2013" t="s">
        <v>524</v>
      </c>
      <c r="K2013" s="78">
        <f t="shared" ca="1" si="33"/>
        <v>0</v>
      </c>
      <c r="M2013" t="s">
        <v>1680</v>
      </c>
    </row>
    <row r="2014" spans="1:13" x14ac:dyDescent="0.35">
      <c r="A2014" t="s">
        <v>530</v>
      </c>
      <c r="B2014" t="s">
        <v>88</v>
      </c>
      <c r="C2014" t="s">
        <v>488</v>
      </c>
      <c r="D2014" t="s">
        <v>503</v>
      </c>
      <c r="E2014" t="s">
        <v>504</v>
      </c>
      <c r="F2014" t="s">
        <v>54</v>
      </c>
      <c r="I2014" t="s">
        <v>64</v>
      </c>
      <c r="J2014" t="s">
        <v>524</v>
      </c>
      <c r="K2014" s="78">
        <f t="shared" ca="1" si="33"/>
        <v>0</v>
      </c>
      <c r="M2014" t="s">
        <v>1680</v>
      </c>
    </row>
    <row r="2015" spans="1:13" x14ac:dyDescent="0.35">
      <c r="A2015" t="s">
        <v>530</v>
      </c>
      <c r="B2015" t="s">
        <v>90</v>
      </c>
      <c r="C2015" t="s">
        <v>488</v>
      </c>
      <c r="D2015" t="s">
        <v>503</v>
      </c>
      <c r="E2015" t="s">
        <v>505</v>
      </c>
      <c r="F2015" t="s">
        <v>367</v>
      </c>
      <c r="G2015" t="s">
        <v>54</v>
      </c>
      <c r="H2015" t="s">
        <v>368</v>
      </c>
      <c r="I2015" t="s">
        <v>64</v>
      </c>
      <c r="J2015" t="s">
        <v>524</v>
      </c>
      <c r="K2015" s="78">
        <f t="shared" ca="1" si="33"/>
        <v>0</v>
      </c>
      <c r="M2015" t="s">
        <v>1680</v>
      </c>
    </row>
    <row r="2016" spans="1:13" x14ac:dyDescent="0.35">
      <c r="A2016" t="s">
        <v>530</v>
      </c>
      <c r="B2016" t="s">
        <v>92</v>
      </c>
      <c r="C2016" t="s">
        <v>488</v>
      </c>
      <c r="D2016" t="s">
        <v>503</v>
      </c>
      <c r="E2016" t="s">
        <v>505</v>
      </c>
      <c r="F2016" t="s">
        <v>369</v>
      </c>
      <c r="G2016" t="s">
        <v>54</v>
      </c>
      <c r="H2016" t="s">
        <v>370</v>
      </c>
      <c r="I2016" t="s">
        <v>64</v>
      </c>
      <c r="J2016" t="s">
        <v>524</v>
      </c>
      <c r="K2016" s="78">
        <f t="shared" ca="1" si="33"/>
        <v>0</v>
      </c>
      <c r="M2016" t="s">
        <v>1680</v>
      </c>
    </row>
    <row r="2017" spans="1:13" x14ac:dyDescent="0.35">
      <c r="A2017" t="s">
        <v>530</v>
      </c>
      <c r="B2017" t="s">
        <v>94</v>
      </c>
      <c r="C2017" t="s">
        <v>488</v>
      </c>
      <c r="D2017" t="s">
        <v>503</v>
      </c>
      <c r="E2017" t="s">
        <v>505</v>
      </c>
      <c r="F2017" t="s">
        <v>371</v>
      </c>
      <c r="G2017" t="s">
        <v>54</v>
      </c>
      <c r="H2017" t="s">
        <v>372</v>
      </c>
      <c r="I2017" t="s">
        <v>64</v>
      </c>
      <c r="J2017" t="s">
        <v>524</v>
      </c>
      <c r="K2017" s="78">
        <f t="shared" ca="1" si="33"/>
        <v>0</v>
      </c>
      <c r="M2017" t="s">
        <v>1680</v>
      </c>
    </row>
    <row r="2018" spans="1:13" x14ac:dyDescent="0.35">
      <c r="A2018" t="s">
        <v>530</v>
      </c>
      <c r="B2018" t="s">
        <v>96</v>
      </c>
      <c r="C2018" t="s">
        <v>488</v>
      </c>
      <c r="D2018" t="s">
        <v>503</v>
      </c>
      <c r="E2018" t="s">
        <v>505</v>
      </c>
      <c r="F2018" t="s">
        <v>54</v>
      </c>
      <c r="I2018" t="s">
        <v>64</v>
      </c>
      <c r="J2018" t="s">
        <v>524</v>
      </c>
      <c r="K2018" s="78">
        <f t="shared" ca="1" si="33"/>
        <v>0</v>
      </c>
      <c r="M2018" t="s">
        <v>1680</v>
      </c>
    </row>
    <row r="2019" spans="1:13" x14ac:dyDescent="0.35">
      <c r="A2019" t="s">
        <v>530</v>
      </c>
      <c r="B2019" t="s">
        <v>98</v>
      </c>
      <c r="C2019" t="s">
        <v>488</v>
      </c>
      <c r="D2019" t="s">
        <v>503</v>
      </c>
      <c r="E2019" t="s">
        <v>506</v>
      </c>
      <c r="F2019" t="s">
        <v>374</v>
      </c>
      <c r="G2019" t="s">
        <v>54</v>
      </c>
      <c r="H2019" t="s">
        <v>507</v>
      </c>
      <c r="I2019" t="s">
        <v>64</v>
      </c>
      <c r="J2019" t="s">
        <v>524</v>
      </c>
      <c r="K2019" s="78">
        <f t="shared" ca="1" si="33"/>
        <v>0</v>
      </c>
      <c r="M2019" t="s">
        <v>1680</v>
      </c>
    </row>
    <row r="2020" spans="1:13" x14ac:dyDescent="0.35">
      <c r="A2020" t="s">
        <v>530</v>
      </c>
      <c r="B2020" t="s">
        <v>100</v>
      </c>
      <c r="C2020" t="s">
        <v>488</v>
      </c>
      <c r="D2020" t="s">
        <v>503</v>
      </c>
      <c r="E2020" t="s">
        <v>506</v>
      </c>
      <c r="F2020" t="s">
        <v>508</v>
      </c>
      <c r="G2020" t="s">
        <v>54</v>
      </c>
      <c r="H2020" t="s">
        <v>377</v>
      </c>
      <c r="I2020" t="s">
        <v>64</v>
      </c>
      <c r="J2020" t="s">
        <v>524</v>
      </c>
      <c r="K2020" s="78">
        <f t="shared" ca="1" si="33"/>
        <v>0</v>
      </c>
      <c r="M2020" t="s">
        <v>1680</v>
      </c>
    </row>
    <row r="2021" spans="1:13" x14ac:dyDescent="0.35">
      <c r="A2021" t="s">
        <v>530</v>
      </c>
      <c r="B2021" t="s">
        <v>102</v>
      </c>
      <c r="C2021" t="s">
        <v>488</v>
      </c>
      <c r="D2021" t="s">
        <v>503</v>
      </c>
      <c r="E2021" t="s">
        <v>506</v>
      </c>
      <c r="F2021" t="s">
        <v>378</v>
      </c>
      <c r="G2021" t="s">
        <v>54</v>
      </c>
      <c r="H2021" t="s">
        <v>379</v>
      </c>
      <c r="I2021" t="s">
        <v>64</v>
      </c>
      <c r="J2021" t="s">
        <v>524</v>
      </c>
      <c r="K2021" s="78">
        <f t="shared" ca="1" si="33"/>
        <v>0</v>
      </c>
      <c r="M2021" t="s">
        <v>1680</v>
      </c>
    </row>
    <row r="2022" spans="1:13" x14ac:dyDescent="0.35">
      <c r="A2022" t="s">
        <v>530</v>
      </c>
      <c r="B2022" t="s">
        <v>67</v>
      </c>
      <c r="C2022" t="s">
        <v>488</v>
      </c>
      <c r="D2022" t="s">
        <v>503</v>
      </c>
      <c r="E2022" t="s">
        <v>506</v>
      </c>
      <c r="F2022" t="s">
        <v>380</v>
      </c>
      <c r="G2022" t="s">
        <v>54</v>
      </c>
      <c r="H2022" t="s">
        <v>381</v>
      </c>
      <c r="I2022" t="s">
        <v>64</v>
      </c>
      <c r="J2022" t="s">
        <v>524</v>
      </c>
      <c r="K2022" s="78">
        <f t="shared" ca="1" si="33"/>
        <v>0</v>
      </c>
      <c r="M2022" t="s">
        <v>1680</v>
      </c>
    </row>
    <row r="2023" spans="1:13" x14ac:dyDescent="0.35">
      <c r="A2023" t="s">
        <v>530</v>
      </c>
      <c r="B2023" t="s">
        <v>105</v>
      </c>
      <c r="C2023" t="s">
        <v>488</v>
      </c>
      <c r="D2023" t="s">
        <v>503</v>
      </c>
      <c r="E2023" t="s">
        <v>506</v>
      </c>
      <c r="F2023" t="s">
        <v>382</v>
      </c>
      <c r="G2023" t="s">
        <v>54</v>
      </c>
      <c r="I2023" t="s">
        <v>64</v>
      </c>
      <c r="J2023" t="s">
        <v>524</v>
      </c>
      <c r="K2023" s="78">
        <f t="shared" ca="1" si="33"/>
        <v>0</v>
      </c>
      <c r="M2023" t="s">
        <v>1680</v>
      </c>
    </row>
    <row r="2024" spans="1:13" x14ac:dyDescent="0.35">
      <c r="A2024" t="s">
        <v>530</v>
      </c>
      <c r="B2024" t="s">
        <v>107</v>
      </c>
      <c r="C2024" t="s">
        <v>488</v>
      </c>
      <c r="D2024" t="s">
        <v>503</v>
      </c>
      <c r="E2024" t="s">
        <v>506</v>
      </c>
      <c r="F2024" t="s">
        <v>54</v>
      </c>
      <c r="I2024" t="s">
        <v>64</v>
      </c>
      <c r="J2024" t="s">
        <v>524</v>
      </c>
      <c r="K2024" s="78">
        <f t="shared" ca="1" si="33"/>
        <v>0</v>
      </c>
      <c r="M2024" t="s">
        <v>1680</v>
      </c>
    </row>
    <row r="2025" spans="1:13" x14ac:dyDescent="0.35">
      <c r="A2025" t="s">
        <v>530</v>
      </c>
      <c r="B2025" t="s">
        <v>109</v>
      </c>
      <c r="C2025" t="s">
        <v>488</v>
      </c>
      <c r="D2025" t="s">
        <v>503</v>
      </c>
      <c r="E2025" t="s">
        <v>384</v>
      </c>
      <c r="F2025" t="s">
        <v>231</v>
      </c>
      <c r="G2025" t="s">
        <v>54</v>
      </c>
      <c r="H2025" t="s">
        <v>385</v>
      </c>
      <c r="I2025" t="s">
        <v>64</v>
      </c>
      <c r="J2025" t="s">
        <v>524</v>
      </c>
      <c r="K2025" s="78">
        <f t="shared" ca="1" si="33"/>
        <v>0</v>
      </c>
      <c r="M2025" t="s">
        <v>1680</v>
      </c>
    </row>
    <row r="2026" spans="1:13" x14ac:dyDescent="0.35">
      <c r="A2026" t="s">
        <v>530</v>
      </c>
      <c r="B2026" t="s">
        <v>111</v>
      </c>
      <c r="C2026" t="s">
        <v>488</v>
      </c>
      <c r="D2026" t="s">
        <v>503</v>
      </c>
      <c r="E2026" t="s">
        <v>509</v>
      </c>
      <c r="F2026" t="s">
        <v>510</v>
      </c>
      <c r="G2026" t="s">
        <v>54</v>
      </c>
      <c r="H2026" t="s">
        <v>388</v>
      </c>
      <c r="I2026" t="s">
        <v>64</v>
      </c>
      <c r="J2026" t="s">
        <v>524</v>
      </c>
      <c r="K2026" s="78">
        <f t="shared" ca="1" si="33"/>
        <v>0</v>
      </c>
      <c r="M2026" t="s">
        <v>1680</v>
      </c>
    </row>
    <row r="2027" spans="1:13" x14ac:dyDescent="0.35">
      <c r="A2027" t="s">
        <v>530</v>
      </c>
      <c r="B2027" t="s">
        <v>114</v>
      </c>
      <c r="C2027" t="s">
        <v>488</v>
      </c>
      <c r="D2027" t="s">
        <v>503</v>
      </c>
      <c r="E2027" t="s">
        <v>509</v>
      </c>
      <c r="F2027" t="s">
        <v>511</v>
      </c>
      <c r="G2027" t="s">
        <v>54</v>
      </c>
      <c r="H2027" t="s">
        <v>390</v>
      </c>
      <c r="I2027" t="s">
        <v>64</v>
      </c>
      <c r="J2027" t="s">
        <v>524</v>
      </c>
      <c r="K2027" s="78">
        <f t="shared" ca="1" si="33"/>
        <v>0</v>
      </c>
      <c r="M2027" t="s">
        <v>1680</v>
      </c>
    </row>
    <row r="2028" spans="1:13" x14ac:dyDescent="0.35">
      <c r="A2028" t="s">
        <v>530</v>
      </c>
      <c r="B2028" t="s">
        <v>116</v>
      </c>
      <c r="C2028" t="s">
        <v>488</v>
      </c>
      <c r="D2028" t="s">
        <v>503</v>
      </c>
      <c r="E2028" t="s">
        <v>509</v>
      </c>
      <c r="F2028" t="s">
        <v>512</v>
      </c>
      <c r="G2028" t="s">
        <v>54</v>
      </c>
      <c r="H2028" t="s">
        <v>390</v>
      </c>
      <c r="I2028" t="s">
        <v>64</v>
      </c>
      <c r="J2028" t="s">
        <v>524</v>
      </c>
      <c r="K2028" s="78">
        <f t="shared" ca="1" si="33"/>
        <v>0</v>
      </c>
      <c r="M2028" t="s">
        <v>1680</v>
      </c>
    </row>
    <row r="2029" spans="1:13" x14ac:dyDescent="0.35">
      <c r="A2029" t="s">
        <v>530</v>
      </c>
      <c r="B2029" t="s">
        <v>118</v>
      </c>
      <c r="C2029" t="s">
        <v>488</v>
      </c>
      <c r="D2029" t="s">
        <v>503</v>
      </c>
      <c r="E2029" t="s">
        <v>509</v>
      </c>
      <c r="F2029" t="s">
        <v>54</v>
      </c>
      <c r="I2029" t="s">
        <v>64</v>
      </c>
      <c r="J2029" t="s">
        <v>524</v>
      </c>
      <c r="K2029" s="78">
        <f t="shared" ca="1" si="33"/>
        <v>0</v>
      </c>
      <c r="M2029" t="s">
        <v>1680</v>
      </c>
    </row>
    <row r="2030" spans="1:13" x14ac:dyDescent="0.35">
      <c r="A2030" t="s">
        <v>530</v>
      </c>
      <c r="B2030" t="s">
        <v>120</v>
      </c>
      <c r="C2030" t="s">
        <v>488</v>
      </c>
      <c r="D2030" t="s">
        <v>503</v>
      </c>
      <c r="E2030" t="s">
        <v>54</v>
      </c>
      <c r="I2030" t="s">
        <v>64</v>
      </c>
      <c r="J2030" t="s">
        <v>524</v>
      </c>
      <c r="K2030" s="78">
        <f t="shared" ca="1" si="33"/>
        <v>0</v>
      </c>
      <c r="M2030" t="s">
        <v>1680</v>
      </c>
    </row>
    <row r="2031" spans="1:13" x14ac:dyDescent="0.35">
      <c r="A2031" t="s">
        <v>530</v>
      </c>
      <c r="B2031" t="s">
        <v>124</v>
      </c>
      <c r="C2031" t="s">
        <v>488</v>
      </c>
      <c r="D2031" t="s">
        <v>513</v>
      </c>
      <c r="E2031" t="s">
        <v>514</v>
      </c>
      <c r="F2031" t="s">
        <v>54</v>
      </c>
      <c r="H2031" t="s">
        <v>398</v>
      </c>
      <c r="I2031" t="s">
        <v>64</v>
      </c>
      <c r="J2031" t="s">
        <v>524</v>
      </c>
      <c r="K2031" s="78">
        <f t="shared" ca="1" si="33"/>
        <v>0</v>
      </c>
      <c r="M2031" t="s">
        <v>1680</v>
      </c>
    </row>
    <row r="2032" spans="1:13" x14ac:dyDescent="0.35">
      <c r="A2032" t="s">
        <v>530</v>
      </c>
      <c r="B2032" t="s">
        <v>71</v>
      </c>
      <c r="C2032" t="s">
        <v>488</v>
      </c>
      <c r="D2032" t="s">
        <v>513</v>
      </c>
      <c r="E2032" t="s">
        <v>399</v>
      </c>
      <c r="F2032" t="s">
        <v>54</v>
      </c>
      <c r="I2032" t="s">
        <v>64</v>
      </c>
      <c r="J2032" t="s">
        <v>524</v>
      </c>
      <c r="K2032" s="78">
        <f t="shared" ca="1" si="33"/>
        <v>0</v>
      </c>
      <c r="M2032" t="s">
        <v>1680</v>
      </c>
    </row>
    <row r="2033" spans="1:13" x14ac:dyDescent="0.35">
      <c r="A2033" t="s">
        <v>530</v>
      </c>
      <c r="B2033" t="s">
        <v>127</v>
      </c>
      <c r="C2033" t="s">
        <v>488</v>
      </c>
      <c r="D2033" t="s">
        <v>513</v>
      </c>
      <c r="E2033" t="s">
        <v>515</v>
      </c>
      <c r="F2033" t="s">
        <v>54</v>
      </c>
      <c r="H2033" t="s">
        <v>401</v>
      </c>
      <c r="I2033" t="s">
        <v>64</v>
      </c>
      <c r="J2033" t="s">
        <v>524</v>
      </c>
      <c r="K2033" s="78">
        <f t="shared" ca="1" si="33"/>
        <v>0</v>
      </c>
      <c r="M2033" t="s">
        <v>1680</v>
      </c>
    </row>
    <row r="2034" spans="1:13" x14ac:dyDescent="0.35">
      <c r="A2034" t="s">
        <v>530</v>
      </c>
      <c r="B2034" t="s">
        <v>129</v>
      </c>
      <c r="C2034" t="s">
        <v>488</v>
      </c>
      <c r="D2034" t="s">
        <v>513</v>
      </c>
      <c r="E2034" t="s">
        <v>515</v>
      </c>
      <c r="F2034" t="s">
        <v>516</v>
      </c>
      <c r="G2034" t="s">
        <v>54</v>
      </c>
      <c r="I2034" t="s">
        <v>64</v>
      </c>
      <c r="J2034" t="s">
        <v>524</v>
      </c>
      <c r="K2034" s="78">
        <f t="shared" ca="1" si="33"/>
        <v>0</v>
      </c>
      <c r="M2034" t="s">
        <v>1680</v>
      </c>
    </row>
    <row r="2035" spans="1:13" x14ac:dyDescent="0.35">
      <c r="A2035" t="s">
        <v>530</v>
      </c>
      <c r="B2035" t="s">
        <v>404</v>
      </c>
      <c r="C2035" t="s">
        <v>488</v>
      </c>
      <c r="D2035" t="s">
        <v>513</v>
      </c>
      <c r="E2035" t="s">
        <v>515</v>
      </c>
      <c r="F2035" t="s">
        <v>517</v>
      </c>
      <c r="G2035" t="s">
        <v>54</v>
      </c>
      <c r="I2035" t="s">
        <v>64</v>
      </c>
      <c r="J2035" t="s">
        <v>524</v>
      </c>
      <c r="K2035" s="78">
        <f t="shared" ca="1" si="33"/>
        <v>0</v>
      </c>
      <c r="M2035" t="s">
        <v>1680</v>
      </c>
    </row>
    <row r="2036" spans="1:13" x14ac:dyDescent="0.35">
      <c r="A2036" t="s">
        <v>530</v>
      </c>
      <c r="B2036" t="s">
        <v>406</v>
      </c>
      <c r="C2036" t="s">
        <v>488</v>
      </c>
      <c r="D2036" t="s">
        <v>513</v>
      </c>
      <c r="E2036" t="s">
        <v>515</v>
      </c>
      <c r="F2036" t="s">
        <v>518</v>
      </c>
      <c r="G2036" t="s">
        <v>54</v>
      </c>
      <c r="I2036" t="s">
        <v>64</v>
      </c>
      <c r="J2036" t="s">
        <v>524</v>
      </c>
      <c r="K2036" s="78">
        <f t="shared" ca="1" si="33"/>
        <v>0</v>
      </c>
      <c r="M2036" t="s">
        <v>1680</v>
      </c>
    </row>
    <row r="2037" spans="1:13" x14ac:dyDescent="0.35">
      <c r="A2037" t="s">
        <v>530</v>
      </c>
      <c r="B2037" t="s">
        <v>408</v>
      </c>
      <c r="C2037" t="s">
        <v>488</v>
      </c>
      <c r="D2037" t="s">
        <v>513</v>
      </c>
      <c r="E2037" t="s">
        <v>54</v>
      </c>
      <c r="I2037" t="s">
        <v>64</v>
      </c>
      <c r="J2037" t="s">
        <v>524</v>
      </c>
      <c r="K2037" s="78">
        <f t="shared" ref="K2037:K2054" ca="1" si="34">OFFSET(INDIRECT(A2037&amp;"_Corner"),MATCH($B2037,INDIRECT(A2037&amp;"_Row"),0),MATCH($I2037,INDIRECT(A2037&amp;"_Column",0)))</f>
        <v>0</v>
      </c>
      <c r="M2037" t="s">
        <v>1680</v>
      </c>
    </row>
    <row r="2038" spans="1:13" x14ac:dyDescent="0.35">
      <c r="A2038" t="s">
        <v>530</v>
      </c>
      <c r="B2038" t="s">
        <v>412</v>
      </c>
      <c r="C2038" t="s">
        <v>488</v>
      </c>
      <c r="D2038" t="s">
        <v>519</v>
      </c>
      <c r="E2038" t="s">
        <v>411</v>
      </c>
      <c r="F2038" t="s">
        <v>54</v>
      </c>
      <c r="H2038" t="s">
        <v>413</v>
      </c>
      <c r="I2038" t="s">
        <v>64</v>
      </c>
      <c r="J2038" t="s">
        <v>524</v>
      </c>
      <c r="K2038" s="78">
        <f t="shared" ca="1" si="34"/>
        <v>0</v>
      </c>
      <c r="M2038" t="s">
        <v>1680</v>
      </c>
    </row>
    <row r="2039" spans="1:13" x14ac:dyDescent="0.35">
      <c r="A2039" t="s">
        <v>530</v>
      </c>
      <c r="B2039" t="s">
        <v>415</v>
      </c>
      <c r="C2039" t="s">
        <v>488</v>
      </c>
      <c r="D2039" t="s">
        <v>519</v>
      </c>
      <c r="E2039" t="s">
        <v>414</v>
      </c>
      <c r="F2039" t="s">
        <v>54</v>
      </c>
      <c r="H2039" t="s">
        <v>416</v>
      </c>
      <c r="I2039" t="s">
        <v>64</v>
      </c>
      <c r="J2039" t="s">
        <v>524</v>
      </c>
      <c r="K2039" s="78">
        <f t="shared" ca="1" si="34"/>
        <v>0</v>
      </c>
      <c r="M2039" t="s">
        <v>1680</v>
      </c>
    </row>
    <row r="2040" spans="1:13" x14ac:dyDescent="0.35">
      <c r="A2040" t="s">
        <v>530</v>
      </c>
      <c r="B2040" t="s">
        <v>418</v>
      </c>
      <c r="C2040" t="s">
        <v>488</v>
      </c>
      <c r="D2040" t="s">
        <v>519</v>
      </c>
      <c r="E2040" t="s">
        <v>417</v>
      </c>
      <c r="F2040" t="s">
        <v>54</v>
      </c>
      <c r="H2040" t="s">
        <v>419</v>
      </c>
      <c r="I2040" t="s">
        <v>64</v>
      </c>
      <c r="J2040" t="s">
        <v>524</v>
      </c>
      <c r="K2040" s="78">
        <f t="shared" ca="1" si="34"/>
        <v>0</v>
      </c>
      <c r="M2040" t="s">
        <v>1680</v>
      </c>
    </row>
    <row r="2041" spans="1:13" x14ac:dyDescent="0.35">
      <c r="A2041" t="s">
        <v>530</v>
      </c>
      <c r="B2041" t="s">
        <v>131</v>
      </c>
      <c r="C2041" t="s">
        <v>488</v>
      </c>
      <c r="D2041" t="s">
        <v>519</v>
      </c>
      <c r="E2041" t="s">
        <v>54</v>
      </c>
      <c r="H2041" t="s">
        <v>420</v>
      </c>
      <c r="I2041" t="s">
        <v>64</v>
      </c>
      <c r="J2041" t="s">
        <v>524</v>
      </c>
      <c r="K2041" s="78">
        <f t="shared" ca="1" si="34"/>
        <v>0</v>
      </c>
      <c r="M2041" t="s">
        <v>1680</v>
      </c>
    </row>
    <row r="2042" spans="1:13" x14ac:dyDescent="0.35">
      <c r="A2042" t="s">
        <v>530</v>
      </c>
      <c r="B2042" t="s">
        <v>134</v>
      </c>
      <c r="C2042" t="s">
        <v>488</v>
      </c>
      <c r="D2042" t="s">
        <v>520</v>
      </c>
      <c r="E2042" t="s">
        <v>521</v>
      </c>
      <c r="F2042" t="s">
        <v>54</v>
      </c>
      <c r="I2042" t="s">
        <v>64</v>
      </c>
      <c r="J2042" t="s">
        <v>524</v>
      </c>
      <c r="K2042" s="78">
        <f t="shared" ca="1" si="34"/>
        <v>0</v>
      </c>
      <c r="M2042" t="s">
        <v>1680</v>
      </c>
    </row>
    <row r="2043" spans="1:13" x14ac:dyDescent="0.35">
      <c r="A2043" t="s">
        <v>530</v>
      </c>
      <c r="B2043" t="s">
        <v>136</v>
      </c>
      <c r="C2043" t="s">
        <v>488</v>
      </c>
      <c r="D2043" t="s">
        <v>520</v>
      </c>
      <c r="E2043" t="s">
        <v>422</v>
      </c>
      <c r="F2043" t="s">
        <v>54</v>
      </c>
      <c r="H2043" t="s">
        <v>423</v>
      </c>
      <c r="I2043" t="s">
        <v>64</v>
      </c>
      <c r="J2043" t="s">
        <v>524</v>
      </c>
      <c r="K2043" s="78">
        <f t="shared" ca="1" si="34"/>
        <v>0</v>
      </c>
      <c r="M2043" t="s">
        <v>1680</v>
      </c>
    </row>
    <row r="2044" spans="1:13" x14ac:dyDescent="0.35">
      <c r="A2044" t="s">
        <v>530</v>
      </c>
      <c r="B2044" t="s">
        <v>138</v>
      </c>
      <c r="C2044" t="s">
        <v>488</v>
      </c>
      <c r="D2044" t="s">
        <v>520</v>
      </c>
      <c r="E2044" t="s">
        <v>424</v>
      </c>
      <c r="F2044" t="s">
        <v>54</v>
      </c>
      <c r="H2044" t="s">
        <v>425</v>
      </c>
      <c r="I2044" t="s">
        <v>64</v>
      </c>
      <c r="J2044" t="s">
        <v>524</v>
      </c>
      <c r="K2044" s="78">
        <f t="shared" ca="1" si="34"/>
        <v>0</v>
      </c>
      <c r="M2044" t="s">
        <v>1680</v>
      </c>
    </row>
    <row r="2045" spans="1:13" x14ac:dyDescent="0.35">
      <c r="A2045" t="s">
        <v>530</v>
      </c>
      <c r="B2045" t="s">
        <v>74</v>
      </c>
      <c r="C2045" t="s">
        <v>488</v>
      </c>
      <c r="D2045" t="s">
        <v>520</v>
      </c>
      <c r="E2045" t="s">
        <v>426</v>
      </c>
      <c r="F2045" t="s">
        <v>54</v>
      </c>
      <c r="H2045" t="s">
        <v>427</v>
      </c>
      <c r="I2045" t="s">
        <v>64</v>
      </c>
      <c r="J2045" t="s">
        <v>524</v>
      </c>
      <c r="K2045" s="78">
        <f t="shared" ca="1" si="34"/>
        <v>0</v>
      </c>
      <c r="M2045" t="s">
        <v>1680</v>
      </c>
    </row>
    <row r="2046" spans="1:13" x14ac:dyDescent="0.35">
      <c r="A2046" t="s">
        <v>530</v>
      </c>
      <c r="B2046" t="s">
        <v>141</v>
      </c>
      <c r="C2046" t="s">
        <v>488</v>
      </c>
      <c r="D2046" t="s">
        <v>520</v>
      </c>
      <c r="E2046" t="s">
        <v>428</v>
      </c>
      <c r="F2046" t="s">
        <v>54</v>
      </c>
      <c r="H2046" t="s">
        <v>429</v>
      </c>
      <c r="I2046" t="s">
        <v>64</v>
      </c>
      <c r="J2046" t="s">
        <v>524</v>
      </c>
      <c r="K2046" s="78">
        <f t="shared" ca="1" si="34"/>
        <v>0</v>
      </c>
      <c r="M2046" t="s">
        <v>1680</v>
      </c>
    </row>
    <row r="2047" spans="1:13" x14ac:dyDescent="0.35">
      <c r="A2047" t="s">
        <v>530</v>
      </c>
      <c r="B2047" t="s">
        <v>143</v>
      </c>
      <c r="C2047" t="s">
        <v>488</v>
      </c>
      <c r="D2047" t="s">
        <v>54</v>
      </c>
      <c r="H2047" t="s">
        <v>522</v>
      </c>
      <c r="I2047" t="s">
        <v>64</v>
      </c>
      <c r="J2047" t="s">
        <v>524</v>
      </c>
      <c r="K2047" s="78">
        <f t="shared" ca="1" si="34"/>
        <v>0</v>
      </c>
      <c r="M2047" t="s">
        <v>1680</v>
      </c>
    </row>
    <row r="2048" spans="1:13" x14ac:dyDescent="0.35">
      <c r="A2048" t="s">
        <v>530</v>
      </c>
      <c r="B2048" t="s">
        <v>144</v>
      </c>
      <c r="C2048" t="s">
        <v>523</v>
      </c>
      <c r="D2048" t="s">
        <v>432</v>
      </c>
      <c r="E2048" t="s">
        <v>54</v>
      </c>
      <c r="I2048" t="s">
        <v>64</v>
      </c>
      <c r="J2048" t="s">
        <v>524</v>
      </c>
      <c r="K2048" s="78">
        <f t="shared" ca="1" si="34"/>
        <v>0</v>
      </c>
      <c r="M2048" t="s">
        <v>1680</v>
      </c>
    </row>
    <row r="2049" spans="1:13" x14ac:dyDescent="0.35">
      <c r="A2049" t="s">
        <v>530</v>
      </c>
      <c r="B2049" t="s">
        <v>145</v>
      </c>
      <c r="C2049" t="s">
        <v>523</v>
      </c>
      <c r="D2049" t="s">
        <v>433</v>
      </c>
      <c r="E2049" t="s">
        <v>54</v>
      </c>
      <c r="H2049" t="s">
        <v>434</v>
      </c>
      <c r="I2049" t="s">
        <v>64</v>
      </c>
      <c r="J2049" t="s">
        <v>524</v>
      </c>
      <c r="K2049" s="78">
        <f t="shared" ca="1" si="34"/>
        <v>0</v>
      </c>
      <c r="M2049" t="s">
        <v>1680</v>
      </c>
    </row>
    <row r="2050" spans="1:13" x14ac:dyDescent="0.35">
      <c r="A2050" t="s">
        <v>530</v>
      </c>
      <c r="B2050" t="s">
        <v>146</v>
      </c>
      <c r="C2050" t="s">
        <v>523</v>
      </c>
      <c r="D2050" t="s">
        <v>435</v>
      </c>
      <c r="E2050" t="s">
        <v>54</v>
      </c>
      <c r="I2050" t="s">
        <v>64</v>
      </c>
      <c r="J2050" t="s">
        <v>524</v>
      </c>
      <c r="K2050" s="78">
        <f t="shared" ca="1" si="34"/>
        <v>0</v>
      </c>
      <c r="M2050" t="s">
        <v>1680</v>
      </c>
    </row>
    <row r="2051" spans="1:13" x14ac:dyDescent="0.35">
      <c r="A2051" t="s">
        <v>530</v>
      </c>
      <c r="B2051" t="s">
        <v>148</v>
      </c>
      <c r="C2051" t="s">
        <v>523</v>
      </c>
      <c r="D2051" t="s">
        <v>436</v>
      </c>
      <c r="E2051" t="s">
        <v>54</v>
      </c>
      <c r="I2051" t="s">
        <v>64</v>
      </c>
      <c r="J2051" t="s">
        <v>524</v>
      </c>
      <c r="K2051" s="78">
        <f t="shared" ca="1" si="34"/>
        <v>0</v>
      </c>
      <c r="M2051" t="s">
        <v>1680</v>
      </c>
    </row>
    <row r="2052" spans="1:13" x14ac:dyDescent="0.35">
      <c r="A2052" t="s">
        <v>530</v>
      </c>
      <c r="B2052" t="s">
        <v>150</v>
      </c>
      <c r="C2052" t="s">
        <v>523</v>
      </c>
      <c r="D2052" t="s">
        <v>7581</v>
      </c>
      <c r="E2052" t="s">
        <v>54</v>
      </c>
      <c r="I2052" t="s">
        <v>64</v>
      </c>
      <c r="J2052" t="s">
        <v>524</v>
      </c>
      <c r="K2052" s="78">
        <f t="shared" ca="1" si="34"/>
        <v>0</v>
      </c>
      <c r="M2052" t="s">
        <v>1680</v>
      </c>
    </row>
    <row r="2053" spans="1:13" x14ac:dyDescent="0.35">
      <c r="A2053" t="s">
        <v>530</v>
      </c>
      <c r="B2053" t="s">
        <v>151</v>
      </c>
      <c r="C2053" t="s">
        <v>523</v>
      </c>
      <c r="D2053" t="s">
        <v>7582</v>
      </c>
      <c r="E2053" t="s">
        <v>54</v>
      </c>
      <c r="I2053" t="s">
        <v>64</v>
      </c>
      <c r="J2053" t="s">
        <v>524</v>
      </c>
      <c r="K2053" s="78">
        <f t="shared" ca="1" si="34"/>
        <v>0</v>
      </c>
      <c r="M2053" t="s">
        <v>1680</v>
      </c>
    </row>
    <row r="2054" spans="1:13" x14ac:dyDescent="0.35">
      <c r="A2054" t="s">
        <v>530</v>
      </c>
      <c r="B2054" t="s">
        <v>152</v>
      </c>
      <c r="C2054" t="s">
        <v>523</v>
      </c>
      <c r="D2054" t="s">
        <v>7583</v>
      </c>
      <c r="E2054" t="s">
        <v>54</v>
      </c>
      <c r="I2054" t="s">
        <v>64</v>
      </c>
      <c r="J2054" t="s">
        <v>524</v>
      </c>
      <c r="K2054" s="78">
        <f t="shared" ca="1" si="34"/>
        <v>0</v>
      </c>
      <c r="M2054" t="s">
        <v>1680</v>
      </c>
    </row>
  </sheetData>
  <autoFilter ref="A3:K2054"/>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G297"/>
  <sheetViews>
    <sheetView zoomScale="70" zoomScaleNormal="70" workbookViewId="0">
      <selection activeCell="F129" sqref="F129"/>
    </sheetView>
  </sheetViews>
  <sheetFormatPr defaultRowHeight="14.5" x14ac:dyDescent="0.35"/>
  <cols>
    <col min="1" max="1" width="30.1796875" bestFit="1" customWidth="1"/>
    <col min="3" max="3" width="10.1796875" bestFit="1" customWidth="1"/>
    <col min="4" max="4" width="25.453125" bestFit="1" customWidth="1"/>
    <col min="5" max="5" width="10.26953125" customWidth="1"/>
    <col min="6" max="6" width="8.7265625" customWidth="1"/>
  </cols>
  <sheetData>
    <row r="1" spans="1:7" ht="15.5" x14ac:dyDescent="0.35">
      <c r="A1" s="74" t="s">
        <v>197</v>
      </c>
      <c r="C1" s="75" t="s">
        <v>198</v>
      </c>
      <c r="D1" t="s">
        <v>1678</v>
      </c>
      <c r="E1" t="s">
        <v>1680</v>
      </c>
      <c r="F1" t="s">
        <v>1680</v>
      </c>
      <c r="G1" t="s">
        <v>1678</v>
      </c>
    </row>
    <row r="3" spans="1:7" ht="15.5" x14ac:dyDescent="0.35">
      <c r="A3" s="75" t="s">
        <v>200</v>
      </c>
      <c r="B3" s="75" t="s">
        <v>201</v>
      </c>
      <c r="C3" s="75" t="s">
        <v>1719</v>
      </c>
      <c r="D3" s="75" t="s">
        <v>1768</v>
      </c>
      <c r="E3" s="75" t="s">
        <v>1769</v>
      </c>
      <c r="F3" s="75" t="s">
        <v>1770</v>
      </c>
      <c r="G3" s="75" t="s">
        <v>1771</v>
      </c>
    </row>
    <row r="4" spans="1:7" x14ac:dyDescent="0.35">
      <c r="A4" t="s">
        <v>487</v>
      </c>
      <c r="B4" t="s">
        <v>19</v>
      </c>
      <c r="C4" s="76" t="s">
        <v>205</v>
      </c>
      <c r="D4" s="77">
        <f ca="1">OFFSET(INDIRECT($A4&amp;"_RI_Corner"),MATCH($B4,INDIRECT($A4&amp;"_RI_Row"),0),MATCH(LEFT(D$3,5),INDIRECT($A4&amp;"_RI_Column",0)))</f>
        <v>0</v>
      </c>
      <c r="E4" s="77">
        <f ca="1">OFFSET(INDIRECT($A4&amp;"_RI_Corner"),MATCH($B4,INDIRECT($A4&amp;"_RI_Row"),0),MATCH(LEFT(E$3,5),INDIRECT($A4&amp;"_RI_Column",0)))</f>
        <v>0</v>
      </c>
      <c r="F4" s="77">
        <f ca="1">OFFSET(INDIRECT($A4&amp;"_RI_Corner"),MATCH($B4,INDIRECT($A4&amp;"_RI_Row"),0),MATCH(LEFT(F$3,5),INDIRECT($A4&amp;"_RI_Column",0)))</f>
        <v>0</v>
      </c>
      <c r="G4" s="77">
        <f ca="1">OFFSET(INDIRECT($A4&amp;"_RI_Corner"),MATCH($B4,INDIRECT($A4&amp;"_RI_Row"),0),MATCH(LEFT(G$3,5),INDIRECT($A4&amp;"_RI_Column",0)))</f>
        <v>0</v>
      </c>
    </row>
    <row r="5" spans="1:7" x14ac:dyDescent="0.35">
      <c r="A5" t="s">
        <v>487</v>
      </c>
      <c r="B5" t="s">
        <v>23</v>
      </c>
      <c r="C5" s="76" t="s">
        <v>531</v>
      </c>
      <c r="D5" s="77">
        <f t="shared" ref="D5:G45" ca="1" si="0">OFFSET(INDIRECT($A5&amp;"_RI_Corner"),MATCH($B5,INDIRECT($A5&amp;"_RI_Row"),0),MATCH(LEFT(D$3,5),INDIRECT($A5&amp;"_RI_Column",0)))</f>
        <v>0</v>
      </c>
      <c r="E5" s="77">
        <f t="shared" ca="1" si="0"/>
        <v>0</v>
      </c>
      <c r="F5" s="77">
        <f t="shared" ca="1" si="0"/>
        <v>0</v>
      </c>
      <c r="G5" s="77">
        <f t="shared" ca="1" si="0"/>
        <v>0</v>
      </c>
    </row>
    <row r="6" spans="1:7" x14ac:dyDescent="0.35">
      <c r="A6" t="s">
        <v>487</v>
      </c>
      <c r="B6" t="s">
        <v>26</v>
      </c>
      <c r="C6" s="76" t="s">
        <v>532</v>
      </c>
      <c r="D6" s="77">
        <f t="shared" ca="1" si="0"/>
        <v>0</v>
      </c>
      <c r="E6" s="77">
        <f t="shared" ca="1" si="0"/>
        <v>0</v>
      </c>
      <c r="F6" s="77">
        <f t="shared" ca="1" si="0"/>
        <v>0</v>
      </c>
      <c r="G6" s="77">
        <f t="shared" ca="1" si="0"/>
        <v>0</v>
      </c>
    </row>
    <row r="7" spans="1:7" x14ac:dyDescent="0.35">
      <c r="A7" t="s">
        <v>487</v>
      </c>
      <c r="B7" t="s">
        <v>30</v>
      </c>
      <c r="C7" s="76" t="s">
        <v>533</v>
      </c>
      <c r="D7" s="77">
        <f t="shared" ca="1" si="0"/>
        <v>0</v>
      </c>
      <c r="E7" s="77">
        <f t="shared" ca="1" si="0"/>
        <v>0</v>
      </c>
      <c r="F7" s="77">
        <f t="shared" ca="1" si="0"/>
        <v>0</v>
      </c>
      <c r="G7" s="77">
        <f t="shared" ca="1" si="0"/>
        <v>0</v>
      </c>
    </row>
    <row r="8" spans="1:7" x14ac:dyDescent="0.35">
      <c r="A8" t="s">
        <v>487</v>
      </c>
      <c r="B8" t="s">
        <v>34</v>
      </c>
      <c r="C8" s="76" t="s">
        <v>534</v>
      </c>
      <c r="D8" s="77">
        <f t="shared" ca="1" si="0"/>
        <v>0</v>
      </c>
      <c r="E8" s="77">
        <f t="shared" ca="1" si="0"/>
        <v>0</v>
      </c>
      <c r="F8" s="77">
        <f t="shared" ca="1" si="0"/>
        <v>0</v>
      </c>
      <c r="G8" s="77">
        <f t="shared" ca="1" si="0"/>
        <v>0</v>
      </c>
    </row>
    <row r="9" spans="1:7" x14ac:dyDescent="0.35">
      <c r="A9" t="s">
        <v>487</v>
      </c>
      <c r="B9" t="s">
        <v>38</v>
      </c>
      <c r="C9" s="76" t="s">
        <v>535</v>
      </c>
      <c r="D9" s="77">
        <f t="shared" ca="1" si="0"/>
        <v>0</v>
      </c>
      <c r="E9" s="77">
        <f t="shared" ca="1" si="0"/>
        <v>0</v>
      </c>
      <c r="F9" s="77">
        <f t="shared" ca="1" si="0"/>
        <v>0</v>
      </c>
      <c r="G9" s="77">
        <f t="shared" ca="1" si="0"/>
        <v>0</v>
      </c>
    </row>
    <row r="10" spans="1:7" x14ac:dyDescent="0.35">
      <c r="A10" t="s">
        <v>487</v>
      </c>
      <c r="B10" t="s">
        <v>41</v>
      </c>
      <c r="C10" s="76" t="s">
        <v>536</v>
      </c>
      <c r="D10" s="77">
        <f t="shared" ca="1" si="0"/>
        <v>0</v>
      </c>
      <c r="E10" s="77">
        <f t="shared" ca="1" si="0"/>
        <v>0</v>
      </c>
      <c r="F10" s="77">
        <f t="shared" ca="1" si="0"/>
        <v>0</v>
      </c>
      <c r="G10" s="77">
        <f t="shared" ca="1" si="0"/>
        <v>0</v>
      </c>
    </row>
    <row r="11" spans="1:7" x14ac:dyDescent="0.35">
      <c r="A11" t="s">
        <v>487</v>
      </c>
      <c r="B11" t="s">
        <v>45</v>
      </c>
      <c r="C11" s="76" t="s">
        <v>537</v>
      </c>
      <c r="D11" s="77">
        <f t="shared" ca="1" si="0"/>
        <v>0</v>
      </c>
      <c r="E11" s="77">
        <f t="shared" ca="1" si="0"/>
        <v>0</v>
      </c>
      <c r="F11" s="77">
        <f t="shared" ca="1" si="0"/>
        <v>0</v>
      </c>
      <c r="G11" s="77">
        <f t="shared" ca="1" si="0"/>
        <v>0</v>
      </c>
    </row>
    <row r="12" spans="1:7" x14ac:dyDescent="0.35">
      <c r="A12" t="s">
        <v>487</v>
      </c>
      <c r="B12" t="s">
        <v>49</v>
      </c>
      <c r="C12" s="76" t="s">
        <v>538</v>
      </c>
      <c r="D12" s="77">
        <f t="shared" ca="1" si="0"/>
        <v>0</v>
      </c>
      <c r="E12" s="77">
        <f t="shared" ca="1" si="0"/>
        <v>0</v>
      </c>
      <c r="F12" s="77">
        <f t="shared" ca="1" si="0"/>
        <v>0</v>
      </c>
      <c r="G12" s="77">
        <f t="shared" ca="1" si="0"/>
        <v>0</v>
      </c>
    </row>
    <row r="13" spans="1:7" x14ac:dyDescent="0.35">
      <c r="A13" t="s">
        <v>487</v>
      </c>
      <c r="B13" t="s">
        <v>51</v>
      </c>
      <c r="C13" s="76" t="s">
        <v>539</v>
      </c>
      <c r="D13" s="77">
        <f t="shared" ca="1" si="0"/>
        <v>0</v>
      </c>
      <c r="E13" s="77">
        <f t="shared" ca="1" si="0"/>
        <v>0</v>
      </c>
      <c r="F13" s="77">
        <f t="shared" ca="1" si="0"/>
        <v>0</v>
      </c>
      <c r="G13" s="77">
        <f t="shared" ca="1" si="0"/>
        <v>0</v>
      </c>
    </row>
    <row r="14" spans="1:7" x14ac:dyDescent="0.35">
      <c r="A14" t="s">
        <v>487</v>
      </c>
      <c r="B14" t="s">
        <v>53</v>
      </c>
      <c r="C14" s="76" t="s">
        <v>540</v>
      </c>
      <c r="D14" s="77">
        <f t="shared" ca="1" si="0"/>
        <v>0</v>
      </c>
      <c r="E14" s="77">
        <f t="shared" ca="1" si="0"/>
        <v>0</v>
      </c>
      <c r="F14" s="77">
        <f t="shared" ca="1" si="0"/>
        <v>0</v>
      </c>
      <c r="G14" s="77">
        <f t="shared" ca="1" si="0"/>
        <v>0</v>
      </c>
    </row>
    <row r="15" spans="1:7" x14ac:dyDescent="0.35">
      <c r="A15" t="s">
        <v>487</v>
      </c>
      <c r="B15" t="s">
        <v>60</v>
      </c>
      <c r="C15" s="76" t="s">
        <v>541</v>
      </c>
      <c r="D15" s="77">
        <f t="shared" ca="1" si="0"/>
        <v>0</v>
      </c>
      <c r="E15" s="77">
        <f t="shared" ca="1" si="0"/>
        <v>0</v>
      </c>
      <c r="F15" s="77">
        <f t="shared" ca="1" si="0"/>
        <v>0</v>
      </c>
      <c r="G15" s="77">
        <f t="shared" ca="1" si="0"/>
        <v>0</v>
      </c>
    </row>
    <row r="16" spans="1:7" x14ac:dyDescent="0.35">
      <c r="A16" t="s">
        <v>487</v>
      </c>
      <c r="B16" t="s">
        <v>66</v>
      </c>
      <c r="C16" s="76" t="s">
        <v>542</v>
      </c>
      <c r="D16" s="77">
        <f t="shared" ca="1" si="0"/>
        <v>0</v>
      </c>
      <c r="E16" s="77">
        <f t="shared" ca="1" si="0"/>
        <v>0</v>
      </c>
      <c r="F16" s="77">
        <f t="shared" ca="1" si="0"/>
        <v>0</v>
      </c>
      <c r="G16" s="77">
        <f t="shared" ca="1" si="0"/>
        <v>0</v>
      </c>
    </row>
    <row r="17" spans="1:7" x14ac:dyDescent="0.35">
      <c r="A17" t="s">
        <v>487</v>
      </c>
      <c r="B17" t="s">
        <v>69</v>
      </c>
      <c r="C17" s="76" t="s">
        <v>543</v>
      </c>
      <c r="D17" s="77">
        <f t="shared" ca="1" si="0"/>
        <v>0</v>
      </c>
      <c r="E17" s="77">
        <f t="shared" ca="1" si="0"/>
        <v>0</v>
      </c>
      <c r="F17" s="77">
        <f t="shared" ca="1" si="0"/>
        <v>0</v>
      </c>
      <c r="G17" s="77">
        <f t="shared" ca="1" si="0"/>
        <v>0</v>
      </c>
    </row>
    <row r="18" spans="1:7" x14ac:dyDescent="0.35">
      <c r="A18" t="s">
        <v>487</v>
      </c>
      <c r="B18" t="s">
        <v>73</v>
      </c>
      <c r="C18" s="76" t="s">
        <v>544</v>
      </c>
      <c r="D18" s="77">
        <f t="shared" ca="1" si="0"/>
        <v>0</v>
      </c>
      <c r="E18" s="77">
        <f t="shared" ca="1" si="0"/>
        <v>0</v>
      </c>
      <c r="F18" s="77">
        <f t="shared" ca="1" si="0"/>
        <v>0</v>
      </c>
      <c r="G18" s="77">
        <f t="shared" ca="1" si="0"/>
        <v>0</v>
      </c>
    </row>
    <row r="19" spans="1:7" x14ac:dyDescent="0.35">
      <c r="A19" t="s">
        <v>487</v>
      </c>
      <c r="B19" t="s">
        <v>76</v>
      </c>
      <c r="C19" s="76" t="s">
        <v>545</v>
      </c>
      <c r="D19" s="77">
        <f t="shared" ca="1" si="0"/>
        <v>0</v>
      </c>
      <c r="E19" s="77">
        <f t="shared" ca="1" si="0"/>
        <v>0</v>
      </c>
      <c r="F19" s="77">
        <f t="shared" ca="1" si="0"/>
        <v>0</v>
      </c>
      <c r="G19" s="77">
        <f t="shared" ca="1" si="0"/>
        <v>0</v>
      </c>
    </row>
    <row r="20" spans="1:7" x14ac:dyDescent="0.35">
      <c r="A20" t="s">
        <v>487</v>
      </c>
      <c r="B20" t="s">
        <v>80</v>
      </c>
      <c r="C20" s="76" t="s">
        <v>546</v>
      </c>
      <c r="D20" s="77">
        <f t="shared" ca="1" si="0"/>
        <v>0</v>
      </c>
      <c r="E20" s="77">
        <f t="shared" ca="1" si="0"/>
        <v>0</v>
      </c>
      <c r="F20" s="77">
        <f t="shared" ca="1" si="0"/>
        <v>0</v>
      </c>
      <c r="G20" s="77">
        <f t="shared" ca="1" si="0"/>
        <v>0</v>
      </c>
    </row>
    <row r="21" spans="1:7" x14ac:dyDescent="0.35">
      <c r="A21" t="s">
        <v>487</v>
      </c>
      <c r="B21" t="s">
        <v>82</v>
      </c>
      <c r="C21" s="76" t="s">
        <v>547</v>
      </c>
      <c r="D21" s="77">
        <f t="shared" ca="1" si="0"/>
        <v>0</v>
      </c>
      <c r="E21" s="77">
        <f t="shared" ca="1" si="0"/>
        <v>0</v>
      </c>
      <c r="F21" s="77">
        <f t="shared" ca="1" si="0"/>
        <v>0</v>
      </c>
      <c r="G21" s="77">
        <f t="shared" ca="1" si="0"/>
        <v>0</v>
      </c>
    </row>
    <row r="22" spans="1:7" x14ac:dyDescent="0.35">
      <c r="A22" t="s">
        <v>487</v>
      </c>
      <c r="B22" t="s">
        <v>84</v>
      </c>
      <c r="C22" s="76" t="s">
        <v>548</v>
      </c>
      <c r="D22" s="77">
        <f t="shared" ca="1" si="0"/>
        <v>0</v>
      </c>
      <c r="E22" s="77">
        <f t="shared" ca="1" si="0"/>
        <v>0</v>
      </c>
      <c r="F22" s="77">
        <f t="shared" ca="1" si="0"/>
        <v>0</v>
      </c>
      <c r="G22" s="77">
        <f t="shared" ca="1" si="0"/>
        <v>0</v>
      </c>
    </row>
    <row r="23" spans="1:7" x14ac:dyDescent="0.35">
      <c r="A23" t="s">
        <v>487</v>
      </c>
      <c r="B23" t="s">
        <v>86</v>
      </c>
      <c r="C23" s="76" t="s">
        <v>549</v>
      </c>
      <c r="D23" s="77">
        <f t="shared" ca="1" si="0"/>
        <v>0</v>
      </c>
      <c r="E23" s="77">
        <f t="shared" ca="1" si="0"/>
        <v>0</v>
      </c>
      <c r="F23" s="77">
        <f t="shared" ca="1" si="0"/>
        <v>0</v>
      </c>
      <c r="G23" s="77">
        <f t="shared" ca="1" si="0"/>
        <v>0</v>
      </c>
    </row>
    <row r="24" spans="1:7" x14ac:dyDescent="0.35">
      <c r="A24" t="s">
        <v>487</v>
      </c>
      <c r="B24" t="s">
        <v>88</v>
      </c>
      <c r="C24" s="76" t="s">
        <v>550</v>
      </c>
      <c r="D24" s="77">
        <f t="shared" ca="1" si="0"/>
        <v>0</v>
      </c>
      <c r="E24" s="77">
        <f t="shared" ca="1" si="0"/>
        <v>0</v>
      </c>
      <c r="F24" s="77">
        <f t="shared" ca="1" si="0"/>
        <v>0</v>
      </c>
      <c r="G24" s="77">
        <f t="shared" ca="1" si="0"/>
        <v>0</v>
      </c>
    </row>
    <row r="25" spans="1:7" x14ac:dyDescent="0.35">
      <c r="A25" t="s">
        <v>487</v>
      </c>
      <c r="B25" t="s">
        <v>90</v>
      </c>
      <c r="C25" s="76" t="s">
        <v>551</v>
      </c>
      <c r="D25" s="77">
        <f t="shared" ca="1" si="0"/>
        <v>0</v>
      </c>
      <c r="E25" s="77">
        <f t="shared" ca="1" si="0"/>
        <v>0</v>
      </c>
      <c r="F25" s="77">
        <f t="shared" ca="1" si="0"/>
        <v>0</v>
      </c>
      <c r="G25" s="77">
        <f t="shared" ca="1" si="0"/>
        <v>0</v>
      </c>
    </row>
    <row r="26" spans="1:7" x14ac:dyDescent="0.35">
      <c r="A26" t="s">
        <v>487</v>
      </c>
      <c r="B26" t="s">
        <v>92</v>
      </c>
      <c r="C26" s="76" t="s">
        <v>552</v>
      </c>
      <c r="D26" s="77">
        <f t="shared" ca="1" si="0"/>
        <v>0</v>
      </c>
      <c r="E26" s="77">
        <f t="shared" ca="1" si="0"/>
        <v>0</v>
      </c>
      <c r="F26" s="77">
        <f t="shared" ca="1" si="0"/>
        <v>0</v>
      </c>
      <c r="G26" s="77">
        <f t="shared" ca="1" si="0"/>
        <v>0</v>
      </c>
    </row>
    <row r="27" spans="1:7" x14ac:dyDescent="0.35">
      <c r="A27" t="s">
        <v>487</v>
      </c>
      <c r="B27" t="s">
        <v>94</v>
      </c>
      <c r="C27" s="76" t="s">
        <v>553</v>
      </c>
      <c r="D27" s="77">
        <f t="shared" ca="1" si="0"/>
        <v>0</v>
      </c>
      <c r="E27" s="77">
        <f t="shared" ca="1" si="0"/>
        <v>0</v>
      </c>
      <c r="F27" s="77">
        <f t="shared" ca="1" si="0"/>
        <v>0</v>
      </c>
      <c r="G27" s="77">
        <f t="shared" ca="1" si="0"/>
        <v>0</v>
      </c>
    </row>
    <row r="28" spans="1:7" x14ac:dyDescent="0.35">
      <c r="A28" t="s">
        <v>487</v>
      </c>
      <c r="B28" t="s">
        <v>96</v>
      </c>
      <c r="C28" s="76" t="s">
        <v>554</v>
      </c>
      <c r="D28" s="77">
        <f t="shared" ca="1" si="0"/>
        <v>0</v>
      </c>
      <c r="E28" s="77">
        <f t="shared" ca="1" si="0"/>
        <v>0</v>
      </c>
      <c r="F28" s="77">
        <f t="shared" ca="1" si="0"/>
        <v>0</v>
      </c>
      <c r="G28" s="77">
        <f t="shared" ca="1" si="0"/>
        <v>0</v>
      </c>
    </row>
    <row r="29" spans="1:7" x14ac:dyDescent="0.35">
      <c r="A29" t="s">
        <v>487</v>
      </c>
      <c r="B29" t="s">
        <v>98</v>
      </c>
      <c r="C29" s="76" t="s">
        <v>555</v>
      </c>
      <c r="D29" s="77">
        <f t="shared" ca="1" si="0"/>
        <v>0</v>
      </c>
      <c r="E29" s="77">
        <f t="shared" ca="1" si="0"/>
        <v>0</v>
      </c>
      <c r="F29" s="77">
        <f t="shared" ca="1" si="0"/>
        <v>0</v>
      </c>
      <c r="G29" s="77">
        <f t="shared" ca="1" si="0"/>
        <v>0</v>
      </c>
    </row>
    <row r="30" spans="1:7" x14ac:dyDescent="0.35">
      <c r="A30" t="s">
        <v>487</v>
      </c>
      <c r="B30" t="s">
        <v>100</v>
      </c>
      <c r="C30" s="76" t="s">
        <v>556</v>
      </c>
      <c r="D30" s="77">
        <f t="shared" ca="1" si="0"/>
        <v>0</v>
      </c>
      <c r="E30" s="77">
        <f t="shared" ca="1" si="0"/>
        <v>0</v>
      </c>
      <c r="F30" s="77">
        <f t="shared" ca="1" si="0"/>
        <v>0</v>
      </c>
      <c r="G30" s="77">
        <f t="shared" ca="1" si="0"/>
        <v>0</v>
      </c>
    </row>
    <row r="31" spans="1:7" x14ac:dyDescent="0.35">
      <c r="A31" t="s">
        <v>487</v>
      </c>
      <c r="B31" t="s">
        <v>102</v>
      </c>
      <c r="C31" s="76" t="s">
        <v>557</v>
      </c>
      <c r="D31" s="77">
        <f t="shared" ca="1" si="0"/>
        <v>0</v>
      </c>
      <c r="E31" s="77">
        <f t="shared" ca="1" si="0"/>
        <v>0</v>
      </c>
      <c r="F31" s="77">
        <f t="shared" ca="1" si="0"/>
        <v>0</v>
      </c>
      <c r="G31" s="77">
        <f t="shared" ca="1" si="0"/>
        <v>0</v>
      </c>
    </row>
    <row r="32" spans="1:7" x14ac:dyDescent="0.35">
      <c r="A32" t="s">
        <v>487</v>
      </c>
      <c r="B32" t="s">
        <v>67</v>
      </c>
      <c r="C32" s="76" t="s">
        <v>558</v>
      </c>
      <c r="D32" s="77">
        <f t="shared" ca="1" si="0"/>
        <v>0</v>
      </c>
      <c r="E32" s="77">
        <f t="shared" ca="1" si="0"/>
        <v>0</v>
      </c>
      <c r="F32" s="77">
        <f t="shared" ca="1" si="0"/>
        <v>0</v>
      </c>
      <c r="G32" s="77">
        <f t="shared" ca="1" si="0"/>
        <v>0</v>
      </c>
    </row>
    <row r="33" spans="1:7" x14ac:dyDescent="0.35">
      <c r="A33" t="s">
        <v>487</v>
      </c>
      <c r="B33" t="s">
        <v>105</v>
      </c>
      <c r="C33" s="76" t="s">
        <v>559</v>
      </c>
      <c r="D33" s="77">
        <f t="shared" ca="1" si="0"/>
        <v>0</v>
      </c>
      <c r="E33" s="77">
        <f t="shared" ca="1" si="0"/>
        <v>0</v>
      </c>
      <c r="F33" s="77">
        <f t="shared" ca="1" si="0"/>
        <v>0</v>
      </c>
      <c r="G33" s="77">
        <f t="shared" ca="1" si="0"/>
        <v>0</v>
      </c>
    </row>
    <row r="34" spans="1:7" x14ac:dyDescent="0.35">
      <c r="A34" t="s">
        <v>487</v>
      </c>
      <c r="B34" t="s">
        <v>107</v>
      </c>
      <c r="C34" s="76" t="s">
        <v>560</v>
      </c>
      <c r="D34" s="77">
        <f t="shared" ca="1" si="0"/>
        <v>0</v>
      </c>
      <c r="E34" s="77">
        <f t="shared" ca="1" si="0"/>
        <v>0</v>
      </c>
      <c r="F34" s="77">
        <f t="shared" ca="1" si="0"/>
        <v>0</v>
      </c>
      <c r="G34" s="77">
        <f t="shared" ca="1" si="0"/>
        <v>0</v>
      </c>
    </row>
    <row r="35" spans="1:7" x14ac:dyDescent="0.35">
      <c r="A35" t="s">
        <v>487</v>
      </c>
      <c r="B35" t="s">
        <v>109</v>
      </c>
      <c r="C35" s="76" t="s">
        <v>561</v>
      </c>
      <c r="D35" s="77">
        <f t="shared" ca="1" si="0"/>
        <v>0</v>
      </c>
      <c r="E35" s="77">
        <f t="shared" ca="1" si="0"/>
        <v>0</v>
      </c>
      <c r="F35" s="77">
        <f t="shared" ca="1" si="0"/>
        <v>0</v>
      </c>
      <c r="G35" s="77">
        <f t="shared" ca="1" si="0"/>
        <v>0</v>
      </c>
    </row>
    <row r="36" spans="1:7" x14ac:dyDescent="0.35">
      <c r="A36" t="s">
        <v>487</v>
      </c>
      <c r="B36" t="s">
        <v>111</v>
      </c>
      <c r="C36" s="76" t="s">
        <v>562</v>
      </c>
      <c r="D36" s="77">
        <f t="shared" ca="1" si="0"/>
        <v>0</v>
      </c>
      <c r="E36" s="77">
        <f t="shared" ca="1" si="0"/>
        <v>0</v>
      </c>
      <c r="F36" s="77">
        <f t="shared" ca="1" si="0"/>
        <v>0</v>
      </c>
      <c r="G36" s="77">
        <f t="shared" ca="1" si="0"/>
        <v>0</v>
      </c>
    </row>
    <row r="37" spans="1:7" x14ac:dyDescent="0.35">
      <c r="A37" t="s">
        <v>487</v>
      </c>
      <c r="B37" t="s">
        <v>114</v>
      </c>
      <c r="C37" s="76" t="s">
        <v>563</v>
      </c>
      <c r="D37" s="77">
        <f t="shared" ca="1" si="0"/>
        <v>0</v>
      </c>
      <c r="E37" s="77">
        <f t="shared" ca="1" si="0"/>
        <v>0</v>
      </c>
      <c r="F37" s="77">
        <f t="shared" ca="1" si="0"/>
        <v>0</v>
      </c>
      <c r="G37" s="77">
        <f t="shared" ca="1" si="0"/>
        <v>0</v>
      </c>
    </row>
    <row r="38" spans="1:7" x14ac:dyDescent="0.35">
      <c r="A38" t="s">
        <v>487</v>
      </c>
      <c r="B38" t="s">
        <v>116</v>
      </c>
      <c r="C38" s="76" t="s">
        <v>564</v>
      </c>
      <c r="D38" s="77">
        <f t="shared" ca="1" si="0"/>
        <v>0</v>
      </c>
      <c r="E38" s="77">
        <f t="shared" ca="1" si="0"/>
        <v>0</v>
      </c>
      <c r="F38" s="77">
        <f t="shared" ca="1" si="0"/>
        <v>0</v>
      </c>
      <c r="G38" s="77">
        <f t="shared" ca="1" si="0"/>
        <v>0</v>
      </c>
    </row>
    <row r="39" spans="1:7" x14ac:dyDescent="0.35">
      <c r="A39" t="s">
        <v>487</v>
      </c>
      <c r="B39" t="s">
        <v>118</v>
      </c>
      <c r="C39" s="76" t="s">
        <v>565</v>
      </c>
      <c r="D39" s="77">
        <f t="shared" ca="1" si="0"/>
        <v>0</v>
      </c>
      <c r="E39" s="77">
        <f t="shared" ca="1" si="0"/>
        <v>0</v>
      </c>
      <c r="F39" s="77">
        <f t="shared" ca="1" si="0"/>
        <v>0</v>
      </c>
      <c r="G39" s="77">
        <f t="shared" ca="1" si="0"/>
        <v>0</v>
      </c>
    </row>
    <row r="40" spans="1:7" x14ac:dyDescent="0.35">
      <c r="A40" t="s">
        <v>487</v>
      </c>
      <c r="B40" t="s">
        <v>120</v>
      </c>
      <c r="C40" s="76" t="s">
        <v>566</v>
      </c>
      <c r="D40" s="77">
        <f t="shared" ca="1" si="0"/>
        <v>0</v>
      </c>
      <c r="E40" s="77">
        <f t="shared" ca="1" si="0"/>
        <v>0</v>
      </c>
      <c r="F40" s="77">
        <f t="shared" ca="1" si="0"/>
        <v>0</v>
      </c>
      <c r="G40" s="77">
        <f t="shared" ca="1" si="0"/>
        <v>0</v>
      </c>
    </row>
    <row r="41" spans="1:7" x14ac:dyDescent="0.35">
      <c r="A41" t="s">
        <v>487</v>
      </c>
      <c r="B41" t="s">
        <v>122</v>
      </c>
      <c r="C41" s="76" t="s">
        <v>567</v>
      </c>
      <c r="D41" s="77">
        <f t="shared" ca="1" si="0"/>
        <v>0</v>
      </c>
      <c r="E41" s="77">
        <f t="shared" ca="1" si="0"/>
        <v>0</v>
      </c>
      <c r="F41" s="77">
        <f t="shared" ca="1" si="0"/>
        <v>0</v>
      </c>
      <c r="G41" s="77">
        <f t="shared" ca="1" si="0"/>
        <v>0</v>
      </c>
    </row>
    <row r="42" spans="1:7" x14ac:dyDescent="0.35">
      <c r="A42" t="s">
        <v>487</v>
      </c>
      <c r="B42" t="s">
        <v>124</v>
      </c>
      <c r="C42" s="76" t="s">
        <v>568</v>
      </c>
      <c r="D42" s="77">
        <f t="shared" ca="1" si="0"/>
        <v>0</v>
      </c>
      <c r="E42" s="77">
        <f t="shared" ca="1" si="0"/>
        <v>0</v>
      </c>
      <c r="F42" s="77">
        <f t="shared" ca="1" si="0"/>
        <v>0</v>
      </c>
      <c r="G42" s="77">
        <f t="shared" ca="1" si="0"/>
        <v>0</v>
      </c>
    </row>
    <row r="43" spans="1:7" x14ac:dyDescent="0.35">
      <c r="A43" t="s">
        <v>487</v>
      </c>
      <c r="B43" t="s">
        <v>71</v>
      </c>
      <c r="C43" s="76" t="s">
        <v>569</v>
      </c>
      <c r="D43" s="77">
        <f t="shared" ca="1" si="0"/>
        <v>0</v>
      </c>
      <c r="E43" s="77">
        <f t="shared" ca="1" si="0"/>
        <v>0</v>
      </c>
      <c r="F43" s="77">
        <f t="shared" ca="1" si="0"/>
        <v>0</v>
      </c>
      <c r="G43" s="77">
        <f t="shared" ca="1" si="0"/>
        <v>0</v>
      </c>
    </row>
    <row r="44" spans="1:7" x14ac:dyDescent="0.35">
      <c r="A44" t="s">
        <v>487</v>
      </c>
      <c r="B44" t="s">
        <v>127</v>
      </c>
      <c r="C44" s="76" t="s">
        <v>7584</v>
      </c>
      <c r="D44" s="77" t="str">
        <f t="shared" ca="1" si="0"/>
        <v>Balance of Recoveries</v>
      </c>
      <c r="E44" s="77">
        <f t="shared" ca="1" si="0"/>
        <v>0</v>
      </c>
      <c r="F44" s="77">
        <f t="shared" ca="1" si="0"/>
        <v>0</v>
      </c>
      <c r="G44" s="77">
        <f t="shared" ca="1" si="0"/>
        <v>0</v>
      </c>
    </row>
    <row r="45" spans="1:7" x14ac:dyDescent="0.35">
      <c r="A45" t="s">
        <v>487</v>
      </c>
      <c r="B45" t="s">
        <v>129</v>
      </c>
      <c r="C45" s="76" t="s">
        <v>54</v>
      </c>
      <c r="D45" s="77" t="str">
        <f t="shared" ca="1" si="0"/>
        <v>Total Reinsurance Recoveries</v>
      </c>
      <c r="E45" s="77">
        <f t="shared" ca="1" si="0"/>
        <v>0</v>
      </c>
      <c r="F45" s="77">
        <f t="shared" ca="1" si="0"/>
        <v>0</v>
      </c>
      <c r="G45" s="77">
        <f t="shared" ca="1" si="0"/>
        <v>0</v>
      </c>
    </row>
    <row r="46" spans="1:7" x14ac:dyDescent="0.35">
      <c r="A46" t="s">
        <v>525</v>
      </c>
      <c r="B46" t="s">
        <v>19</v>
      </c>
      <c r="C46" s="76" t="s">
        <v>205</v>
      </c>
      <c r="D46" s="77">
        <f t="shared" ref="D46:G78" ca="1" si="1">OFFSET(INDIRECT($A46&amp;"_RI_Corner"),MATCH($B46,INDIRECT($A46&amp;"_RI_Row"),0),MATCH(LEFT(D$3,5),INDIRECT($A46&amp;"_RI_Column",0)))</f>
        <v>0</v>
      </c>
      <c r="E46" s="77">
        <f t="shared" ca="1" si="1"/>
        <v>0</v>
      </c>
      <c r="F46" s="77">
        <f t="shared" ca="1" si="1"/>
        <v>0</v>
      </c>
      <c r="G46" s="77">
        <f t="shared" ca="1" si="1"/>
        <v>0</v>
      </c>
    </row>
    <row r="47" spans="1:7" x14ac:dyDescent="0.35">
      <c r="A47" t="s">
        <v>525</v>
      </c>
      <c r="B47" t="s">
        <v>23</v>
      </c>
      <c r="C47" s="76" t="s">
        <v>531</v>
      </c>
      <c r="D47" s="77">
        <f t="shared" ca="1" si="1"/>
        <v>0</v>
      </c>
      <c r="E47" s="77">
        <f t="shared" ca="1" si="1"/>
        <v>0</v>
      </c>
      <c r="F47" s="77">
        <f t="shared" ca="1" si="1"/>
        <v>0</v>
      </c>
      <c r="G47" s="77">
        <f t="shared" ca="1" si="1"/>
        <v>0</v>
      </c>
    </row>
    <row r="48" spans="1:7" x14ac:dyDescent="0.35">
      <c r="A48" t="s">
        <v>525</v>
      </c>
      <c r="B48" t="s">
        <v>26</v>
      </c>
      <c r="C48" s="76" t="s">
        <v>532</v>
      </c>
      <c r="D48" s="77">
        <f t="shared" ca="1" si="1"/>
        <v>0</v>
      </c>
      <c r="E48" s="77">
        <f t="shared" ca="1" si="1"/>
        <v>0</v>
      </c>
      <c r="F48" s="77">
        <f t="shared" ca="1" si="1"/>
        <v>0</v>
      </c>
      <c r="G48" s="77">
        <f t="shared" ca="1" si="1"/>
        <v>0</v>
      </c>
    </row>
    <row r="49" spans="1:7" x14ac:dyDescent="0.35">
      <c r="A49" t="s">
        <v>525</v>
      </c>
      <c r="B49" t="s">
        <v>30</v>
      </c>
      <c r="C49" s="76" t="s">
        <v>533</v>
      </c>
      <c r="D49" s="77">
        <f t="shared" ca="1" si="1"/>
        <v>0</v>
      </c>
      <c r="E49" s="77">
        <f t="shared" ca="1" si="1"/>
        <v>0</v>
      </c>
      <c r="F49" s="77">
        <f t="shared" ca="1" si="1"/>
        <v>0</v>
      </c>
      <c r="G49" s="77">
        <f t="shared" ca="1" si="1"/>
        <v>0</v>
      </c>
    </row>
    <row r="50" spans="1:7" x14ac:dyDescent="0.35">
      <c r="A50" t="s">
        <v>525</v>
      </c>
      <c r="B50" t="s">
        <v>34</v>
      </c>
      <c r="C50" s="76" t="s">
        <v>534</v>
      </c>
      <c r="D50" s="77">
        <f t="shared" ca="1" si="1"/>
        <v>0</v>
      </c>
      <c r="E50" s="77">
        <f t="shared" ca="1" si="1"/>
        <v>0</v>
      </c>
      <c r="F50" s="77">
        <f t="shared" ca="1" si="1"/>
        <v>0</v>
      </c>
      <c r="G50" s="77">
        <f t="shared" ca="1" si="1"/>
        <v>0</v>
      </c>
    </row>
    <row r="51" spans="1:7" x14ac:dyDescent="0.35">
      <c r="A51" t="s">
        <v>525</v>
      </c>
      <c r="B51" t="s">
        <v>38</v>
      </c>
      <c r="C51" s="76" t="s">
        <v>535</v>
      </c>
      <c r="D51" s="77">
        <f t="shared" ca="1" si="1"/>
        <v>0</v>
      </c>
      <c r="E51" s="77">
        <f t="shared" ca="1" si="1"/>
        <v>0</v>
      </c>
      <c r="F51" s="77">
        <f t="shared" ca="1" si="1"/>
        <v>0</v>
      </c>
      <c r="G51" s="77">
        <f t="shared" ca="1" si="1"/>
        <v>0</v>
      </c>
    </row>
    <row r="52" spans="1:7" x14ac:dyDescent="0.35">
      <c r="A52" t="s">
        <v>525</v>
      </c>
      <c r="B52" t="s">
        <v>41</v>
      </c>
      <c r="C52" s="76" t="s">
        <v>536</v>
      </c>
      <c r="D52" s="77">
        <f t="shared" ca="1" si="1"/>
        <v>0</v>
      </c>
      <c r="E52" s="77">
        <f t="shared" ca="1" si="1"/>
        <v>0</v>
      </c>
      <c r="F52" s="77">
        <f t="shared" ca="1" si="1"/>
        <v>0</v>
      </c>
      <c r="G52" s="77">
        <f t="shared" ca="1" si="1"/>
        <v>0</v>
      </c>
    </row>
    <row r="53" spans="1:7" x14ac:dyDescent="0.35">
      <c r="A53" t="s">
        <v>525</v>
      </c>
      <c r="B53" t="s">
        <v>45</v>
      </c>
      <c r="C53" s="76" t="s">
        <v>537</v>
      </c>
      <c r="D53" s="77">
        <f t="shared" ca="1" si="1"/>
        <v>0</v>
      </c>
      <c r="E53" s="77">
        <f t="shared" ca="1" si="1"/>
        <v>0</v>
      </c>
      <c r="F53" s="77">
        <f t="shared" ca="1" si="1"/>
        <v>0</v>
      </c>
      <c r="G53" s="77">
        <f t="shared" ca="1" si="1"/>
        <v>0</v>
      </c>
    </row>
    <row r="54" spans="1:7" x14ac:dyDescent="0.35">
      <c r="A54" t="s">
        <v>525</v>
      </c>
      <c r="B54" t="s">
        <v>49</v>
      </c>
      <c r="C54" s="76" t="s">
        <v>538</v>
      </c>
      <c r="D54" s="77">
        <f t="shared" ca="1" si="1"/>
        <v>0</v>
      </c>
      <c r="E54" s="77">
        <f t="shared" ca="1" si="1"/>
        <v>0</v>
      </c>
      <c r="F54" s="77">
        <f t="shared" ca="1" si="1"/>
        <v>0</v>
      </c>
      <c r="G54" s="77">
        <f t="shared" ca="1" si="1"/>
        <v>0</v>
      </c>
    </row>
    <row r="55" spans="1:7" x14ac:dyDescent="0.35">
      <c r="A55" t="s">
        <v>525</v>
      </c>
      <c r="B55" t="s">
        <v>51</v>
      </c>
      <c r="C55" s="76" t="s">
        <v>539</v>
      </c>
      <c r="D55" s="77">
        <f t="shared" ca="1" si="1"/>
        <v>0</v>
      </c>
      <c r="E55" s="77">
        <f t="shared" ca="1" si="1"/>
        <v>0</v>
      </c>
      <c r="F55" s="77">
        <f t="shared" ca="1" si="1"/>
        <v>0</v>
      </c>
      <c r="G55" s="77">
        <f t="shared" ca="1" si="1"/>
        <v>0</v>
      </c>
    </row>
    <row r="56" spans="1:7" x14ac:dyDescent="0.35">
      <c r="A56" t="s">
        <v>525</v>
      </c>
      <c r="B56" t="s">
        <v>53</v>
      </c>
      <c r="C56" s="76" t="s">
        <v>540</v>
      </c>
      <c r="D56" s="77">
        <f t="shared" ca="1" si="1"/>
        <v>0</v>
      </c>
      <c r="E56" s="77">
        <f t="shared" ca="1" si="1"/>
        <v>0</v>
      </c>
      <c r="F56" s="77">
        <f t="shared" ca="1" si="1"/>
        <v>0</v>
      </c>
      <c r="G56" s="77">
        <f t="shared" ca="1" si="1"/>
        <v>0</v>
      </c>
    </row>
    <row r="57" spans="1:7" x14ac:dyDescent="0.35">
      <c r="A57" t="s">
        <v>525</v>
      </c>
      <c r="B57" t="s">
        <v>60</v>
      </c>
      <c r="C57" s="76" t="s">
        <v>541</v>
      </c>
      <c r="D57" s="77">
        <f t="shared" ca="1" si="1"/>
        <v>0</v>
      </c>
      <c r="E57" s="77">
        <f t="shared" ca="1" si="1"/>
        <v>0</v>
      </c>
      <c r="F57" s="77">
        <f t="shared" ca="1" si="1"/>
        <v>0</v>
      </c>
      <c r="G57" s="77">
        <f t="shared" ca="1" si="1"/>
        <v>0</v>
      </c>
    </row>
    <row r="58" spans="1:7" x14ac:dyDescent="0.35">
      <c r="A58" t="s">
        <v>525</v>
      </c>
      <c r="B58" t="s">
        <v>66</v>
      </c>
      <c r="C58" s="76" t="s">
        <v>542</v>
      </c>
      <c r="D58" s="77">
        <f t="shared" ca="1" si="1"/>
        <v>0</v>
      </c>
      <c r="E58" s="77">
        <f t="shared" ca="1" si="1"/>
        <v>0</v>
      </c>
      <c r="F58" s="77">
        <f t="shared" ca="1" si="1"/>
        <v>0</v>
      </c>
      <c r="G58" s="77">
        <f t="shared" ca="1" si="1"/>
        <v>0</v>
      </c>
    </row>
    <row r="59" spans="1:7" x14ac:dyDescent="0.35">
      <c r="A59" t="s">
        <v>525</v>
      </c>
      <c r="B59" t="s">
        <v>69</v>
      </c>
      <c r="C59" s="76" t="s">
        <v>543</v>
      </c>
      <c r="D59" s="77">
        <f t="shared" ca="1" si="1"/>
        <v>0</v>
      </c>
      <c r="E59" s="77">
        <f t="shared" ca="1" si="1"/>
        <v>0</v>
      </c>
      <c r="F59" s="77">
        <f t="shared" ca="1" si="1"/>
        <v>0</v>
      </c>
      <c r="G59" s="77">
        <f t="shared" ca="1" si="1"/>
        <v>0</v>
      </c>
    </row>
    <row r="60" spans="1:7" x14ac:dyDescent="0.35">
      <c r="A60" t="s">
        <v>525</v>
      </c>
      <c r="B60" t="s">
        <v>73</v>
      </c>
      <c r="C60" s="76" t="s">
        <v>544</v>
      </c>
      <c r="D60" s="77">
        <f t="shared" ca="1" si="1"/>
        <v>0</v>
      </c>
      <c r="E60" s="77">
        <f t="shared" ca="1" si="1"/>
        <v>0</v>
      </c>
      <c r="F60" s="77">
        <f t="shared" ca="1" si="1"/>
        <v>0</v>
      </c>
      <c r="G60" s="77">
        <f t="shared" ca="1" si="1"/>
        <v>0</v>
      </c>
    </row>
    <row r="61" spans="1:7" x14ac:dyDescent="0.35">
      <c r="A61" t="s">
        <v>525</v>
      </c>
      <c r="B61" t="s">
        <v>76</v>
      </c>
      <c r="C61" s="76" t="s">
        <v>545</v>
      </c>
      <c r="D61" s="77">
        <f t="shared" ca="1" si="1"/>
        <v>0</v>
      </c>
      <c r="E61" s="77">
        <f t="shared" ca="1" si="1"/>
        <v>0</v>
      </c>
      <c r="F61" s="77">
        <f t="shared" ca="1" si="1"/>
        <v>0</v>
      </c>
      <c r="G61" s="77">
        <f t="shared" ca="1" si="1"/>
        <v>0</v>
      </c>
    </row>
    <row r="62" spans="1:7" x14ac:dyDescent="0.35">
      <c r="A62" t="s">
        <v>525</v>
      </c>
      <c r="B62" t="s">
        <v>80</v>
      </c>
      <c r="C62" s="76" t="s">
        <v>546</v>
      </c>
      <c r="D62" s="77">
        <f t="shared" ca="1" si="1"/>
        <v>0</v>
      </c>
      <c r="E62" s="77">
        <f t="shared" ca="1" si="1"/>
        <v>0</v>
      </c>
      <c r="F62" s="77">
        <f t="shared" ca="1" si="1"/>
        <v>0</v>
      </c>
      <c r="G62" s="77">
        <f t="shared" ca="1" si="1"/>
        <v>0</v>
      </c>
    </row>
    <row r="63" spans="1:7" x14ac:dyDescent="0.35">
      <c r="A63" t="s">
        <v>525</v>
      </c>
      <c r="B63" t="s">
        <v>82</v>
      </c>
      <c r="C63" s="76" t="s">
        <v>547</v>
      </c>
      <c r="D63" s="77">
        <f t="shared" ca="1" si="1"/>
        <v>0</v>
      </c>
      <c r="E63" s="77">
        <f t="shared" ca="1" si="1"/>
        <v>0</v>
      </c>
      <c r="F63" s="77">
        <f t="shared" ca="1" si="1"/>
        <v>0</v>
      </c>
      <c r="G63" s="77">
        <f t="shared" ca="1" si="1"/>
        <v>0</v>
      </c>
    </row>
    <row r="64" spans="1:7" x14ac:dyDescent="0.35">
      <c r="A64" t="s">
        <v>525</v>
      </c>
      <c r="B64" t="s">
        <v>84</v>
      </c>
      <c r="C64" s="76" t="s">
        <v>548</v>
      </c>
      <c r="D64" s="77">
        <f t="shared" ca="1" si="1"/>
        <v>0</v>
      </c>
      <c r="E64" s="77">
        <f t="shared" ca="1" si="1"/>
        <v>0</v>
      </c>
      <c r="F64" s="77">
        <f t="shared" ca="1" si="1"/>
        <v>0</v>
      </c>
      <c r="G64" s="77">
        <f t="shared" ca="1" si="1"/>
        <v>0</v>
      </c>
    </row>
    <row r="65" spans="1:7" x14ac:dyDescent="0.35">
      <c r="A65" t="s">
        <v>525</v>
      </c>
      <c r="B65" t="s">
        <v>86</v>
      </c>
      <c r="C65" s="76" t="s">
        <v>549</v>
      </c>
      <c r="D65" s="77">
        <f t="shared" ca="1" si="1"/>
        <v>0</v>
      </c>
      <c r="E65" s="77">
        <f t="shared" ca="1" si="1"/>
        <v>0</v>
      </c>
      <c r="F65" s="77">
        <f t="shared" ca="1" si="1"/>
        <v>0</v>
      </c>
      <c r="G65" s="77">
        <f t="shared" ca="1" si="1"/>
        <v>0</v>
      </c>
    </row>
    <row r="66" spans="1:7" x14ac:dyDescent="0.35">
      <c r="A66" t="s">
        <v>525</v>
      </c>
      <c r="B66" t="s">
        <v>88</v>
      </c>
      <c r="C66" s="76" t="s">
        <v>550</v>
      </c>
      <c r="D66" s="77">
        <f t="shared" ca="1" si="1"/>
        <v>0</v>
      </c>
      <c r="E66" s="77">
        <f t="shared" ca="1" si="1"/>
        <v>0</v>
      </c>
      <c r="F66" s="77">
        <f t="shared" ca="1" si="1"/>
        <v>0</v>
      </c>
      <c r="G66" s="77">
        <f t="shared" ca="1" si="1"/>
        <v>0</v>
      </c>
    </row>
    <row r="67" spans="1:7" x14ac:dyDescent="0.35">
      <c r="A67" t="s">
        <v>525</v>
      </c>
      <c r="B67" t="s">
        <v>90</v>
      </c>
      <c r="C67" s="76" t="s">
        <v>551</v>
      </c>
      <c r="D67" s="77">
        <f t="shared" ca="1" si="1"/>
        <v>0</v>
      </c>
      <c r="E67" s="77">
        <f t="shared" ca="1" si="1"/>
        <v>0</v>
      </c>
      <c r="F67" s="77">
        <f t="shared" ca="1" si="1"/>
        <v>0</v>
      </c>
      <c r="G67" s="77">
        <f t="shared" ca="1" si="1"/>
        <v>0</v>
      </c>
    </row>
    <row r="68" spans="1:7" x14ac:dyDescent="0.35">
      <c r="A68" t="s">
        <v>525</v>
      </c>
      <c r="B68" t="s">
        <v>92</v>
      </c>
      <c r="C68" s="76" t="s">
        <v>552</v>
      </c>
      <c r="D68" s="77">
        <f t="shared" ca="1" si="1"/>
        <v>0</v>
      </c>
      <c r="E68" s="77">
        <f t="shared" ca="1" si="1"/>
        <v>0</v>
      </c>
      <c r="F68" s="77">
        <f t="shared" ca="1" si="1"/>
        <v>0</v>
      </c>
      <c r="G68" s="77">
        <f t="shared" ca="1" si="1"/>
        <v>0</v>
      </c>
    </row>
    <row r="69" spans="1:7" x14ac:dyDescent="0.35">
      <c r="A69" t="s">
        <v>525</v>
      </c>
      <c r="B69" t="s">
        <v>94</v>
      </c>
      <c r="C69" s="76" t="s">
        <v>553</v>
      </c>
      <c r="D69" s="77">
        <f t="shared" ca="1" si="1"/>
        <v>0</v>
      </c>
      <c r="E69" s="77">
        <f t="shared" ca="1" si="1"/>
        <v>0</v>
      </c>
      <c r="F69" s="77">
        <f t="shared" ca="1" si="1"/>
        <v>0</v>
      </c>
      <c r="G69" s="77">
        <f t="shared" ca="1" si="1"/>
        <v>0</v>
      </c>
    </row>
    <row r="70" spans="1:7" x14ac:dyDescent="0.35">
      <c r="A70" t="s">
        <v>525</v>
      </c>
      <c r="B70" t="s">
        <v>96</v>
      </c>
      <c r="C70" s="76" t="s">
        <v>554</v>
      </c>
      <c r="D70" s="77">
        <f t="shared" ca="1" si="1"/>
        <v>0</v>
      </c>
      <c r="E70" s="77">
        <f t="shared" ca="1" si="1"/>
        <v>0</v>
      </c>
      <c r="F70" s="77">
        <f t="shared" ca="1" si="1"/>
        <v>0</v>
      </c>
      <c r="G70" s="77">
        <f t="shared" ca="1" si="1"/>
        <v>0</v>
      </c>
    </row>
    <row r="71" spans="1:7" x14ac:dyDescent="0.35">
      <c r="A71" t="s">
        <v>525</v>
      </c>
      <c r="B71" t="s">
        <v>98</v>
      </c>
      <c r="C71" s="76" t="s">
        <v>555</v>
      </c>
      <c r="D71" s="77">
        <f t="shared" ca="1" si="1"/>
        <v>0</v>
      </c>
      <c r="E71" s="77">
        <f t="shared" ca="1" si="1"/>
        <v>0</v>
      </c>
      <c r="F71" s="77">
        <f t="shared" ca="1" si="1"/>
        <v>0</v>
      </c>
      <c r="G71" s="77">
        <f t="shared" ca="1" si="1"/>
        <v>0</v>
      </c>
    </row>
    <row r="72" spans="1:7" x14ac:dyDescent="0.35">
      <c r="A72" t="s">
        <v>525</v>
      </c>
      <c r="B72" t="s">
        <v>100</v>
      </c>
      <c r="C72" s="76" t="s">
        <v>556</v>
      </c>
      <c r="D72" s="77">
        <f t="shared" ca="1" si="1"/>
        <v>0</v>
      </c>
      <c r="E72" s="77">
        <f t="shared" ca="1" si="1"/>
        <v>0</v>
      </c>
      <c r="F72" s="77">
        <f t="shared" ca="1" si="1"/>
        <v>0</v>
      </c>
      <c r="G72" s="77">
        <f t="shared" ca="1" si="1"/>
        <v>0</v>
      </c>
    </row>
    <row r="73" spans="1:7" x14ac:dyDescent="0.35">
      <c r="A73" t="s">
        <v>525</v>
      </c>
      <c r="B73" t="s">
        <v>102</v>
      </c>
      <c r="C73" s="76" t="s">
        <v>557</v>
      </c>
      <c r="D73" s="77">
        <f t="shared" ca="1" si="1"/>
        <v>0</v>
      </c>
      <c r="E73" s="77">
        <f t="shared" ca="1" si="1"/>
        <v>0</v>
      </c>
      <c r="F73" s="77">
        <f t="shared" ca="1" si="1"/>
        <v>0</v>
      </c>
      <c r="G73" s="77">
        <f t="shared" ca="1" si="1"/>
        <v>0</v>
      </c>
    </row>
    <row r="74" spans="1:7" x14ac:dyDescent="0.35">
      <c r="A74" t="s">
        <v>525</v>
      </c>
      <c r="B74" t="s">
        <v>67</v>
      </c>
      <c r="C74" s="76" t="s">
        <v>558</v>
      </c>
      <c r="D74" s="77">
        <f t="shared" ca="1" si="1"/>
        <v>0</v>
      </c>
      <c r="E74" s="77">
        <f t="shared" ca="1" si="1"/>
        <v>0</v>
      </c>
      <c r="F74" s="77">
        <f t="shared" ca="1" si="1"/>
        <v>0</v>
      </c>
      <c r="G74" s="77">
        <f t="shared" ca="1" si="1"/>
        <v>0</v>
      </c>
    </row>
    <row r="75" spans="1:7" x14ac:dyDescent="0.35">
      <c r="A75" t="s">
        <v>525</v>
      </c>
      <c r="B75" t="s">
        <v>105</v>
      </c>
      <c r="C75" s="76" t="s">
        <v>559</v>
      </c>
      <c r="D75" s="77">
        <f t="shared" ca="1" si="1"/>
        <v>0</v>
      </c>
      <c r="E75" s="77">
        <f t="shared" ca="1" si="1"/>
        <v>0</v>
      </c>
      <c r="F75" s="77">
        <f t="shared" ca="1" si="1"/>
        <v>0</v>
      </c>
      <c r="G75" s="77">
        <f t="shared" ca="1" si="1"/>
        <v>0</v>
      </c>
    </row>
    <row r="76" spans="1:7" x14ac:dyDescent="0.35">
      <c r="A76" t="s">
        <v>525</v>
      </c>
      <c r="B76" t="s">
        <v>107</v>
      </c>
      <c r="C76" s="76" t="s">
        <v>560</v>
      </c>
      <c r="D76" s="77">
        <f t="shared" ca="1" si="1"/>
        <v>0</v>
      </c>
      <c r="E76" s="77">
        <f t="shared" ca="1" si="1"/>
        <v>0</v>
      </c>
      <c r="F76" s="77">
        <f t="shared" ca="1" si="1"/>
        <v>0</v>
      </c>
      <c r="G76" s="77">
        <f t="shared" ca="1" si="1"/>
        <v>0</v>
      </c>
    </row>
    <row r="77" spans="1:7" x14ac:dyDescent="0.35">
      <c r="A77" t="s">
        <v>525</v>
      </c>
      <c r="B77" t="s">
        <v>109</v>
      </c>
      <c r="C77" s="76" t="s">
        <v>561</v>
      </c>
      <c r="D77" s="77">
        <f t="shared" ca="1" si="1"/>
        <v>0</v>
      </c>
      <c r="E77" s="77">
        <f t="shared" ca="1" si="1"/>
        <v>0</v>
      </c>
      <c r="F77" s="77">
        <f t="shared" ca="1" si="1"/>
        <v>0</v>
      </c>
      <c r="G77" s="77">
        <f t="shared" ca="1" si="1"/>
        <v>0</v>
      </c>
    </row>
    <row r="78" spans="1:7" x14ac:dyDescent="0.35">
      <c r="A78" t="s">
        <v>525</v>
      </c>
      <c r="B78" t="s">
        <v>111</v>
      </c>
      <c r="C78" s="76" t="s">
        <v>562</v>
      </c>
      <c r="D78" s="77">
        <f t="shared" ca="1" si="1"/>
        <v>0</v>
      </c>
      <c r="E78" s="77">
        <f t="shared" ca="1" si="1"/>
        <v>0</v>
      </c>
      <c r="F78" s="77">
        <f t="shared" ca="1" si="1"/>
        <v>0</v>
      </c>
      <c r="G78" s="77">
        <f t="shared" ca="1" si="1"/>
        <v>0</v>
      </c>
    </row>
    <row r="79" spans="1:7" x14ac:dyDescent="0.35">
      <c r="A79" t="s">
        <v>525</v>
      </c>
      <c r="B79" t="s">
        <v>114</v>
      </c>
      <c r="C79" s="76" t="s">
        <v>563</v>
      </c>
      <c r="D79" s="77">
        <f t="shared" ref="D79:G94" ca="1" si="2">OFFSET(INDIRECT($A79&amp;"_RI_Corner"),MATCH($B79,INDIRECT($A79&amp;"_RI_Row"),0),MATCH(LEFT(D$3,5),INDIRECT($A79&amp;"_RI_Column",0)))</f>
        <v>0</v>
      </c>
      <c r="E79" s="77">
        <f t="shared" ca="1" si="2"/>
        <v>0</v>
      </c>
      <c r="F79" s="77">
        <f t="shared" ca="1" si="2"/>
        <v>0</v>
      </c>
      <c r="G79" s="77">
        <f t="shared" ca="1" si="2"/>
        <v>0</v>
      </c>
    </row>
    <row r="80" spans="1:7" x14ac:dyDescent="0.35">
      <c r="A80" t="s">
        <v>525</v>
      </c>
      <c r="B80" t="s">
        <v>116</v>
      </c>
      <c r="C80" s="76" t="s">
        <v>564</v>
      </c>
      <c r="D80" s="77">
        <f t="shared" ca="1" si="2"/>
        <v>0</v>
      </c>
      <c r="E80" s="77">
        <f t="shared" ca="1" si="2"/>
        <v>0</v>
      </c>
      <c r="F80" s="77">
        <f t="shared" ca="1" si="2"/>
        <v>0</v>
      </c>
      <c r="G80" s="77">
        <f t="shared" ca="1" si="2"/>
        <v>0</v>
      </c>
    </row>
    <row r="81" spans="1:7" x14ac:dyDescent="0.35">
      <c r="A81" t="s">
        <v>525</v>
      </c>
      <c r="B81" t="s">
        <v>118</v>
      </c>
      <c r="C81" s="76" t="s">
        <v>565</v>
      </c>
      <c r="D81" s="77">
        <f t="shared" ca="1" si="2"/>
        <v>0</v>
      </c>
      <c r="E81" s="77">
        <f t="shared" ca="1" si="2"/>
        <v>0</v>
      </c>
      <c r="F81" s="77">
        <f t="shared" ca="1" si="2"/>
        <v>0</v>
      </c>
      <c r="G81" s="77">
        <f t="shared" ca="1" si="2"/>
        <v>0</v>
      </c>
    </row>
    <row r="82" spans="1:7" x14ac:dyDescent="0.35">
      <c r="A82" t="s">
        <v>525</v>
      </c>
      <c r="B82" t="s">
        <v>120</v>
      </c>
      <c r="C82" s="76" t="s">
        <v>566</v>
      </c>
      <c r="D82" s="77">
        <f t="shared" ca="1" si="2"/>
        <v>0</v>
      </c>
      <c r="E82" s="77">
        <f t="shared" ca="1" si="2"/>
        <v>0</v>
      </c>
      <c r="F82" s="77">
        <f t="shared" ca="1" si="2"/>
        <v>0</v>
      </c>
      <c r="G82" s="77">
        <f t="shared" ca="1" si="2"/>
        <v>0</v>
      </c>
    </row>
    <row r="83" spans="1:7" x14ac:dyDescent="0.35">
      <c r="A83" t="s">
        <v>525</v>
      </c>
      <c r="B83" t="s">
        <v>122</v>
      </c>
      <c r="C83" s="76" t="s">
        <v>567</v>
      </c>
      <c r="D83" s="77">
        <f t="shared" ca="1" si="2"/>
        <v>0</v>
      </c>
      <c r="E83" s="77">
        <f t="shared" ca="1" si="2"/>
        <v>0</v>
      </c>
      <c r="F83" s="77">
        <f t="shared" ca="1" si="2"/>
        <v>0</v>
      </c>
      <c r="G83" s="77">
        <f t="shared" ca="1" si="2"/>
        <v>0</v>
      </c>
    </row>
    <row r="84" spans="1:7" x14ac:dyDescent="0.35">
      <c r="A84" t="s">
        <v>525</v>
      </c>
      <c r="B84" t="s">
        <v>124</v>
      </c>
      <c r="C84" s="76" t="s">
        <v>568</v>
      </c>
      <c r="D84" s="77">
        <f t="shared" ca="1" si="2"/>
        <v>0</v>
      </c>
      <c r="E84" s="77">
        <f t="shared" ca="1" si="2"/>
        <v>0</v>
      </c>
      <c r="F84" s="77">
        <f t="shared" ca="1" si="2"/>
        <v>0</v>
      </c>
      <c r="G84" s="77">
        <f t="shared" ca="1" si="2"/>
        <v>0</v>
      </c>
    </row>
    <row r="85" spans="1:7" x14ac:dyDescent="0.35">
      <c r="A85" t="s">
        <v>525</v>
      </c>
      <c r="B85" t="s">
        <v>71</v>
      </c>
      <c r="C85" s="76" t="s">
        <v>569</v>
      </c>
      <c r="D85" s="77">
        <f t="shared" ca="1" si="2"/>
        <v>0</v>
      </c>
      <c r="E85" s="77">
        <f t="shared" ca="1" si="2"/>
        <v>0</v>
      </c>
      <c r="F85" s="77">
        <f t="shared" ca="1" si="2"/>
        <v>0</v>
      </c>
      <c r="G85" s="77">
        <f t="shared" ca="1" si="2"/>
        <v>0</v>
      </c>
    </row>
    <row r="86" spans="1:7" x14ac:dyDescent="0.35">
      <c r="A86" t="s">
        <v>525</v>
      </c>
      <c r="B86" t="s">
        <v>127</v>
      </c>
      <c r="C86" s="76" t="s">
        <v>7584</v>
      </c>
      <c r="D86" s="77" t="str">
        <f t="shared" ca="1" si="2"/>
        <v>Balance of Recoveries</v>
      </c>
      <c r="E86" s="77">
        <f t="shared" ca="1" si="2"/>
        <v>0</v>
      </c>
      <c r="F86" s="77">
        <f t="shared" ca="1" si="2"/>
        <v>0</v>
      </c>
      <c r="G86" s="77">
        <f t="shared" ca="1" si="2"/>
        <v>0</v>
      </c>
    </row>
    <row r="87" spans="1:7" x14ac:dyDescent="0.35">
      <c r="A87" t="s">
        <v>525</v>
      </c>
      <c r="B87" t="s">
        <v>129</v>
      </c>
      <c r="C87" s="76" t="s">
        <v>54</v>
      </c>
      <c r="D87" s="77" t="str">
        <f t="shared" ca="1" si="2"/>
        <v>Total Reinsurance Recoveries</v>
      </c>
      <c r="E87" s="77">
        <f t="shared" ca="1" si="2"/>
        <v>0</v>
      </c>
      <c r="F87" s="77">
        <f t="shared" ca="1" si="2"/>
        <v>0</v>
      </c>
      <c r="G87" s="77">
        <f t="shared" ca="1" si="2"/>
        <v>0</v>
      </c>
    </row>
    <row r="88" spans="1:7" x14ac:dyDescent="0.35">
      <c r="A88" t="s">
        <v>526</v>
      </c>
      <c r="B88" t="s">
        <v>19</v>
      </c>
      <c r="C88" s="76" t="s">
        <v>205</v>
      </c>
      <c r="D88" s="77">
        <f t="shared" ca="1" si="2"/>
        <v>0</v>
      </c>
      <c r="E88" s="77">
        <f t="shared" ca="1" si="2"/>
        <v>0</v>
      </c>
      <c r="F88" s="77">
        <f t="shared" ca="1" si="2"/>
        <v>0</v>
      </c>
      <c r="G88" s="77">
        <f t="shared" ca="1" si="2"/>
        <v>0</v>
      </c>
    </row>
    <row r="89" spans="1:7" x14ac:dyDescent="0.35">
      <c r="A89" t="s">
        <v>526</v>
      </c>
      <c r="B89" t="s">
        <v>23</v>
      </c>
      <c r="C89" s="76" t="s">
        <v>531</v>
      </c>
      <c r="D89" s="77">
        <f t="shared" ca="1" si="2"/>
        <v>0</v>
      </c>
      <c r="E89" s="77">
        <f t="shared" ca="1" si="2"/>
        <v>0</v>
      </c>
      <c r="F89" s="77">
        <f t="shared" ca="1" si="2"/>
        <v>0</v>
      </c>
      <c r="G89" s="77">
        <f t="shared" ca="1" si="2"/>
        <v>0</v>
      </c>
    </row>
    <row r="90" spans="1:7" x14ac:dyDescent="0.35">
      <c r="A90" t="s">
        <v>526</v>
      </c>
      <c r="B90" t="s">
        <v>26</v>
      </c>
      <c r="C90" s="76" t="s">
        <v>532</v>
      </c>
      <c r="D90" s="77">
        <f t="shared" ca="1" si="2"/>
        <v>0</v>
      </c>
      <c r="E90" s="77">
        <f t="shared" ca="1" si="2"/>
        <v>0</v>
      </c>
      <c r="F90" s="77">
        <f t="shared" ca="1" si="2"/>
        <v>0</v>
      </c>
      <c r="G90" s="77">
        <f t="shared" ca="1" si="2"/>
        <v>0</v>
      </c>
    </row>
    <row r="91" spans="1:7" x14ac:dyDescent="0.35">
      <c r="A91" t="s">
        <v>526</v>
      </c>
      <c r="B91" t="s">
        <v>30</v>
      </c>
      <c r="C91" s="76" t="s">
        <v>533</v>
      </c>
      <c r="D91" s="77">
        <f t="shared" ca="1" si="2"/>
        <v>0</v>
      </c>
      <c r="E91" s="77">
        <f t="shared" ca="1" si="2"/>
        <v>0</v>
      </c>
      <c r="F91" s="77">
        <f t="shared" ca="1" si="2"/>
        <v>0</v>
      </c>
      <c r="G91" s="77">
        <f t="shared" ca="1" si="2"/>
        <v>0</v>
      </c>
    </row>
    <row r="92" spans="1:7" x14ac:dyDescent="0.35">
      <c r="A92" t="s">
        <v>526</v>
      </c>
      <c r="B92" t="s">
        <v>34</v>
      </c>
      <c r="C92" s="76" t="s">
        <v>534</v>
      </c>
      <c r="D92" s="77">
        <f t="shared" ca="1" si="2"/>
        <v>0</v>
      </c>
      <c r="E92" s="77">
        <f t="shared" ca="1" si="2"/>
        <v>0</v>
      </c>
      <c r="F92" s="77">
        <f t="shared" ca="1" si="2"/>
        <v>0</v>
      </c>
      <c r="G92" s="77">
        <f t="shared" ca="1" si="2"/>
        <v>0</v>
      </c>
    </row>
    <row r="93" spans="1:7" x14ac:dyDescent="0.35">
      <c r="A93" t="s">
        <v>526</v>
      </c>
      <c r="B93" t="s">
        <v>38</v>
      </c>
      <c r="C93" s="76" t="s">
        <v>535</v>
      </c>
      <c r="D93" s="77">
        <f t="shared" ca="1" si="2"/>
        <v>0</v>
      </c>
      <c r="E93" s="77">
        <f t="shared" ca="1" si="2"/>
        <v>0</v>
      </c>
      <c r="F93" s="77">
        <f t="shared" ca="1" si="2"/>
        <v>0</v>
      </c>
      <c r="G93" s="77">
        <f t="shared" ca="1" si="2"/>
        <v>0</v>
      </c>
    </row>
    <row r="94" spans="1:7" x14ac:dyDescent="0.35">
      <c r="A94" t="s">
        <v>526</v>
      </c>
      <c r="B94" t="s">
        <v>41</v>
      </c>
      <c r="C94" s="76" t="s">
        <v>536</v>
      </c>
      <c r="D94" s="77">
        <f t="shared" ca="1" si="2"/>
        <v>0</v>
      </c>
      <c r="E94" s="77">
        <f t="shared" ca="1" si="2"/>
        <v>0</v>
      </c>
      <c r="F94" s="77">
        <f t="shared" ca="1" si="2"/>
        <v>0</v>
      </c>
      <c r="G94" s="77">
        <f t="shared" ca="1" si="2"/>
        <v>0</v>
      </c>
    </row>
    <row r="95" spans="1:7" x14ac:dyDescent="0.35">
      <c r="A95" t="s">
        <v>526</v>
      </c>
      <c r="B95" t="s">
        <v>45</v>
      </c>
      <c r="C95" s="76" t="s">
        <v>537</v>
      </c>
      <c r="D95" s="77">
        <f t="shared" ref="D95:G133" ca="1" si="3">OFFSET(INDIRECT($A95&amp;"_RI_Corner"),MATCH($B95,INDIRECT($A95&amp;"_RI_Row"),0),MATCH(LEFT(D$3,5),INDIRECT($A95&amp;"_RI_Column",0)))</f>
        <v>0</v>
      </c>
      <c r="E95" s="77">
        <f t="shared" ca="1" si="3"/>
        <v>0</v>
      </c>
      <c r="F95" s="77">
        <f t="shared" ca="1" si="3"/>
        <v>0</v>
      </c>
      <c r="G95" s="77">
        <f t="shared" ca="1" si="3"/>
        <v>0</v>
      </c>
    </row>
    <row r="96" spans="1:7" x14ac:dyDescent="0.35">
      <c r="A96" t="s">
        <v>526</v>
      </c>
      <c r="B96" t="s">
        <v>49</v>
      </c>
      <c r="C96" s="76" t="s">
        <v>538</v>
      </c>
      <c r="D96" s="77">
        <f t="shared" ca="1" si="3"/>
        <v>0</v>
      </c>
      <c r="E96" s="77">
        <f t="shared" ca="1" si="3"/>
        <v>0</v>
      </c>
      <c r="F96" s="77">
        <f t="shared" ca="1" si="3"/>
        <v>0</v>
      </c>
      <c r="G96" s="77">
        <f t="shared" ca="1" si="3"/>
        <v>0</v>
      </c>
    </row>
    <row r="97" spans="1:7" x14ac:dyDescent="0.35">
      <c r="A97" t="s">
        <v>526</v>
      </c>
      <c r="B97" t="s">
        <v>51</v>
      </c>
      <c r="C97" s="76" t="s">
        <v>539</v>
      </c>
      <c r="D97" s="77">
        <f t="shared" ca="1" si="3"/>
        <v>0</v>
      </c>
      <c r="E97" s="77">
        <f t="shared" ca="1" si="3"/>
        <v>0</v>
      </c>
      <c r="F97" s="77">
        <f t="shared" ca="1" si="3"/>
        <v>0</v>
      </c>
      <c r="G97" s="77">
        <f t="shared" ca="1" si="3"/>
        <v>0</v>
      </c>
    </row>
    <row r="98" spans="1:7" x14ac:dyDescent="0.35">
      <c r="A98" t="s">
        <v>526</v>
      </c>
      <c r="B98" t="s">
        <v>53</v>
      </c>
      <c r="C98" s="76" t="s">
        <v>540</v>
      </c>
      <c r="D98" s="77">
        <f t="shared" ca="1" si="3"/>
        <v>0</v>
      </c>
      <c r="E98" s="77">
        <f t="shared" ca="1" si="3"/>
        <v>0</v>
      </c>
      <c r="F98" s="77">
        <f t="shared" ca="1" si="3"/>
        <v>0</v>
      </c>
      <c r="G98" s="77">
        <f t="shared" ca="1" si="3"/>
        <v>0</v>
      </c>
    </row>
    <row r="99" spans="1:7" x14ac:dyDescent="0.35">
      <c r="A99" t="s">
        <v>526</v>
      </c>
      <c r="B99" t="s">
        <v>60</v>
      </c>
      <c r="C99" s="76" t="s">
        <v>541</v>
      </c>
      <c r="D99" s="77">
        <f t="shared" ca="1" si="3"/>
        <v>0</v>
      </c>
      <c r="E99" s="77">
        <f t="shared" ca="1" si="3"/>
        <v>0</v>
      </c>
      <c r="F99" s="77">
        <f t="shared" ca="1" si="3"/>
        <v>0</v>
      </c>
      <c r="G99" s="77">
        <f t="shared" ca="1" si="3"/>
        <v>0</v>
      </c>
    </row>
    <row r="100" spans="1:7" x14ac:dyDescent="0.35">
      <c r="A100" t="s">
        <v>526</v>
      </c>
      <c r="B100" t="s">
        <v>66</v>
      </c>
      <c r="C100" s="76" t="s">
        <v>542</v>
      </c>
      <c r="D100" s="77">
        <f t="shared" ca="1" si="3"/>
        <v>0</v>
      </c>
      <c r="E100" s="77">
        <f t="shared" ca="1" si="3"/>
        <v>0</v>
      </c>
      <c r="F100" s="77">
        <f t="shared" ca="1" si="3"/>
        <v>0</v>
      </c>
      <c r="G100" s="77">
        <f t="shared" ca="1" si="3"/>
        <v>0</v>
      </c>
    </row>
    <row r="101" spans="1:7" x14ac:dyDescent="0.35">
      <c r="A101" t="s">
        <v>526</v>
      </c>
      <c r="B101" t="s">
        <v>69</v>
      </c>
      <c r="C101" s="76" t="s">
        <v>543</v>
      </c>
      <c r="D101" s="77">
        <f t="shared" ca="1" si="3"/>
        <v>0</v>
      </c>
      <c r="E101" s="77">
        <f t="shared" ca="1" si="3"/>
        <v>0</v>
      </c>
      <c r="F101" s="77">
        <f t="shared" ca="1" si="3"/>
        <v>0</v>
      </c>
      <c r="G101" s="77">
        <f t="shared" ca="1" si="3"/>
        <v>0</v>
      </c>
    </row>
    <row r="102" spans="1:7" x14ac:dyDescent="0.35">
      <c r="A102" t="s">
        <v>526</v>
      </c>
      <c r="B102" t="s">
        <v>73</v>
      </c>
      <c r="C102" s="76" t="s">
        <v>544</v>
      </c>
      <c r="D102" s="77">
        <f t="shared" ca="1" si="3"/>
        <v>0</v>
      </c>
      <c r="E102" s="77">
        <f t="shared" ca="1" si="3"/>
        <v>0</v>
      </c>
      <c r="F102" s="77">
        <f t="shared" ca="1" si="3"/>
        <v>0</v>
      </c>
      <c r="G102" s="77">
        <f t="shared" ca="1" si="3"/>
        <v>0</v>
      </c>
    </row>
    <row r="103" spans="1:7" x14ac:dyDescent="0.35">
      <c r="A103" t="s">
        <v>526</v>
      </c>
      <c r="B103" t="s">
        <v>76</v>
      </c>
      <c r="C103" s="76" t="s">
        <v>545</v>
      </c>
      <c r="D103" s="77">
        <f t="shared" ca="1" si="3"/>
        <v>0</v>
      </c>
      <c r="E103" s="77">
        <f t="shared" ca="1" si="3"/>
        <v>0</v>
      </c>
      <c r="F103" s="77">
        <f t="shared" ca="1" si="3"/>
        <v>0</v>
      </c>
      <c r="G103" s="77">
        <f t="shared" ca="1" si="3"/>
        <v>0</v>
      </c>
    </row>
    <row r="104" spans="1:7" x14ac:dyDescent="0.35">
      <c r="A104" t="s">
        <v>526</v>
      </c>
      <c r="B104" t="s">
        <v>80</v>
      </c>
      <c r="C104" s="76" t="s">
        <v>546</v>
      </c>
      <c r="D104" s="77">
        <f t="shared" ca="1" si="3"/>
        <v>0</v>
      </c>
      <c r="E104" s="77">
        <f t="shared" ca="1" si="3"/>
        <v>0</v>
      </c>
      <c r="F104" s="77">
        <f t="shared" ca="1" si="3"/>
        <v>0</v>
      </c>
      <c r="G104" s="77">
        <f t="shared" ca="1" si="3"/>
        <v>0</v>
      </c>
    </row>
    <row r="105" spans="1:7" x14ac:dyDescent="0.35">
      <c r="A105" t="s">
        <v>526</v>
      </c>
      <c r="B105" t="s">
        <v>82</v>
      </c>
      <c r="C105" s="76" t="s">
        <v>547</v>
      </c>
      <c r="D105" s="77">
        <f t="shared" ca="1" si="3"/>
        <v>0</v>
      </c>
      <c r="E105" s="77">
        <f t="shared" ca="1" si="3"/>
        <v>0</v>
      </c>
      <c r="F105" s="77">
        <f t="shared" ca="1" si="3"/>
        <v>0</v>
      </c>
      <c r="G105" s="77">
        <f t="shared" ca="1" si="3"/>
        <v>0</v>
      </c>
    </row>
    <row r="106" spans="1:7" x14ac:dyDescent="0.35">
      <c r="A106" t="s">
        <v>526</v>
      </c>
      <c r="B106" t="s">
        <v>84</v>
      </c>
      <c r="C106" s="76" t="s">
        <v>548</v>
      </c>
      <c r="D106" s="77">
        <f t="shared" ca="1" si="3"/>
        <v>0</v>
      </c>
      <c r="E106" s="77">
        <f t="shared" ca="1" si="3"/>
        <v>0</v>
      </c>
      <c r="F106" s="77">
        <f t="shared" ca="1" si="3"/>
        <v>0</v>
      </c>
      <c r="G106" s="77">
        <f t="shared" ca="1" si="3"/>
        <v>0</v>
      </c>
    </row>
    <row r="107" spans="1:7" x14ac:dyDescent="0.35">
      <c r="A107" t="s">
        <v>526</v>
      </c>
      <c r="B107" t="s">
        <v>86</v>
      </c>
      <c r="C107" s="76" t="s">
        <v>549</v>
      </c>
      <c r="D107" s="77">
        <f t="shared" ca="1" si="3"/>
        <v>0</v>
      </c>
      <c r="E107" s="77">
        <f t="shared" ca="1" si="3"/>
        <v>0</v>
      </c>
      <c r="F107" s="77">
        <f t="shared" ca="1" si="3"/>
        <v>0</v>
      </c>
      <c r="G107" s="77">
        <f t="shared" ca="1" si="3"/>
        <v>0</v>
      </c>
    </row>
    <row r="108" spans="1:7" x14ac:dyDescent="0.35">
      <c r="A108" t="s">
        <v>526</v>
      </c>
      <c r="B108" t="s">
        <v>88</v>
      </c>
      <c r="C108" s="76" t="s">
        <v>550</v>
      </c>
      <c r="D108" s="77">
        <f t="shared" ca="1" si="3"/>
        <v>0</v>
      </c>
      <c r="E108" s="77">
        <f t="shared" ca="1" si="3"/>
        <v>0</v>
      </c>
      <c r="F108" s="77">
        <f t="shared" ca="1" si="3"/>
        <v>0</v>
      </c>
      <c r="G108" s="77">
        <f t="shared" ca="1" si="3"/>
        <v>0</v>
      </c>
    </row>
    <row r="109" spans="1:7" x14ac:dyDescent="0.35">
      <c r="A109" t="s">
        <v>526</v>
      </c>
      <c r="B109" t="s">
        <v>90</v>
      </c>
      <c r="C109" s="76" t="s">
        <v>551</v>
      </c>
      <c r="D109" s="77">
        <f t="shared" ca="1" si="3"/>
        <v>0</v>
      </c>
      <c r="E109" s="77">
        <f t="shared" ca="1" si="3"/>
        <v>0</v>
      </c>
      <c r="F109" s="77">
        <f t="shared" ca="1" si="3"/>
        <v>0</v>
      </c>
      <c r="G109" s="77">
        <f t="shared" ca="1" si="3"/>
        <v>0</v>
      </c>
    </row>
    <row r="110" spans="1:7" x14ac:dyDescent="0.35">
      <c r="A110" t="s">
        <v>526</v>
      </c>
      <c r="B110" t="s">
        <v>92</v>
      </c>
      <c r="C110" s="76" t="s">
        <v>552</v>
      </c>
      <c r="D110" s="77">
        <f t="shared" ca="1" si="3"/>
        <v>0</v>
      </c>
      <c r="E110" s="77">
        <f t="shared" ca="1" si="3"/>
        <v>0</v>
      </c>
      <c r="F110" s="77">
        <f t="shared" ca="1" si="3"/>
        <v>0</v>
      </c>
      <c r="G110" s="77">
        <f t="shared" ca="1" si="3"/>
        <v>0</v>
      </c>
    </row>
    <row r="111" spans="1:7" x14ac:dyDescent="0.35">
      <c r="A111" t="s">
        <v>526</v>
      </c>
      <c r="B111" t="s">
        <v>94</v>
      </c>
      <c r="C111" s="76" t="s">
        <v>553</v>
      </c>
      <c r="D111" s="77">
        <f t="shared" ca="1" si="3"/>
        <v>0</v>
      </c>
      <c r="E111" s="77">
        <f t="shared" ca="1" si="3"/>
        <v>0</v>
      </c>
      <c r="F111" s="77">
        <f t="shared" ca="1" si="3"/>
        <v>0</v>
      </c>
      <c r="G111" s="77">
        <f t="shared" ca="1" si="3"/>
        <v>0</v>
      </c>
    </row>
    <row r="112" spans="1:7" x14ac:dyDescent="0.35">
      <c r="A112" t="s">
        <v>526</v>
      </c>
      <c r="B112" t="s">
        <v>96</v>
      </c>
      <c r="C112" s="76" t="s">
        <v>554</v>
      </c>
      <c r="D112" s="77">
        <f t="shared" ca="1" si="3"/>
        <v>0</v>
      </c>
      <c r="E112" s="77">
        <f t="shared" ca="1" si="3"/>
        <v>0</v>
      </c>
      <c r="F112" s="77">
        <f t="shared" ca="1" si="3"/>
        <v>0</v>
      </c>
      <c r="G112" s="77">
        <f t="shared" ca="1" si="3"/>
        <v>0</v>
      </c>
    </row>
    <row r="113" spans="1:7" x14ac:dyDescent="0.35">
      <c r="A113" t="s">
        <v>526</v>
      </c>
      <c r="B113" t="s">
        <v>98</v>
      </c>
      <c r="C113" s="76" t="s">
        <v>555</v>
      </c>
      <c r="D113" s="77">
        <f t="shared" ca="1" si="3"/>
        <v>0</v>
      </c>
      <c r="E113" s="77">
        <f t="shared" ca="1" si="3"/>
        <v>0</v>
      </c>
      <c r="F113" s="77">
        <f t="shared" ca="1" si="3"/>
        <v>0</v>
      </c>
      <c r="G113" s="77">
        <f t="shared" ca="1" si="3"/>
        <v>0</v>
      </c>
    </row>
    <row r="114" spans="1:7" x14ac:dyDescent="0.35">
      <c r="A114" t="s">
        <v>526</v>
      </c>
      <c r="B114" t="s">
        <v>100</v>
      </c>
      <c r="C114" s="76" t="s">
        <v>556</v>
      </c>
      <c r="D114" s="77">
        <f t="shared" ca="1" si="3"/>
        <v>0</v>
      </c>
      <c r="E114" s="77">
        <f t="shared" ca="1" si="3"/>
        <v>0</v>
      </c>
      <c r="F114" s="77">
        <f t="shared" ca="1" si="3"/>
        <v>0</v>
      </c>
      <c r="G114" s="77">
        <f t="shared" ca="1" si="3"/>
        <v>0</v>
      </c>
    </row>
    <row r="115" spans="1:7" x14ac:dyDescent="0.35">
      <c r="A115" t="s">
        <v>526</v>
      </c>
      <c r="B115" t="s">
        <v>102</v>
      </c>
      <c r="C115" s="76" t="s">
        <v>557</v>
      </c>
      <c r="D115" s="77">
        <f t="shared" ca="1" si="3"/>
        <v>0</v>
      </c>
      <c r="E115" s="77">
        <f t="shared" ca="1" si="3"/>
        <v>0</v>
      </c>
      <c r="F115" s="77">
        <f t="shared" ca="1" si="3"/>
        <v>0</v>
      </c>
      <c r="G115" s="77">
        <f t="shared" ca="1" si="3"/>
        <v>0</v>
      </c>
    </row>
    <row r="116" spans="1:7" x14ac:dyDescent="0.35">
      <c r="A116" t="s">
        <v>526</v>
      </c>
      <c r="B116" t="s">
        <v>67</v>
      </c>
      <c r="C116" s="76" t="s">
        <v>558</v>
      </c>
      <c r="D116" s="77">
        <f t="shared" ca="1" si="3"/>
        <v>0</v>
      </c>
      <c r="E116" s="77">
        <f t="shared" ca="1" si="3"/>
        <v>0</v>
      </c>
      <c r="F116" s="77">
        <f t="shared" ca="1" si="3"/>
        <v>0</v>
      </c>
      <c r="G116" s="77">
        <f t="shared" ca="1" si="3"/>
        <v>0</v>
      </c>
    </row>
    <row r="117" spans="1:7" x14ac:dyDescent="0.35">
      <c r="A117" t="s">
        <v>526</v>
      </c>
      <c r="B117" t="s">
        <v>105</v>
      </c>
      <c r="C117" s="76" t="s">
        <v>559</v>
      </c>
      <c r="D117" s="77">
        <f t="shared" ca="1" si="3"/>
        <v>0</v>
      </c>
      <c r="E117" s="77">
        <f t="shared" ca="1" si="3"/>
        <v>0</v>
      </c>
      <c r="F117" s="77">
        <f t="shared" ca="1" si="3"/>
        <v>0</v>
      </c>
      <c r="G117" s="77">
        <f t="shared" ca="1" si="3"/>
        <v>0</v>
      </c>
    </row>
    <row r="118" spans="1:7" x14ac:dyDescent="0.35">
      <c r="A118" t="s">
        <v>526</v>
      </c>
      <c r="B118" t="s">
        <v>107</v>
      </c>
      <c r="C118" s="76" t="s">
        <v>560</v>
      </c>
      <c r="D118" s="77">
        <f t="shared" ca="1" si="3"/>
        <v>0</v>
      </c>
      <c r="E118" s="77">
        <f t="shared" ca="1" si="3"/>
        <v>0</v>
      </c>
      <c r="F118" s="77">
        <f t="shared" ca="1" si="3"/>
        <v>0</v>
      </c>
      <c r="G118" s="77">
        <f t="shared" ca="1" si="3"/>
        <v>0</v>
      </c>
    </row>
    <row r="119" spans="1:7" x14ac:dyDescent="0.35">
      <c r="A119" t="s">
        <v>526</v>
      </c>
      <c r="B119" t="s">
        <v>109</v>
      </c>
      <c r="C119" s="76" t="s">
        <v>561</v>
      </c>
      <c r="D119" s="77">
        <f t="shared" ca="1" si="3"/>
        <v>0</v>
      </c>
      <c r="E119" s="77">
        <f t="shared" ca="1" si="3"/>
        <v>0</v>
      </c>
      <c r="F119" s="77">
        <f t="shared" ca="1" si="3"/>
        <v>0</v>
      </c>
      <c r="G119" s="77">
        <f t="shared" ca="1" si="3"/>
        <v>0</v>
      </c>
    </row>
    <row r="120" spans="1:7" x14ac:dyDescent="0.35">
      <c r="A120" t="s">
        <v>526</v>
      </c>
      <c r="B120" t="s">
        <v>111</v>
      </c>
      <c r="C120" s="76" t="s">
        <v>562</v>
      </c>
      <c r="D120" s="77">
        <f t="shared" ca="1" si="3"/>
        <v>0</v>
      </c>
      <c r="E120" s="77">
        <f t="shared" ca="1" si="3"/>
        <v>0</v>
      </c>
      <c r="F120" s="77">
        <f t="shared" ca="1" si="3"/>
        <v>0</v>
      </c>
      <c r="G120" s="77">
        <f t="shared" ca="1" si="3"/>
        <v>0</v>
      </c>
    </row>
    <row r="121" spans="1:7" x14ac:dyDescent="0.35">
      <c r="A121" t="s">
        <v>526</v>
      </c>
      <c r="B121" t="s">
        <v>114</v>
      </c>
      <c r="C121" s="76" t="s">
        <v>563</v>
      </c>
      <c r="D121" s="77">
        <f t="shared" ca="1" si="3"/>
        <v>0</v>
      </c>
      <c r="E121" s="77">
        <f t="shared" ca="1" si="3"/>
        <v>0</v>
      </c>
      <c r="F121" s="77">
        <f t="shared" ca="1" si="3"/>
        <v>0</v>
      </c>
      <c r="G121" s="77">
        <f t="shared" ca="1" si="3"/>
        <v>0</v>
      </c>
    </row>
    <row r="122" spans="1:7" x14ac:dyDescent="0.35">
      <c r="A122" t="s">
        <v>526</v>
      </c>
      <c r="B122" t="s">
        <v>116</v>
      </c>
      <c r="C122" s="76" t="s">
        <v>564</v>
      </c>
      <c r="D122" s="77">
        <f t="shared" ca="1" si="3"/>
        <v>0</v>
      </c>
      <c r="E122" s="77">
        <f t="shared" ca="1" si="3"/>
        <v>0</v>
      </c>
      <c r="F122" s="77">
        <f t="shared" ca="1" si="3"/>
        <v>0</v>
      </c>
      <c r="G122" s="77">
        <f t="shared" ca="1" si="3"/>
        <v>0</v>
      </c>
    </row>
    <row r="123" spans="1:7" x14ac:dyDescent="0.35">
      <c r="A123" t="s">
        <v>526</v>
      </c>
      <c r="B123" t="s">
        <v>118</v>
      </c>
      <c r="C123" s="76" t="s">
        <v>565</v>
      </c>
      <c r="D123" s="77">
        <f t="shared" ca="1" si="3"/>
        <v>0</v>
      </c>
      <c r="E123" s="77">
        <f t="shared" ca="1" si="3"/>
        <v>0</v>
      </c>
      <c r="F123" s="77">
        <f t="shared" ca="1" si="3"/>
        <v>0</v>
      </c>
      <c r="G123" s="77">
        <f t="shared" ca="1" si="3"/>
        <v>0</v>
      </c>
    </row>
    <row r="124" spans="1:7" x14ac:dyDescent="0.35">
      <c r="A124" t="s">
        <v>526</v>
      </c>
      <c r="B124" t="s">
        <v>120</v>
      </c>
      <c r="C124" s="76" t="s">
        <v>566</v>
      </c>
      <c r="D124" s="77">
        <f t="shared" ca="1" si="3"/>
        <v>0</v>
      </c>
      <c r="E124" s="77">
        <f t="shared" ca="1" si="3"/>
        <v>0</v>
      </c>
      <c r="F124" s="77">
        <f t="shared" ca="1" si="3"/>
        <v>0</v>
      </c>
      <c r="G124" s="77">
        <f t="shared" ca="1" si="3"/>
        <v>0</v>
      </c>
    </row>
    <row r="125" spans="1:7" x14ac:dyDescent="0.35">
      <c r="A125" t="s">
        <v>526</v>
      </c>
      <c r="B125" t="s">
        <v>122</v>
      </c>
      <c r="C125" s="76" t="s">
        <v>567</v>
      </c>
      <c r="D125" s="77">
        <f t="shared" ca="1" si="3"/>
        <v>0</v>
      </c>
      <c r="E125" s="77">
        <f t="shared" ca="1" si="3"/>
        <v>0</v>
      </c>
      <c r="F125" s="77">
        <f t="shared" ca="1" si="3"/>
        <v>0</v>
      </c>
      <c r="G125" s="77">
        <f t="shared" ca="1" si="3"/>
        <v>0</v>
      </c>
    </row>
    <row r="126" spans="1:7" x14ac:dyDescent="0.35">
      <c r="A126" t="s">
        <v>526</v>
      </c>
      <c r="B126" t="s">
        <v>124</v>
      </c>
      <c r="C126" s="76" t="s">
        <v>568</v>
      </c>
      <c r="D126" s="77">
        <f t="shared" ca="1" si="3"/>
        <v>0</v>
      </c>
      <c r="E126" s="77">
        <f t="shared" ca="1" si="3"/>
        <v>0</v>
      </c>
      <c r="F126" s="77">
        <f t="shared" ca="1" si="3"/>
        <v>0</v>
      </c>
      <c r="G126" s="77">
        <f t="shared" ca="1" si="3"/>
        <v>0</v>
      </c>
    </row>
    <row r="127" spans="1:7" x14ac:dyDescent="0.35">
      <c r="A127" t="s">
        <v>526</v>
      </c>
      <c r="B127" t="s">
        <v>71</v>
      </c>
      <c r="C127" s="76" t="s">
        <v>569</v>
      </c>
      <c r="D127" s="77">
        <f t="shared" ca="1" si="3"/>
        <v>0</v>
      </c>
      <c r="E127" s="77">
        <f t="shared" ca="1" si="3"/>
        <v>0</v>
      </c>
      <c r="F127" s="77">
        <f t="shared" ca="1" si="3"/>
        <v>0</v>
      </c>
      <c r="G127" s="77">
        <f t="shared" ca="1" si="3"/>
        <v>0</v>
      </c>
    </row>
    <row r="128" spans="1:7" x14ac:dyDescent="0.35">
      <c r="A128" t="s">
        <v>526</v>
      </c>
      <c r="B128" t="s">
        <v>127</v>
      </c>
      <c r="C128" s="76" t="s">
        <v>7584</v>
      </c>
      <c r="D128" s="77" t="str">
        <f t="shared" ca="1" si="3"/>
        <v>Balance of Recoveries</v>
      </c>
      <c r="E128" s="77">
        <f t="shared" ca="1" si="3"/>
        <v>0</v>
      </c>
      <c r="F128" s="77">
        <f t="shared" ca="1" si="3"/>
        <v>0</v>
      </c>
      <c r="G128" s="77">
        <f t="shared" ca="1" si="3"/>
        <v>0</v>
      </c>
    </row>
    <row r="129" spans="1:7" x14ac:dyDescent="0.35">
      <c r="A129" t="s">
        <v>526</v>
      </c>
      <c r="B129" t="s">
        <v>129</v>
      </c>
      <c r="C129" s="76" t="s">
        <v>54</v>
      </c>
      <c r="D129" s="77" t="str">
        <f t="shared" ca="1" si="3"/>
        <v>Total Reinsurance Recoveries</v>
      </c>
      <c r="E129" s="77">
        <f t="shared" ca="1" si="3"/>
        <v>0</v>
      </c>
      <c r="F129" s="77">
        <f t="shared" ca="1" si="3"/>
        <v>0</v>
      </c>
      <c r="G129" s="77">
        <f t="shared" ca="1" si="3"/>
        <v>0</v>
      </c>
    </row>
    <row r="130" spans="1:7" x14ac:dyDescent="0.35">
      <c r="A130" t="s">
        <v>527</v>
      </c>
      <c r="B130" t="s">
        <v>19</v>
      </c>
      <c r="C130" s="76" t="s">
        <v>205</v>
      </c>
      <c r="D130" s="77">
        <f t="shared" ca="1" si="3"/>
        <v>0</v>
      </c>
      <c r="E130" s="77">
        <f t="shared" ca="1" si="3"/>
        <v>0</v>
      </c>
      <c r="F130" s="77">
        <f t="shared" ca="1" si="3"/>
        <v>0</v>
      </c>
      <c r="G130" s="77">
        <f t="shared" ca="1" si="3"/>
        <v>0</v>
      </c>
    </row>
    <row r="131" spans="1:7" x14ac:dyDescent="0.35">
      <c r="A131" t="s">
        <v>527</v>
      </c>
      <c r="B131" t="s">
        <v>23</v>
      </c>
      <c r="C131" s="76" t="s">
        <v>531</v>
      </c>
      <c r="D131" s="77">
        <f t="shared" ca="1" si="3"/>
        <v>0</v>
      </c>
      <c r="E131" s="77">
        <f t="shared" ca="1" si="3"/>
        <v>0</v>
      </c>
      <c r="F131" s="77">
        <f t="shared" ca="1" si="3"/>
        <v>0</v>
      </c>
      <c r="G131" s="77">
        <f t="shared" ca="1" si="3"/>
        <v>0</v>
      </c>
    </row>
    <row r="132" spans="1:7" x14ac:dyDescent="0.35">
      <c r="A132" t="s">
        <v>527</v>
      </c>
      <c r="B132" t="s">
        <v>26</v>
      </c>
      <c r="C132" s="76" t="s">
        <v>532</v>
      </c>
      <c r="D132" s="77">
        <f t="shared" ca="1" si="3"/>
        <v>0</v>
      </c>
      <c r="E132" s="77">
        <f t="shared" ca="1" si="3"/>
        <v>0</v>
      </c>
      <c r="F132" s="77">
        <f t="shared" ca="1" si="3"/>
        <v>0</v>
      </c>
      <c r="G132" s="77">
        <f t="shared" ca="1" si="3"/>
        <v>0</v>
      </c>
    </row>
    <row r="133" spans="1:7" x14ac:dyDescent="0.35">
      <c r="A133" t="s">
        <v>527</v>
      </c>
      <c r="B133" t="s">
        <v>30</v>
      </c>
      <c r="C133" s="76" t="s">
        <v>533</v>
      </c>
      <c r="D133" s="77">
        <f t="shared" ca="1" si="3"/>
        <v>0</v>
      </c>
      <c r="E133" s="77">
        <f t="shared" ca="1" si="3"/>
        <v>0</v>
      </c>
      <c r="F133" s="77">
        <f t="shared" ca="1" si="3"/>
        <v>0</v>
      </c>
      <c r="G133" s="77">
        <f t="shared" ca="1" si="3"/>
        <v>0</v>
      </c>
    </row>
    <row r="134" spans="1:7" x14ac:dyDescent="0.35">
      <c r="A134" t="s">
        <v>527</v>
      </c>
      <c r="B134" t="s">
        <v>34</v>
      </c>
      <c r="C134" s="76" t="s">
        <v>534</v>
      </c>
      <c r="D134" s="77">
        <f t="shared" ref="D134:G166" ca="1" si="4">OFFSET(INDIRECT($A134&amp;"_RI_Corner"),MATCH($B134,INDIRECT($A134&amp;"_RI_Row"),0),MATCH(LEFT(D$3,5),INDIRECT($A134&amp;"_RI_Column",0)))</f>
        <v>0</v>
      </c>
      <c r="E134" s="77">
        <f t="shared" ca="1" si="4"/>
        <v>0</v>
      </c>
      <c r="F134" s="77">
        <f t="shared" ca="1" si="4"/>
        <v>0</v>
      </c>
      <c r="G134" s="77">
        <f t="shared" ca="1" si="4"/>
        <v>0</v>
      </c>
    </row>
    <row r="135" spans="1:7" x14ac:dyDescent="0.35">
      <c r="A135" t="s">
        <v>527</v>
      </c>
      <c r="B135" t="s">
        <v>38</v>
      </c>
      <c r="C135" s="76" t="s">
        <v>535</v>
      </c>
      <c r="D135" s="77">
        <f t="shared" ca="1" si="4"/>
        <v>0</v>
      </c>
      <c r="E135" s="77">
        <f t="shared" ca="1" si="4"/>
        <v>0</v>
      </c>
      <c r="F135" s="77">
        <f t="shared" ca="1" si="4"/>
        <v>0</v>
      </c>
      <c r="G135" s="77">
        <f t="shared" ca="1" si="4"/>
        <v>0</v>
      </c>
    </row>
    <row r="136" spans="1:7" x14ac:dyDescent="0.35">
      <c r="A136" t="s">
        <v>527</v>
      </c>
      <c r="B136" t="s">
        <v>41</v>
      </c>
      <c r="C136" s="76" t="s">
        <v>536</v>
      </c>
      <c r="D136" s="77">
        <f t="shared" ca="1" si="4"/>
        <v>0</v>
      </c>
      <c r="E136" s="77">
        <f t="shared" ca="1" si="4"/>
        <v>0</v>
      </c>
      <c r="F136" s="77">
        <f t="shared" ca="1" si="4"/>
        <v>0</v>
      </c>
      <c r="G136" s="77">
        <f t="shared" ca="1" si="4"/>
        <v>0</v>
      </c>
    </row>
    <row r="137" spans="1:7" x14ac:dyDescent="0.35">
      <c r="A137" t="s">
        <v>527</v>
      </c>
      <c r="B137" t="s">
        <v>45</v>
      </c>
      <c r="C137" s="76" t="s">
        <v>537</v>
      </c>
      <c r="D137" s="77">
        <f t="shared" ca="1" si="4"/>
        <v>0</v>
      </c>
      <c r="E137" s="77">
        <f t="shared" ca="1" si="4"/>
        <v>0</v>
      </c>
      <c r="F137" s="77">
        <f t="shared" ca="1" si="4"/>
        <v>0</v>
      </c>
      <c r="G137" s="77">
        <f t="shared" ca="1" si="4"/>
        <v>0</v>
      </c>
    </row>
    <row r="138" spans="1:7" x14ac:dyDescent="0.35">
      <c r="A138" t="s">
        <v>527</v>
      </c>
      <c r="B138" t="s">
        <v>49</v>
      </c>
      <c r="C138" s="76" t="s">
        <v>538</v>
      </c>
      <c r="D138" s="77">
        <f t="shared" ca="1" si="4"/>
        <v>0</v>
      </c>
      <c r="E138" s="77">
        <f t="shared" ca="1" si="4"/>
        <v>0</v>
      </c>
      <c r="F138" s="77">
        <f t="shared" ca="1" si="4"/>
        <v>0</v>
      </c>
      <c r="G138" s="77">
        <f t="shared" ca="1" si="4"/>
        <v>0</v>
      </c>
    </row>
    <row r="139" spans="1:7" x14ac:dyDescent="0.35">
      <c r="A139" t="s">
        <v>527</v>
      </c>
      <c r="B139" t="s">
        <v>51</v>
      </c>
      <c r="C139" s="76" t="s">
        <v>539</v>
      </c>
      <c r="D139" s="77">
        <f t="shared" ca="1" si="4"/>
        <v>0</v>
      </c>
      <c r="E139" s="77">
        <f t="shared" ca="1" si="4"/>
        <v>0</v>
      </c>
      <c r="F139" s="77">
        <f t="shared" ca="1" si="4"/>
        <v>0</v>
      </c>
      <c r="G139" s="77">
        <f t="shared" ca="1" si="4"/>
        <v>0</v>
      </c>
    </row>
    <row r="140" spans="1:7" x14ac:dyDescent="0.35">
      <c r="A140" t="s">
        <v>527</v>
      </c>
      <c r="B140" t="s">
        <v>53</v>
      </c>
      <c r="C140" s="76" t="s">
        <v>540</v>
      </c>
      <c r="D140" s="77">
        <f t="shared" ca="1" si="4"/>
        <v>0</v>
      </c>
      <c r="E140" s="77">
        <f t="shared" ca="1" si="4"/>
        <v>0</v>
      </c>
      <c r="F140" s="77">
        <f t="shared" ca="1" si="4"/>
        <v>0</v>
      </c>
      <c r="G140" s="77">
        <f t="shared" ca="1" si="4"/>
        <v>0</v>
      </c>
    </row>
    <row r="141" spans="1:7" x14ac:dyDescent="0.35">
      <c r="A141" t="s">
        <v>527</v>
      </c>
      <c r="B141" t="s">
        <v>60</v>
      </c>
      <c r="C141" s="76" t="s">
        <v>541</v>
      </c>
      <c r="D141" s="77">
        <f t="shared" ca="1" si="4"/>
        <v>0</v>
      </c>
      <c r="E141" s="77">
        <f t="shared" ca="1" si="4"/>
        <v>0</v>
      </c>
      <c r="F141" s="77">
        <f t="shared" ca="1" si="4"/>
        <v>0</v>
      </c>
      <c r="G141" s="77">
        <f t="shared" ca="1" si="4"/>
        <v>0</v>
      </c>
    </row>
    <row r="142" spans="1:7" x14ac:dyDescent="0.35">
      <c r="A142" t="s">
        <v>527</v>
      </c>
      <c r="B142" t="s">
        <v>66</v>
      </c>
      <c r="C142" s="76" t="s">
        <v>542</v>
      </c>
      <c r="D142" s="77">
        <f t="shared" ca="1" si="4"/>
        <v>0</v>
      </c>
      <c r="E142" s="77">
        <f t="shared" ca="1" si="4"/>
        <v>0</v>
      </c>
      <c r="F142" s="77">
        <f t="shared" ca="1" si="4"/>
        <v>0</v>
      </c>
      <c r="G142" s="77">
        <f t="shared" ca="1" si="4"/>
        <v>0</v>
      </c>
    </row>
    <row r="143" spans="1:7" x14ac:dyDescent="0.35">
      <c r="A143" t="s">
        <v>527</v>
      </c>
      <c r="B143" t="s">
        <v>69</v>
      </c>
      <c r="C143" s="76" t="s">
        <v>543</v>
      </c>
      <c r="D143" s="77">
        <f t="shared" ca="1" si="4"/>
        <v>0</v>
      </c>
      <c r="E143" s="77">
        <f t="shared" ca="1" si="4"/>
        <v>0</v>
      </c>
      <c r="F143" s="77">
        <f t="shared" ca="1" si="4"/>
        <v>0</v>
      </c>
      <c r="G143" s="77">
        <f t="shared" ca="1" si="4"/>
        <v>0</v>
      </c>
    </row>
    <row r="144" spans="1:7" x14ac:dyDescent="0.35">
      <c r="A144" t="s">
        <v>527</v>
      </c>
      <c r="B144" t="s">
        <v>73</v>
      </c>
      <c r="C144" s="76" t="s">
        <v>544</v>
      </c>
      <c r="D144" s="77">
        <f t="shared" ca="1" si="4"/>
        <v>0</v>
      </c>
      <c r="E144" s="77">
        <f t="shared" ca="1" si="4"/>
        <v>0</v>
      </c>
      <c r="F144" s="77">
        <f t="shared" ca="1" si="4"/>
        <v>0</v>
      </c>
      <c r="G144" s="77">
        <f t="shared" ca="1" si="4"/>
        <v>0</v>
      </c>
    </row>
    <row r="145" spans="1:7" x14ac:dyDescent="0.35">
      <c r="A145" t="s">
        <v>527</v>
      </c>
      <c r="B145" t="s">
        <v>76</v>
      </c>
      <c r="C145" s="76" t="s">
        <v>545</v>
      </c>
      <c r="D145" s="77">
        <f t="shared" ca="1" si="4"/>
        <v>0</v>
      </c>
      <c r="E145" s="77">
        <f t="shared" ca="1" si="4"/>
        <v>0</v>
      </c>
      <c r="F145" s="77">
        <f t="shared" ca="1" si="4"/>
        <v>0</v>
      </c>
      <c r="G145" s="77">
        <f t="shared" ca="1" si="4"/>
        <v>0</v>
      </c>
    </row>
    <row r="146" spans="1:7" x14ac:dyDescent="0.35">
      <c r="A146" t="s">
        <v>527</v>
      </c>
      <c r="B146" t="s">
        <v>80</v>
      </c>
      <c r="C146" s="76" t="s">
        <v>546</v>
      </c>
      <c r="D146" s="77">
        <f t="shared" ca="1" si="4"/>
        <v>0</v>
      </c>
      <c r="E146" s="77">
        <f t="shared" ca="1" si="4"/>
        <v>0</v>
      </c>
      <c r="F146" s="77">
        <f t="shared" ca="1" si="4"/>
        <v>0</v>
      </c>
      <c r="G146" s="77">
        <f t="shared" ca="1" si="4"/>
        <v>0</v>
      </c>
    </row>
    <row r="147" spans="1:7" x14ac:dyDescent="0.35">
      <c r="A147" t="s">
        <v>527</v>
      </c>
      <c r="B147" t="s">
        <v>82</v>
      </c>
      <c r="C147" s="76" t="s">
        <v>547</v>
      </c>
      <c r="D147" s="77">
        <f t="shared" ca="1" si="4"/>
        <v>0</v>
      </c>
      <c r="E147" s="77">
        <f t="shared" ca="1" si="4"/>
        <v>0</v>
      </c>
      <c r="F147" s="77">
        <f t="shared" ca="1" si="4"/>
        <v>0</v>
      </c>
      <c r="G147" s="77">
        <f t="shared" ca="1" si="4"/>
        <v>0</v>
      </c>
    </row>
    <row r="148" spans="1:7" x14ac:dyDescent="0.35">
      <c r="A148" t="s">
        <v>527</v>
      </c>
      <c r="B148" t="s">
        <v>84</v>
      </c>
      <c r="C148" s="76" t="s">
        <v>548</v>
      </c>
      <c r="D148" s="77">
        <f t="shared" ca="1" si="4"/>
        <v>0</v>
      </c>
      <c r="E148" s="77">
        <f t="shared" ca="1" si="4"/>
        <v>0</v>
      </c>
      <c r="F148" s="77">
        <f t="shared" ca="1" si="4"/>
        <v>0</v>
      </c>
      <c r="G148" s="77">
        <f t="shared" ca="1" si="4"/>
        <v>0</v>
      </c>
    </row>
    <row r="149" spans="1:7" x14ac:dyDescent="0.35">
      <c r="A149" t="s">
        <v>527</v>
      </c>
      <c r="B149" t="s">
        <v>86</v>
      </c>
      <c r="C149" s="76" t="s">
        <v>549</v>
      </c>
      <c r="D149" s="77">
        <f t="shared" ca="1" si="4"/>
        <v>0</v>
      </c>
      <c r="E149" s="77">
        <f t="shared" ca="1" si="4"/>
        <v>0</v>
      </c>
      <c r="F149" s="77">
        <f t="shared" ca="1" si="4"/>
        <v>0</v>
      </c>
      <c r="G149" s="77">
        <f t="shared" ca="1" si="4"/>
        <v>0</v>
      </c>
    </row>
    <row r="150" spans="1:7" x14ac:dyDescent="0.35">
      <c r="A150" t="s">
        <v>527</v>
      </c>
      <c r="B150" t="s">
        <v>88</v>
      </c>
      <c r="C150" s="76" t="s">
        <v>550</v>
      </c>
      <c r="D150" s="77">
        <f t="shared" ca="1" si="4"/>
        <v>0</v>
      </c>
      <c r="E150" s="77">
        <f t="shared" ca="1" si="4"/>
        <v>0</v>
      </c>
      <c r="F150" s="77">
        <f t="shared" ca="1" si="4"/>
        <v>0</v>
      </c>
      <c r="G150" s="77">
        <f t="shared" ca="1" si="4"/>
        <v>0</v>
      </c>
    </row>
    <row r="151" spans="1:7" x14ac:dyDescent="0.35">
      <c r="A151" t="s">
        <v>527</v>
      </c>
      <c r="B151" t="s">
        <v>90</v>
      </c>
      <c r="C151" s="76" t="s">
        <v>551</v>
      </c>
      <c r="D151" s="77">
        <f t="shared" ca="1" si="4"/>
        <v>0</v>
      </c>
      <c r="E151" s="77">
        <f t="shared" ca="1" si="4"/>
        <v>0</v>
      </c>
      <c r="F151" s="77">
        <f t="shared" ca="1" si="4"/>
        <v>0</v>
      </c>
      <c r="G151" s="77">
        <f t="shared" ca="1" si="4"/>
        <v>0</v>
      </c>
    </row>
    <row r="152" spans="1:7" x14ac:dyDescent="0.35">
      <c r="A152" t="s">
        <v>527</v>
      </c>
      <c r="B152" t="s">
        <v>92</v>
      </c>
      <c r="C152" s="76" t="s">
        <v>552</v>
      </c>
      <c r="D152" s="77">
        <f t="shared" ca="1" si="4"/>
        <v>0</v>
      </c>
      <c r="E152" s="77">
        <f t="shared" ca="1" si="4"/>
        <v>0</v>
      </c>
      <c r="F152" s="77">
        <f t="shared" ca="1" si="4"/>
        <v>0</v>
      </c>
      <c r="G152" s="77">
        <f t="shared" ca="1" si="4"/>
        <v>0</v>
      </c>
    </row>
    <row r="153" spans="1:7" x14ac:dyDescent="0.35">
      <c r="A153" t="s">
        <v>527</v>
      </c>
      <c r="B153" t="s">
        <v>94</v>
      </c>
      <c r="C153" s="76" t="s">
        <v>553</v>
      </c>
      <c r="D153" s="77">
        <f t="shared" ca="1" si="4"/>
        <v>0</v>
      </c>
      <c r="E153" s="77">
        <f t="shared" ca="1" si="4"/>
        <v>0</v>
      </c>
      <c r="F153" s="77">
        <f t="shared" ca="1" si="4"/>
        <v>0</v>
      </c>
      <c r="G153" s="77">
        <f t="shared" ca="1" si="4"/>
        <v>0</v>
      </c>
    </row>
    <row r="154" spans="1:7" x14ac:dyDescent="0.35">
      <c r="A154" t="s">
        <v>527</v>
      </c>
      <c r="B154" t="s">
        <v>96</v>
      </c>
      <c r="C154" s="76" t="s">
        <v>554</v>
      </c>
      <c r="D154" s="77">
        <f t="shared" ca="1" si="4"/>
        <v>0</v>
      </c>
      <c r="E154" s="77">
        <f t="shared" ca="1" si="4"/>
        <v>0</v>
      </c>
      <c r="F154" s="77">
        <f t="shared" ca="1" si="4"/>
        <v>0</v>
      </c>
      <c r="G154" s="77">
        <f t="shared" ca="1" si="4"/>
        <v>0</v>
      </c>
    </row>
    <row r="155" spans="1:7" x14ac:dyDescent="0.35">
      <c r="A155" t="s">
        <v>527</v>
      </c>
      <c r="B155" t="s">
        <v>98</v>
      </c>
      <c r="C155" s="76" t="s">
        <v>555</v>
      </c>
      <c r="D155" s="77">
        <f t="shared" ca="1" si="4"/>
        <v>0</v>
      </c>
      <c r="E155" s="77">
        <f t="shared" ca="1" si="4"/>
        <v>0</v>
      </c>
      <c r="F155" s="77">
        <f t="shared" ca="1" si="4"/>
        <v>0</v>
      </c>
      <c r="G155" s="77">
        <f t="shared" ca="1" si="4"/>
        <v>0</v>
      </c>
    </row>
    <row r="156" spans="1:7" x14ac:dyDescent="0.35">
      <c r="A156" t="s">
        <v>527</v>
      </c>
      <c r="B156" t="s">
        <v>100</v>
      </c>
      <c r="C156" s="76" t="s">
        <v>556</v>
      </c>
      <c r="D156" s="77">
        <f t="shared" ca="1" si="4"/>
        <v>0</v>
      </c>
      <c r="E156" s="77">
        <f t="shared" ca="1" si="4"/>
        <v>0</v>
      </c>
      <c r="F156" s="77">
        <f t="shared" ca="1" si="4"/>
        <v>0</v>
      </c>
      <c r="G156" s="77">
        <f t="shared" ca="1" si="4"/>
        <v>0</v>
      </c>
    </row>
    <row r="157" spans="1:7" x14ac:dyDescent="0.35">
      <c r="A157" t="s">
        <v>527</v>
      </c>
      <c r="B157" t="s">
        <v>102</v>
      </c>
      <c r="C157" s="76" t="s">
        <v>557</v>
      </c>
      <c r="D157" s="77">
        <f t="shared" ca="1" si="4"/>
        <v>0</v>
      </c>
      <c r="E157" s="77">
        <f t="shared" ca="1" si="4"/>
        <v>0</v>
      </c>
      <c r="F157" s="77">
        <f t="shared" ca="1" si="4"/>
        <v>0</v>
      </c>
      <c r="G157" s="77">
        <f t="shared" ca="1" si="4"/>
        <v>0</v>
      </c>
    </row>
    <row r="158" spans="1:7" x14ac:dyDescent="0.35">
      <c r="A158" t="s">
        <v>527</v>
      </c>
      <c r="B158" t="s">
        <v>67</v>
      </c>
      <c r="C158" s="76" t="s">
        <v>558</v>
      </c>
      <c r="D158" s="77">
        <f t="shared" ca="1" si="4"/>
        <v>0</v>
      </c>
      <c r="E158" s="77">
        <f t="shared" ca="1" si="4"/>
        <v>0</v>
      </c>
      <c r="F158" s="77">
        <f t="shared" ca="1" si="4"/>
        <v>0</v>
      </c>
      <c r="G158" s="77">
        <f t="shared" ca="1" si="4"/>
        <v>0</v>
      </c>
    </row>
    <row r="159" spans="1:7" x14ac:dyDescent="0.35">
      <c r="A159" t="s">
        <v>527</v>
      </c>
      <c r="B159" t="s">
        <v>105</v>
      </c>
      <c r="C159" s="76" t="s">
        <v>559</v>
      </c>
      <c r="D159" s="77">
        <f t="shared" ca="1" si="4"/>
        <v>0</v>
      </c>
      <c r="E159" s="77">
        <f t="shared" ca="1" si="4"/>
        <v>0</v>
      </c>
      <c r="F159" s="77">
        <f t="shared" ca="1" si="4"/>
        <v>0</v>
      </c>
      <c r="G159" s="77">
        <f t="shared" ca="1" si="4"/>
        <v>0</v>
      </c>
    </row>
    <row r="160" spans="1:7" x14ac:dyDescent="0.35">
      <c r="A160" t="s">
        <v>527</v>
      </c>
      <c r="B160" t="s">
        <v>107</v>
      </c>
      <c r="C160" s="76" t="s">
        <v>560</v>
      </c>
      <c r="D160" s="77">
        <f t="shared" ca="1" si="4"/>
        <v>0</v>
      </c>
      <c r="E160" s="77">
        <f t="shared" ca="1" si="4"/>
        <v>0</v>
      </c>
      <c r="F160" s="77">
        <f t="shared" ca="1" si="4"/>
        <v>0</v>
      </c>
      <c r="G160" s="77">
        <f t="shared" ca="1" si="4"/>
        <v>0</v>
      </c>
    </row>
    <row r="161" spans="1:7" x14ac:dyDescent="0.35">
      <c r="A161" t="s">
        <v>527</v>
      </c>
      <c r="B161" t="s">
        <v>109</v>
      </c>
      <c r="C161" s="76" t="s">
        <v>561</v>
      </c>
      <c r="D161" s="77">
        <f t="shared" ca="1" si="4"/>
        <v>0</v>
      </c>
      <c r="E161" s="77">
        <f t="shared" ca="1" si="4"/>
        <v>0</v>
      </c>
      <c r="F161" s="77">
        <f t="shared" ca="1" si="4"/>
        <v>0</v>
      </c>
      <c r="G161" s="77">
        <f t="shared" ca="1" si="4"/>
        <v>0</v>
      </c>
    </row>
    <row r="162" spans="1:7" x14ac:dyDescent="0.35">
      <c r="A162" t="s">
        <v>527</v>
      </c>
      <c r="B162" t="s">
        <v>111</v>
      </c>
      <c r="C162" s="76" t="s">
        <v>562</v>
      </c>
      <c r="D162" s="77">
        <f t="shared" ca="1" si="4"/>
        <v>0</v>
      </c>
      <c r="E162" s="77">
        <f t="shared" ca="1" si="4"/>
        <v>0</v>
      </c>
      <c r="F162" s="77">
        <f t="shared" ca="1" si="4"/>
        <v>0</v>
      </c>
      <c r="G162" s="77">
        <f t="shared" ca="1" si="4"/>
        <v>0</v>
      </c>
    </row>
    <row r="163" spans="1:7" x14ac:dyDescent="0.35">
      <c r="A163" t="s">
        <v>527</v>
      </c>
      <c r="B163" t="s">
        <v>114</v>
      </c>
      <c r="C163" s="76" t="s">
        <v>563</v>
      </c>
      <c r="D163" s="77">
        <f t="shared" ca="1" si="4"/>
        <v>0</v>
      </c>
      <c r="E163" s="77">
        <f t="shared" ca="1" si="4"/>
        <v>0</v>
      </c>
      <c r="F163" s="77">
        <f t="shared" ca="1" si="4"/>
        <v>0</v>
      </c>
      <c r="G163" s="77">
        <f t="shared" ca="1" si="4"/>
        <v>0</v>
      </c>
    </row>
    <row r="164" spans="1:7" x14ac:dyDescent="0.35">
      <c r="A164" t="s">
        <v>527</v>
      </c>
      <c r="B164" t="s">
        <v>116</v>
      </c>
      <c r="C164" s="76" t="s">
        <v>564</v>
      </c>
      <c r="D164" s="77">
        <f t="shared" ca="1" si="4"/>
        <v>0</v>
      </c>
      <c r="E164" s="77">
        <f t="shared" ca="1" si="4"/>
        <v>0</v>
      </c>
      <c r="F164" s="77">
        <f t="shared" ca="1" si="4"/>
        <v>0</v>
      </c>
      <c r="G164" s="77">
        <f t="shared" ca="1" si="4"/>
        <v>0</v>
      </c>
    </row>
    <row r="165" spans="1:7" x14ac:dyDescent="0.35">
      <c r="A165" t="s">
        <v>527</v>
      </c>
      <c r="B165" t="s">
        <v>118</v>
      </c>
      <c r="C165" s="76" t="s">
        <v>565</v>
      </c>
      <c r="D165" s="77">
        <f t="shared" ca="1" si="4"/>
        <v>0</v>
      </c>
      <c r="E165" s="77">
        <f t="shared" ca="1" si="4"/>
        <v>0</v>
      </c>
      <c r="F165" s="77">
        <f t="shared" ca="1" si="4"/>
        <v>0</v>
      </c>
      <c r="G165" s="77">
        <f t="shared" ca="1" si="4"/>
        <v>0</v>
      </c>
    </row>
    <row r="166" spans="1:7" x14ac:dyDescent="0.35">
      <c r="A166" t="s">
        <v>527</v>
      </c>
      <c r="B166" t="s">
        <v>120</v>
      </c>
      <c r="C166" s="76" t="s">
        <v>566</v>
      </c>
      <c r="D166" s="77">
        <f t="shared" ca="1" si="4"/>
        <v>0</v>
      </c>
      <c r="E166" s="77">
        <f t="shared" ca="1" si="4"/>
        <v>0</v>
      </c>
      <c r="F166" s="77">
        <f t="shared" ca="1" si="4"/>
        <v>0</v>
      </c>
      <c r="G166" s="77">
        <f t="shared" ca="1" si="4"/>
        <v>0</v>
      </c>
    </row>
    <row r="167" spans="1:7" x14ac:dyDescent="0.35">
      <c r="A167" t="s">
        <v>527</v>
      </c>
      <c r="B167" t="s">
        <v>122</v>
      </c>
      <c r="C167" s="76" t="s">
        <v>567</v>
      </c>
      <c r="D167" s="77">
        <f t="shared" ref="D167:G182" ca="1" si="5">OFFSET(INDIRECT($A167&amp;"_RI_Corner"),MATCH($B167,INDIRECT($A167&amp;"_RI_Row"),0),MATCH(LEFT(D$3,5),INDIRECT($A167&amp;"_RI_Column",0)))</f>
        <v>0</v>
      </c>
      <c r="E167" s="77">
        <f t="shared" ca="1" si="5"/>
        <v>0</v>
      </c>
      <c r="F167" s="77">
        <f t="shared" ca="1" si="5"/>
        <v>0</v>
      </c>
      <c r="G167" s="77">
        <f t="shared" ca="1" si="5"/>
        <v>0</v>
      </c>
    </row>
    <row r="168" spans="1:7" x14ac:dyDescent="0.35">
      <c r="A168" t="s">
        <v>527</v>
      </c>
      <c r="B168" t="s">
        <v>124</v>
      </c>
      <c r="C168" s="76" t="s">
        <v>568</v>
      </c>
      <c r="D168" s="77">
        <f t="shared" ca="1" si="5"/>
        <v>0</v>
      </c>
      <c r="E168" s="77">
        <f t="shared" ca="1" si="5"/>
        <v>0</v>
      </c>
      <c r="F168" s="77">
        <f t="shared" ca="1" si="5"/>
        <v>0</v>
      </c>
      <c r="G168" s="77">
        <f t="shared" ca="1" si="5"/>
        <v>0</v>
      </c>
    </row>
    <row r="169" spans="1:7" x14ac:dyDescent="0.35">
      <c r="A169" t="s">
        <v>527</v>
      </c>
      <c r="B169" t="s">
        <v>71</v>
      </c>
      <c r="C169" s="76" t="s">
        <v>569</v>
      </c>
      <c r="D169" s="77">
        <f t="shared" ca="1" si="5"/>
        <v>0</v>
      </c>
      <c r="E169" s="77">
        <f t="shared" ca="1" si="5"/>
        <v>0</v>
      </c>
      <c r="F169" s="77">
        <f t="shared" ca="1" si="5"/>
        <v>0</v>
      </c>
      <c r="G169" s="77">
        <f t="shared" ca="1" si="5"/>
        <v>0</v>
      </c>
    </row>
    <row r="170" spans="1:7" x14ac:dyDescent="0.35">
      <c r="A170" t="s">
        <v>527</v>
      </c>
      <c r="B170" t="s">
        <v>127</v>
      </c>
      <c r="C170" s="76" t="s">
        <v>7584</v>
      </c>
      <c r="D170" s="77" t="str">
        <f t="shared" ca="1" si="5"/>
        <v>Balance of Recoveries</v>
      </c>
      <c r="E170" s="77">
        <f t="shared" ca="1" si="5"/>
        <v>0</v>
      </c>
      <c r="F170" s="77">
        <f t="shared" ca="1" si="5"/>
        <v>0</v>
      </c>
      <c r="G170" s="77">
        <f t="shared" ca="1" si="5"/>
        <v>0</v>
      </c>
    </row>
    <row r="171" spans="1:7" x14ac:dyDescent="0.35">
      <c r="A171" t="s">
        <v>527</v>
      </c>
      <c r="B171" t="s">
        <v>129</v>
      </c>
      <c r="C171" s="76" t="s">
        <v>54</v>
      </c>
      <c r="D171" s="77" t="str">
        <f t="shared" ca="1" si="5"/>
        <v>Total Reinsurance Recoveries</v>
      </c>
      <c r="E171" s="77">
        <f t="shared" ca="1" si="5"/>
        <v>0</v>
      </c>
      <c r="F171" s="77">
        <f t="shared" ca="1" si="5"/>
        <v>0</v>
      </c>
      <c r="G171" s="77">
        <f t="shared" ca="1" si="5"/>
        <v>0</v>
      </c>
    </row>
    <row r="172" spans="1:7" x14ac:dyDescent="0.35">
      <c r="A172" t="s">
        <v>528</v>
      </c>
      <c r="B172" t="s">
        <v>19</v>
      </c>
      <c r="C172" s="76" t="s">
        <v>205</v>
      </c>
      <c r="D172" s="77">
        <f t="shared" ca="1" si="5"/>
        <v>0</v>
      </c>
      <c r="E172" s="77">
        <f t="shared" ca="1" si="5"/>
        <v>0</v>
      </c>
      <c r="F172" s="77">
        <f t="shared" ca="1" si="5"/>
        <v>0</v>
      </c>
      <c r="G172" s="77">
        <f t="shared" ca="1" si="5"/>
        <v>0</v>
      </c>
    </row>
    <row r="173" spans="1:7" x14ac:dyDescent="0.35">
      <c r="A173" t="s">
        <v>528</v>
      </c>
      <c r="B173" t="s">
        <v>23</v>
      </c>
      <c r="C173" s="76" t="s">
        <v>531</v>
      </c>
      <c r="D173" s="77">
        <f t="shared" ca="1" si="5"/>
        <v>0</v>
      </c>
      <c r="E173" s="77">
        <f t="shared" ca="1" si="5"/>
        <v>0</v>
      </c>
      <c r="F173" s="77">
        <f t="shared" ca="1" si="5"/>
        <v>0</v>
      </c>
      <c r="G173" s="77">
        <f t="shared" ca="1" si="5"/>
        <v>0</v>
      </c>
    </row>
    <row r="174" spans="1:7" x14ac:dyDescent="0.35">
      <c r="A174" t="s">
        <v>528</v>
      </c>
      <c r="B174" t="s">
        <v>26</v>
      </c>
      <c r="C174" s="76" t="s">
        <v>532</v>
      </c>
      <c r="D174" s="77">
        <f t="shared" ca="1" si="5"/>
        <v>0</v>
      </c>
      <c r="E174" s="77">
        <f t="shared" ca="1" si="5"/>
        <v>0</v>
      </c>
      <c r="F174" s="77">
        <f t="shared" ca="1" si="5"/>
        <v>0</v>
      </c>
      <c r="G174" s="77">
        <f t="shared" ca="1" si="5"/>
        <v>0</v>
      </c>
    </row>
    <row r="175" spans="1:7" x14ac:dyDescent="0.35">
      <c r="A175" t="s">
        <v>528</v>
      </c>
      <c r="B175" t="s">
        <v>30</v>
      </c>
      <c r="C175" s="76" t="s">
        <v>533</v>
      </c>
      <c r="D175" s="77">
        <f t="shared" ca="1" si="5"/>
        <v>0</v>
      </c>
      <c r="E175" s="77">
        <f t="shared" ca="1" si="5"/>
        <v>0</v>
      </c>
      <c r="F175" s="77">
        <f t="shared" ca="1" si="5"/>
        <v>0</v>
      </c>
      <c r="G175" s="77">
        <f t="shared" ca="1" si="5"/>
        <v>0</v>
      </c>
    </row>
    <row r="176" spans="1:7" x14ac:dyDescent="0.35">
      <c r="A176" t="s">
        <v>528</v>
      </c>
      <c r="B176" t="s">
        <v>34</v>
      </c>
      <c r="C176" s="76" t="s">
        <v>534</v>
      </c>
      <c r="D176" s="77">
        <f t="shared" ca="1" si="5"/>
        <v>0</v>
      </c>
      <c r="E176" s="77">
        <f t="shared" ca="1" si="5"/>
        <v>0</v>
      </c>
      <c r="F176" s="77">
        <f t="shared" ca="1" si="5"/>
        <v>0</v>
      </c>
      <c r="G176" s="77">
        <f t="shared" ca="1" si="5"/>
        <v>0</v>
      </c>
    </row>
    <row r="177" spans="1:7" x14ac:dyDescent="0.35">
      <c r="A177" t="s">
        <v>528</v>
      </c>
      <c r="B177" t="s">
        <v>38</v>
      </c>
      <c r="C177" s="76" t="s">
        <v>535</v>
      </c>
      <c r="D177" s="77">
        <f t="shared" ca="1" si="5"/>
        <v>0</v>
      </c>
      <c r="E177" s="77">
        <f t="shared" ca="1" si="5"/>
        <v>0</v>
      </c>
      <c r="F177" s="77">
        <f t="shared" ca="1" si="5"/>
        <v>0</v>
      </c>
      <c r="G177" s="77">
        <f t="shared" ca="1" si="5"/>
        <v>0</v>
      </c>
    </row>
    <row r="178" spans="1:7" x14ac:dyDescent="0.35">
      <c r="A178" t="s">
        <v>528</v>
      </c>
      <c r="B178" t="s">
        <v>41</v>
      </c>
      <c r="C178" s="76" t="s">
        <v>536</v>
      </c>
      <c r="D178" s="77">
        <f t="shared" ca="1" si="5"/>
        <v>0</v>
      </c>
      <c r="E178" s="77">
        <f t="shared" ca="1" si="5"/>
        <v>0</v>
      </c>
      <c r="F178" s="77">
        <f t="shared" ca="1" si="5"/>
        <v>0</v>
      </c>
      <c r="G178" s="77">
        <f t="shared" ca="1" si="5"/>
        <v>0</v>
      </c>
    </row>
    <row r="179" spans="1:7" x14ac:dyDescent="0.35">
      <c r="A179" t="s">
        <v>528</v>
      </c>
      <c r="B179" t="s">
        <v>45</v>
      </c>
      <c r="C179" s="76" t="s">
        <v>537</v>
      </c>
      <c r="D179" s="77">
        <f t="shared" ca="1" si="5"/>
        <v>0</v>
      </c>
      <c r="E179" s="77">
        <f t="shared" ca="1" si="5"/>
        <v>0</v>
      </c>
      <c r="F179" s="77">
        <f t="shared" ca="1" si="5"/>
        <v>0</v>
      </c>
      <c r="G179" s="77">
        <f t="shared" ca="1" si="5"/>
        <v>0</v>
      </c>
    </row>
    <row r="180" spans="1:7" x14ac:dyDescent="0.35">
      <c r="A180" t="s">
        <v>528</v>
      </c>
      <c r="B180" t="s">
        <v>49</v>
      </c>
      <c r="C180" s="76" t="s">
        <v>538</v>
      </c>
      <c r="D180" s="77">
        <f t="shared" ca="1" si="5"/>
        <v>0</v>
      </c>
      <c r="E180" s="77">
        <f t="shared" ca="1" si="5"/>
        <v>0</v>
      </c>
      <c r="F180" s="77">
        <f t="shared" ca="1" si="5"/>
        <v>0</v>
      </c>
      <c r="G180" s="77">
        <f t="shared" ca="1" si="5"/>
        <v>0</v>
      </c>
    </row>
    <row r="181" spans="1:7" x14ac:dyDescent="0.35">
      <c r="A181" t="s">
        <v>528</v>
      </c>
      <c r="B181" t="s">
        <v>51</v>
      </c>
      <c r="C181" s="76" t="s">
        <v>539</v>
      </c>
      <c r="D181" s="77">
        <f t="shared" ca="1" si="5"/>
        <v>0</v>
      </c>
      <c r="E181" s="77">
        <f t="shared" ca="1" si="5"/>
        <v>0</v>
      </c>
      <c r="F181" s="77">
        <f t="shared" ca="1" si="5"/>
        <v>0</v>
      </c>
      <c r="G181" s="77">
        <f t="shared" ca="1" si="5"/>
        <v>0</v>
      </c>
    </row>
    <row r="182" spans="1:7" x14ac:dyDescent="0.35">
      <c r="A182" t="s">
        <v>528</v>
      </c>
      <c r="B182" t="s">
        <v>53</v>
      </c>
      <c r="C182" s="76" t="s">
        <v>540</v>
      </c>
      <c r="D182" s="77">
        <f t="shared" ca="1" si="5"/>
        <v>0</v>
      </c>
      <c r="E182" s="77">
        <f t="shared" ca="1" si="5"/>
        <v>0</v>
      </c>
      <c r="F182" s="77">
        <f t="shared" ca="1" si="5"/>
        <v>0</v>
      </c>
      <c r="G182" s="77">
        <f t="shared" ca="1" si="5"/>
        <v>0</v>
      </c>
    </row>
    <row r="183" spans="1:7" x14ac:dyDescent="0.35">
      <c r="A183" t="s">
        <v>528</v>
      </c>
      <c r="B183" t="s">
        <v>60</v>
      </c>
      <c r="C183" s="76" t="s">
        <v>541</v>
      </c>
      <c r="D183" s="77">
        <f t="shared" ref="D183:G221" ca="1" si="6">OFFSET(INDIRECT($A183&amp;"_RI_Corner"),MATCH($B183,INDIRECT($A183&amp;"_RI_Row"),0),MATCH(LEFT(D$3,5),INDIRECT($A183&amp;"_RI_Column",0)))</f>
        <v>0</v>
      </c>
      <c r="E183" s="77">
        <f t="shared" ca="1" si="6"/>
        <v>0</v>
      </c>
      <c r="F183" s="77">
        <f t="shared" ca="1" si="6"/>
        <v>0</v>
      </c>
      <c r="G183" s="77">
        <f t="shared" ca="1" si="6"/>
        <v>0</v>
      </c>
    </row>
    <row r="184" spans="1:7" x14ac:dyDescent="0.35">
      <c r="A184" t="s">
        <v>528</v>
      </c>
      <c r="B184" t="s">
        <v>66</v>
      </c>
      <c r="C184" s="76" t="s">
        <v>542</v>
      </c>
      <c r="D184" s="77">
        <f t="shared" ca="1" si="6"/>
        <v>0</v>
      </c>
      <c r="E184" s="77">
        <f t="shared" ca="1" si="6"/>
        <v>0</v>
      </c>
      <c r="F184" s="77">
        <f t="shared" ca="1" si="6"/>
        <v>0</v>
      </c>
      <c r="G184" s="77">
        <f t="shared" ca="1" si="6"/>
        <v>0</v>
      </c>
    </row>
    <row r="185" spans="1:7" x14ac:dyDescent="0.35">
      <c r="A185" t="s">
        <v>528</v>
      </c>
      <c r="B185" t="s">
        <v>69</v>
      </c>
      <c r="C185" s="76" t="s">
        <v>543</v>
      </c>
      <c r="D185" s="77">
        <f t="shared" ca="1" si="6"/>
        <v>0</v>
      </c>
      <c r="E185" s="77">
        <f t="shared" ca="1" si="6"/>
        <v>0</v>
      </c>
      <c r="F185" s="77">
        <f t="shared" ca="1" si="6"/>
        <v>0</v>
      </c>
      <c r="G185" s="77">
        <f t="shared" ca="1" si="6"/>
        <v>0</v>
      </c>
    </row>
    <row r="186" spans="1:7" x14ac:dyDescent="0.35">
      <c r="A186" t="s">
        <v>528</v>
      </c>
      <c r="B186" t="s">
        <v>73</v>
      </c>
      <c r="C186" s="76" t="s">
        <v>544</v>
      </c>
      <c r="D186" s="77">
        <f t="shared" ca="1" si="6"/>
        <v>0</v>
      </c>
      <c r="E186" s="77">
        <f t="shared" ca="1" si="6"/>
        <v>0</v>
      </c>
      <c r="F186" s="77">
        <f t="shared" ca="1" si="6"/>
        <v>0</v>
      </c>
      <c r="G186" s="77">
        <f t="shared" ca="1" si="6"/>
        <v>0</v>
      </c>
    </row>
    <row r="187" spans="1:7" x14ac:dyDescent="0.35">
      <c r="A187" t="s">
        <v>528</v>
      </c>
      <c r="B187" t="s">
        <v>76</v>
      </c>
      <c r="C187" s="76" t="s">
        <v>545</v>
      </c>
      <c r="D187" s="77">
        <f t="shared" ca="1" si="6"/>
        <v>0</v>
      </c>
      <c r="E187" s="77">
        <f t="shared" ca="1" si="6"/>
        <v>0</v>
      </c>
      <c r="F187" s="77">
        <f t="shared" ca="1" si="6"/>
        <v>0</v>
      </c>
      <c r="G187" s="77">
        <f t="shared" ca="1" si="6"/>
        <v>0</v>
      </c>
    </row>
    <row r="188" spans="1:7" x14ac:dyDescent="0.35">
      <c r="A188" t="s">
        <v>528</v>
      </c>
      <c r="B188" t="s">
        <v>80</v>
      </c>
      <c r="C188" s="76" t="s">
        <v>546</v>
      </c>
      <c r="D188" s="77">
        <f t="shared" ca="1" si="6"/>
        <v>0</v>
      </c>
      <c r="E188" s="77">
        <f t="shared" ca="1" si="6"/>
        <v>0</v>
      </c>
      <c r="F188" s="77">
        <f t="shared" ca="1" si="6"/>
        <v>0</v>
      </c>
      <c r="G188" s="77">
        <f t="shared" ca="1" si="6"/>
        <v>0</v>
      </c>
    </row>
    <row r="189" spans="1:7" x14ac:dyDescent="0.35">
      <c r="A189" t="s">
        <v>528</v>
      </c>
      <c r="B189" t="s">
        <v>82</v>
      </c>
      <c r="C189" s="76" t="s">
        <v>547</v>
      </c>
      <c r="D189" s="77">
        <f t="shared" ca="1" si="6"/>
        <v>0</v>
      </c>
      <c r="E189" s="77">
        <f t="shared" ca="1" si="6"/>
        <v>0</v>
      </c>
      <c r="F189" s="77">
        <f t="shared" ca="1" si="6"/>
        <v>0</v>
      </c>
      <c r="G189" s="77">
        <f t="shared" ca="1" si="6"/>
        <v>0</v>
      </c>
    </row>
    <row r="190" spans="1:7" x14ac:dyDescent="0.35">
      <c r="A190" t="s">
        <v>528</v>
      </c>
      <c r="B190" t="s">
        <v>84</v>
      </c>
      <c r="C190" s="76" t="s">
        <v>548</v>
      </c>
      <c r="D190" s="77">
        <f t="shared" ca="1" si="6"/>
        <v>0</v>
      </c>
      <c r="E190" s="77">
        <f t="shared" ca="1" si="6"/>
        <v>0</v>
      </c>
      <c r="F190" s="77">
        <f t="shared" ca="1" si="6"/>
        <v>0</v>
      </c>
      <c r="G190" s="77">
        <f t="shared" ca="1" si="6"/>
        <v>0</v>
      </c>
    </row>
    <row r="191" spans="1:7" x14ac:dyDescent="0.35">
      <c r="A191" t="s">
        <v>528</v>
      </c>
      <c r="B191" t="s">
        <v>86</v>
      </c>
      <c r="C191" s="76" t="s">
        <v>549</v>
      </c>
      <c r="D191" s="77">
        <f t="shared" ca="1" si="6"/>
        <v>0</v>
      </c>
      <c r="E191" s="77">
        <f t="shared" ca="1" si="6"/>
        <v>0</v>
      </c>
      <c r="F191" s="77">
        <f t="shared" ca="1" si="6"/>
        <v>0</v>
      </c>
      <c r="G191" s="77">
        <f t="shared" ca="1" si="6"/>
        <v>0</v>
      </c>
    </row>
    <row r="192" spans="1:7" x14ac:dyDescent="0.35">
      <c r="A192" t="s">
        <v>528</v>
      </c>
      <c r="B192" t="s">
        <v>88</v>
      </c>
      <c r="C192" s="76" t="s">
        <v>550</v>
      </c>
      <c r="D192" s="77">
        <f t="shared" ca="1" si="6"/>
        <v>0</v>
      </c>
      <c r="E192" s="77">
        <f t="shared" ca="1" si="6"/>
        <v>0</v>
      </c>
      <c r="F192" s="77">
        <f t="shared" ca="1" si="6"/>
        <v>0</v>
      </c>
      <c r="G192" s="77">
        <f t="shared" ca="1" si="6"/>
        <v>0</v>
      </c>
    </row>
    <row r="193" spans="1:7" x14ac:dyDescent="0.35">
      <c r="A193" t="s">
        <v>528</v>
      </c>
      <c r="B193" t="s">
        <v>90</v>
      </c>
      <c r="C193" s="76" t="s">
        <v>551</v>
      </c>
      <c r="D193" s="77">
        <f t="shared" ca="1" si="6"/>
        <v>0</v>
      </c>
      <c r="E193" s="77">
        <f t="shared" ca="1" si="6"/>
        <v>0</v>
      </c>
      <c r="F193" s="77">
        <f t="shared" ca="1" si="6"/>
        <v>0</v>
      </c>
      <c r="G193" s="77">
        <f t="shared" ca="1" si="6"/>
        <v>0</v>
      </c>
    </row>
    <row r="194" spans="1:7" x14ac:dyDescent="0.35">
      <c r="A194" t="s">
        <v>528</v>
      </c>
      <c r="B194" t="s">
        <v>92</v>
      </c>
      <c r="C194" s="76" t="s">
        <v>552</v>
      </c>
      <c r="D194" s="77">
        <f t="shared" ca="1" si="6"/>
        <v>0</v>
      </c>
      <c r="E194" s="77">
        <f t="shared" ca="1" si="6"/>
        <v>0</v>
      </c>
      <c r="F194" s="77">
        <f t="shared" ca="1" si="6"/>
        <v>0</v>
      </c>
      <c r="G194" s="77">
        <f t="shared" ca="1" si="6"/>
        <v>0</v>
      </c>
    </row>
    <row r="195" spans="1:7" x14ac:dyDescent="0.35">
      <c r="A195" t="s">
        <v>528</v>
      </c>
      <c r="B195" t="s">
        <v>94</v>
      </c>
      <c r="C195" s="76" t="s">
        <v>553</v>
      </c>
      <c r="D195" s="77">
        <f t="shared" ca="1" si="6"/>
        <v>0</v>
      </c>
      <c r="E195" s="77">
        <f t="shared" ca="1" si="6"/>
        <v>0</v>
      </c>
      <c r="F195" s="77">
        <f t="shared" ca="1" si="6"/>
        <v>0</v>
      </c>
      <c r="G195" s="77">
        <f t="shared" ca="1" si="6"/>
        <v>0</v>
      </c>
    </row>
    <row r="196" spans="1:7" x14ac:dyDescent="0.35">
      <c r="A196" t="s">
        <v>528</v>
      </c>
      <c r="B196" t="s">
        <v>96</v>
      </c>
      <c r="C196" s="76" t="s">
        <v>554</v>
      </c>
      <c r="D196" s="77">
        <f t="shared" ca="1" si="6"/>
        <v>0</v>
      </c>
      <c r="E196" s="77">
        <f t="shared" ca="1" si="6"/>
        <v>0</v>
      </c>
      <c r="F196" s="77">
        <f t="shared" ca="1" si="6"/>
        <v>0</v>
      </c>
      <c r="G196" s="77">
        <f t="shared" ca="1" si="6"/>
        <v>0</v>
      </c>
    </row>
    <row r="197" spans="1:7" x14ac:dyDescent="0.35">
      <c r="A197" t="s">
        <v>528</v>
      </c>
      <c r="B197" t="s">
        <v>98</v>
      </c>
      <c r="C197" s="76" t="s">
        <v>555</v>
      </c>
      <c r="D197" s="77">
        <f t="shared" ca="1" si="6"/>
        <v>0</v>
      </c>
      <c r="E197" s="77">
        <f t="shared" ca="1" si="6"/>
        <v>0</v>
      </c>
      <c r="F197" s="77">
        <f t="shared" ca="1" si="6"/>
        <v>0</v>
      </c>
      <c r="G197" s="77">
        <f t="shared" ca="1" si="6"/>
        <v>0</v>
      </c>
    </row>
    <row r="198" spans="1:7" x14ac:dyDescent="0.35">
      <c r="A198" t="s">
        <v>528</v>
      </c>
      <c r="B198" t="s">
        <v>100</v>
      </c>
      <c r="C198" s="76" t="s">
        <v>556</v>
      </c>
      <c r="D198" s="77">
        <f t="shared" ca="1" si="6"/>
        <v>0</v>
      </c>
      <c r="E198" s="77">
        <f t="shared" ca="1" si="6"/>
        <v>0</v>
      </c>
      <c r="F198" s="77">
        <f t="shared" ca="1" si="6"/>
        <v>0</v>
      </c>
      <c r="G198" s="77">
        <f t="shared" ca="1" si="6"/>
        <v>0</v>
      </c>
    </row>
    <row r="199" spans="1:7" x14ac:dyDescent="0.35">
      <c r="A199" t="s">
        <v>528</v>
      </c>
      <c r="B199" t="s">
        <v>102</v>
      </c>
      <c r="C199" s="76" t="s">
        <v>557</v>
      </c>
      <c r="D199" s="77">
        <f t="shared" ca="1" si="6"/>
        <v>0</v>
      </c>
      <c r="E199" s="77">
        <f t="shared" ca="1" si="6"/>
        <v>0</v>
      </c>
      <c r="F199" s="77">
        <f t="shared" ca="1" si="6"/>
        <v>0</v>
      </c>
      <c r="G199" s="77">
        <f t="shared" ca="1" si="6"/>
        <v>0</v>
      </c>
    </row>
    <row r="200" spans="1:7" x14ac:dyDescent="0.35">
      <c r="A200" t="s">
        <v>528</v>
      </c>
      <c r="B200" t="s">
        <v>67</v>
      </c>
      <c r="C200" s="76" t="s">
        <v>558</v>
      </c>
      <c r="D200" s="77">
        <f t="shared" ca="1" si="6"/>
        <v>0</v>
      </c>
      <c r="E200" s="77">
        <f t="shared" ca="1" si="6"/>
        <v>0</v>
      </c>
      <c r="F200" s="77">
        <f t="shared" ca="1" si="6"/>
        <v>0</v>
      </c>
      <c r="G200" s="77">
        <f t="shared" ca="1" si="6"/>
        <v>0</v>
      </c>
    </row>
    <row r="201" spans="1:7" x14ac:dyDescent="0.35">
      <c r="A201" t="s">
        <v>528</v>
      </c>
      <c r="B201" t="s">
        <v>105</v>
      </c>
      <c r="C201" s="76" t="s">
        <v>559</v>
      </c>
      <c r="D201" s="77">
        <f t="shared" ca="1" si="6"/>
        <v>0</v>
      </c>
      <c r="E201" s="77">
        <f t="shared" ca="1" si="6"/>
        <v>0</v>
      </c>
      <c r="F201" s="77">
        <f t="shared" ca="1" si="6"/>
        <v>0</v>
      </c>
      <c r="G201" s="77">
        <f t="shared" ca="1" si="6"/>
        <v>0</v>
      </c>
    </row>
    <row r="202" spans="1:7" x14ac:dyDescent="0.35">
      <c r="A202" t="s">
        <v>528</v>
      </c>
      <c r="B202" t="s">
        <v>107</v>
      </c>
      <c r="C202" s="76" t="s">
        <v>560</v>
      </c>
      <c r="D202" s="77">
        <f t="shared" ca="1" si="6"/>
        <v>0</v>
      </c>
      <c r="E202" s="77">
        <f t="shared" ca="1" si="6"/>
        <v>0</v>
      </c>
      <c r="F202" s="77">
        <f t="shared" ca="1" si="6"/>
        <v>0</v>
      </c>
      <c r="G202" s="77">
        <f t="shared" ca="1" si="6"/>
        <v>0</v>
      </c>
    </row>
    <row r="203" spans="1:7" x14ac:dyDescent="0.35">
      <c r="A203" t="s">
        <v>528</v>
      </c>
      <c r="B203" t="s">
        <v>109</v>
      </c>
      <c r="C203" s="76" t="s">
        <v>561</v>
      </c>
      <c r="D203" s="77">
        <f t="shared" ca="1" si="6"/>
        <v>0</v>
      </c>
      <c r="E203" s="77">
        <f t="shared" ca="1" si="6"/>
        <v>0</v>
      </c>
      <c r="F203" s="77">
        <f t="shared" ca="1" si="6"/>
        <v>0</v>
      </c>
      <c r="G203" s="77">
        <f t="shared" ca="1" si="6"/>
        <v>0</v>
      </c>
    </row>
    <row r="204" spans="1:7" x14ac:dyDescent="0.35">
      <c r="A204" t="s">
        <v>528</v>
      </c>
      <c r="B204" t="s">
        <v>111</v>
      </c>
      <c r="C204" s="76" t="s">
        <v>562</v>
      </c>
      <c r="D204" s="77">
        <f t="shared" ca="1" si="6"/>
        <v>0</v>
      </c>
      <c r="E204" s="77">
        <f t="shared" ca="1" si="6"/>
        <v>0</v>
      </c>
      <c r="F204" s="77">
        <f t="shared" ca="1" si="6"/>
        <v>0</v>
      </c>
      <c r="G204" s="77">
        <f t="shared" ca="1" si="6"/>
        <v>0</v>
      </c>
    </row>
    <row r="205" spans="1:7" x14ac:dyDescent="0.35">
      <c r="A205" t="s">
        <v>528</v>
      </c>
      <c r="B205" t="s">
        <v>114</v>
      </c>
      <c r="C205" s="76" t="s">
        <v>563</v>
      </c>
      <c r="D205" s="77">
        <f t="shared" ca="1" si="6"/>
        <v>0</v>
      </c>
      <c r="E205" s="77">
        <f t="shared" ca="1" si="6"/>
        <v>0</v>
      </c>
      <c r="F205" s="77">
        <f t="shared" ca="1" si="6"/>
        <v>0</v>
      </c>
      <c r="G205" s="77">
        <f t="shared" ca="1" si="6"/>
        <v>0</v>
      </c>
    </row>
    <row r="206" spans="1:7" x14ac:dyDescent="0.35">
      <c r="A206" t="s">
        <v>528</v>
      </c>
      <c r="B206" t="s">
        <v>116</v>
      </c>
      <c r="C206" s="76" t="s">
        <v>564</v>
      </c>
      <c r="D206" s="77">
        <f t="shared" ca="1" si="6"/>
        <v>0</v>
      </c>
      <c r="E206" s="77">
        <f t="shared" ca="1" si="6"/>
        <v>0</v>
      </c>
      <c r="F206" s="77">
        <f t="shared" ca="1" si="6"/>
        <v>0</v>
      </c>
      <c r="G206" s="77">
        <f t="shared" ca="1" si="6"/>
        <v>0</v>
      </c>
    </row>
    <row r="207" spans="1:7" x14ac:dyDescent="0.35">
      <c r="A207" t="s">
        <v>528</v>
      </c>
      <c r="B207" t="s">
        <v>118</v>
      </c>
      <c r="C207" s="76" t="s">
        <v>565</v>
      </c>
      <c r="D207" s="77">
        <f t="shared" ca="1" si="6"/>
        <v>0</v>
      </c>
      <c r="E207" s="77">
        <f t="shared" ca="1" si="6"/>
        <v>0</v>
      </c>
      <c r="F207" s="77">
        <f t="shared" ca="1" si="6"/>
        <v>0</v>
      </c>
      <c r="G207" s="77">
        <f t="shared" ca="1" si="6"/>
        <v>0</v>
      </c>
    </row>
    <row r="208" spans="1:7" x14ac:dyDescent="0.35">
      <c r="A208" t="s">
        <v>528</v>
      </c>
      <c r="B208" t="s">
        <v>120</v>
      </c>
      <c r="C208" s="76" t="s">
        <v>566</v>
      </c>
      <c r="D208" s="77">
        <f t="shared" ca="1" si="6"/>
        <v>0</v>
      </c>
      <c r="E208" s="77">
        <f t="shared" ca="1" si="6"/>
        <v>0</v>
      </c>
      <c r="F208" s="77">
        <f t="shared" ca="1" si="6"/>
        <v>0</v>
      </c>
      <c r="G208" s="77">
        <f t="shared" ca="1" si="6"/>
        <v>0</v>
      </c>
    </row>
    <row r="209" spans="1:7" x14ac:dyDescent="0.35">
      <c r="A209" t="s">
        <v>528</v>
      </c>
      <c r="B209" t="s">
        <v>122</v>
      </c>
      <c r="C209" s="76" t="s">
        <v>567</v>
      </c>
      <c r="D209" s="77">
        <f t="shared" ca="1" si="6"/>
        <v>0</v>
      </c>
      <c r="E209" s="77">
        <f t="shared" ca="1" si="6"/>
        <v>0</v>
      </c>
      <c r="F209" s="77">
        <f t="shared" ca="1" si="6"/>
        <v>0</v>
      </c>
      <c r="G209" s="77">
        <f t="shared" ca="1" si="6"/>
        <v>0</v>
      </c>
    </row>
    <row r="210" spans="1:7" x14ac:dyDescent="0.35">
      <c r="A210" t="s">
        <v>528</v>
      </c>
      <c r="B210" t="s">
        <v>124</v>
      </c>
      <c r="C210" s="76" t="s">
        <v>568</v>
      </c>
      <c r="D210" s="77">
        <f t="shared" ca="1" si="6"/>
        <v>0</v>
      </c>
      <c r="E210" s="77">
        <f t="shared" ca="1" si="6"/>
        <v>0</v>
      </c>
      <c r="F210" s="77">
        <f t="shared" ca="1" si="6"/>
        <v>0</v>
      </c>
      <c r="G210" s="77">
        <f t="shared" ca="1" si="6"/>
        <v>0</v>
      </c>
    </row>
    <row r="211" spans="1:7" x14ac:dyDescent="0.35">
      <c r="A211" t="s">
        <v>528</v>
      </c>
      <c r="B211" t="s">
        <v>71</v>
      </c>
      <c r="C211" s="76" t="s">
        <v>569</v>
      </c>
      <c r="D211" s="77">
        <f t="shared" ca="1" si="6"/>
        <v>0</v>
      </c>
      <c r="E211" s="77">
        <f t="shared" ca="1" si="6"/>
        <v>0</v>
      </c>
      <c r="F211" s="77">
        <f t="shared" ca="1" si="6"/>
        <v>0</v>
      </c>
      <c r="G211" s="77">
        <f t="shared" ca="1" si="6"/>
        <v>0</v>
      </c>
    </row>
    <row r="212" spans="1:7" x14ac:dyDescent="0.35">
      <c r="A212" t="s">
        <v>528</v>
      </c>
      <c r="B212" t="s">
        <v>127</v>
      </c>
      <c r="C212" s="76" t="s">
        <v>7584</v>
      </c>
      <c r="D212" s="77" t="str">
        <f t="shared" ca="1" si="6"/>
        <v>Balance of Recoveries</v>
      </c>
      <c r="E212" s="77">
        <f t="shared" ca="1" si="6"/>
        <v>0</v>
      </c>
      <c r="F212" s="77">
        <f t="shared" ca="1" si="6"/>
        <v>0</v>
      </c>
      <c r="G212" s="77">
        <f t="shared" ca="1" si="6"/>
        <v>0</v>
      </c>
    </row>
    <row r="213" spans="1:7" x14ac:dyDescent="0.35">
      <c r="A213" t="s">
        <v>528</v>
      </c>
      <c r="B213" t="s">
        <v>129</v>
      </c>
      <c r="C213" s="76" t="s">
        <v>54</v>
      </c>
      <c r="D213" s="77" t="str">
        <f t="shared" ca="1" si="6"/>
        <v>Total Reinsurance Recoveries</v>
      </c>
      <c r="E213" s="77">
        <f t="shared" ca="1" si="6"/>
        <v>0</v>
      </c>
      <c r="F213" s="77">
        <f t="shared" ca="1" si="6"/>
        <v>0</v>
      </c>
      <c r="G213" s="77">
        <f t="shared" ca="1" si="6"/>
        <v>0</v>
      </c>
    </row>
    <row r="214" spans="1:7" x14ac:dyDescent="0.35">
      <c r="A214" t="s">
        <v>529</v>
      </c>
      <c r="B214" t="s">
        <v>19</v>
      </c>
      <c r="C214" s="76" t="s">
        <v>205</v>
      </c>
      <c r="D214" s="77">
        <f t="shared" ca="1" si="6"/>
        <v>0</v>
      </c>
      <c r="E214" s="77">
        <f t="shared" ca="1" si="6"/>
        <v>0</v>
      </c>
      <c r="F214" s="77">
        <f t="shared" ca="1" si="6"/>
        <v>0</v>
      </c>
      <c r="G214" s="77">
        <f t="shared" ca="1" si="6"/>
        <v>0</v>
      </c>
    </row>
    <row r="215" spans="1:7" x14ac:dyDescent="0.35">
      <c r="A215" t="s">
        <v>529</v>
      </c>
      <c r="B215" t="s">
        <v>23</v>
      </c>
      <c r="C215" s="76" t="s">
        <v>531</v>
      </c>
      <c r="D215" s="77">
        <f t="shared" ca="1" si="6"/>
        <v>0</v>
      </c>
      <c r="E215" s="77">
        <f t="shared" ca="1" si="6"/>
        <v>0</v>
      </c>
      <c r="F215" s="77">
        <f t="shared" ca="1" si="6"/>
        <v>0</v>
      </c>
      <c r="G215" s="77">
        <f t="shared" ca="1" si="6"/>
        <v>0</v>
      </c>
    </row>
    <row r="216" spans="1:7" x14ac:dyDescent="0.35">
      <c r="A216" t="s">
        <v>529</v>
      </c>
      <c r="B216" t="s">
        <v>26</v>
      </c>
      <c r="C216" s="76" t="s">
        <v>532</v>
      </c>
      <c r="D216" s="77">
        <f t="shared" ca="1" si="6"/>
        <v>0</v>
      </c>
      <c r="E216" s="77">
        <f t="shared" ca="1" si="6"/>
        <v>0</v>
      </c>
      <c r="F216" s="77">
        <f t="shared" ca="1" si="6"/>
        <v>0</v>
      </c>
      <c r="G216" s="77">
        <f t="shared" ca="1" si="6"/>
        <v>0</v>
      </c>
    </row>
    <row r="217" spans="1:7" x14ac:dyDescent="0.35">
      <c r="A217" t="s">
        <v>529</v>
      </c>
      <c r="B217" t="s">
        <v>30</v>
      </c>
      <c r="C217" s="76" t="s">
        <v>533</v>
      </c>
      <c r="D217" s="77">
        <f t="shared" ca="1" si="6"/>
        <v>0</v>
      </c>
      <c r="E217" s="77">
        <f t="shared" ca="1" si="6"/>
        <v>0</v>
      </c>
      <c r="F217" s="77">
        <f t="shared" ca="1" si="6"/>
        <v>0</v>
      </c>
      <c r="G217" s="77">
        <f t="shared" ca="1" si="6"/>
        <v>0</v>
      </c>
    </row>
    <row r="218" spans="1:7" x14ac:dyDescent="0.35">
      <c r="A218" t="s">
        <v>529</v>
      </c>
      <c r="B218" t="s">
        <v>34</v>
      </c>
      <c r="C218" s="76" t="s">
        <v>534</v>
      </c>
      <c r="D218" s="77">
        <f t="shared" ca="1" si="6"/>
        <v>0</v>
      </c>
      <c r="E218" s="77">
        <f t="shared" ca="1" si="6"/>
        <v>0</v>
      </c>
      <c r="F218" s="77">
        <f t="shared" ca="1" si="6"/>
        <v>0</v>
      </c>
      <c r="G218" s="77">
        <f t="shared" ca="1" si="6"/>
        <v>0</v>
      </c>
    </row>
    <row r="219" spans="1:7" x14ac:dyDescent="0.35">
      <c r="A219" t="s">
        <v>529</v>
      </c>
      <c r="B219" t="s">
        <v>38</v>
      </c>
      <c r="C219" s="76" t="s">
        <v>535</v>
      </c>
      <c r="D219" s="77">
        <f t="shared" ca="1" si="6"/>
        <v>0</v>
      </c>
      <c r="E219" s="77">
        <f t="shared" ca="1" si="6"/>
        <v>0</v>
      </c>
      <c r="F219" s="77">
        <f t="shared" ca="1" si="6"/>
        <v>0</v>
      </c>
      <c r="G219" s="77">
        <f t="shared" ca="1" si="6"/>
        <v>0</v>
      </c>
    </row>
    <row r="220" spans="1:7" x14ac:dyDescent="0.35">
      <c r="A220" t="s">
        <v>529</v>
      </c>
      <c r="B220" t="s">
        <v>41</v>
      </c>
      <c r="C220" s="76" t="s">
        <v>536</v>
      </c>
      <c r="D220" s="77">
        <f t="shared" ca="1" si="6"/>
        <v>0</v>
      </c>
      <c r="E220" s="77">
        <f t="shared" ca="1" si="6"/>
        <v>0</v>
      </c>
      <c r="F220" s="77">
        <f t="shared" ca="1" si="6"/>
        <v>0</v>
      </c>
      <c r="G220" s="77">
        <f t="shared" ca="1" si="6"/>
        <v>0</v>
      </c>
    </row>
    <row r="221" spans="1:7" x14ac:dyDescent="0.35">
      <c r="A221" t="s">
        <v>529</v>
      </c>
      <c r="B221" t="s">
        <v>45</v>
      </c>
      <c r="C221" s="76" t="s">
        <v>537</v>
      </c>
      <c r="D221" s="77">
        <f t="shared" ca="1" si="6"/>
        <v>0</v>
      </c>
      <c r="E221" s="77">
        <f t="shared" ca="1" si="6"/>
        <v>0</v>
      </c>
      <c r="F221" s="77">
        <f t="shared" ca="1" si="6"/>
        <v>0</v>
      </c>
      <c r="G221" s="77">
        <f t="shared" ca="1" si="6"/>
        <v>0</v>
      </c>
    </row>
    <row r="222" spans="1:7" x14ac:dyDescent="0.35">
      <c r="A222" t="s">
        <v>529</v>
      </c>
      <c r="B222" t="s">
        <v>49</v>
      </c>
      <c r="C222" s="76" t="s">
        <v>538</v>
      </c>
      <c r="D222" s="77">
        <f t="shared" ref="D222:G254" ca="1" si="7">OFFSET(INDIRECT($A222&amp;"_RI_Corner"),MATCH($B222,INDIRECT($A222&amp;"_RI_Row"),0),MATCH(LEFT(D$3,5),INDIRECT($A222&amp;"_RI_Column",0)))</f>
        <v>0</v>
      </c>
      <c r="E222" s="77">
        <f t="shared" ca="1" si="7"/>
        <v>0</v>
      </c>
      <c r="F222" s="77">
        <f t="shared" ca="1" si="7"/>
        <v>0</v>
      </c>
      <c r="G222" s="77">
        <f t="shared" ca="1" si="7"/>
        <v>0</v>
      </c>
    </row>
    <row r="223" spans="1:7" x14ac:dyDescent="0.35">
      <c r="A223" t="s">
        <v>529</v>
      </c>
      <c r="B223" t="s">
        <v>51</v>
      </c>
      <c r="C223" s="76" t="s">
        <v>539</v>
      </c>
      <c r="D223" s="77">
        <f t="shared" ca="1" si="7"/>
        <v>0</v>
      </c>
      <c r="E223" s="77">
        <f t="shared" ca="1" si="7"/>
        <v>0</v>
      </c>
      <c r="F223" s="77">
        <f t="shared" ca="1" si="7"/>
        <v>0</v>
      </c>
      <c r="G223" s="77">
        <f t="shared" ca="1" si="7"/>
        <v>0</v>
      </c>
    </row>
    <row r="224" spans="1:7" x14ac:dyDescent="0.35">
      <c r="A224" t="s">
        <v>529</v>
      </c>
      <c r="B224" t="s">
        <v>53</v>
      </c>
      <c r="C224" s="76" t="s">
        <v>540</v>
      </c>
      <c r="D224" s="77">
        <f t="shared" ca="1" si="7"/>
        <v>0</v>
      </c>
      <c r="E224" s="77">
        <f t="shared" ca="1" si="7"/>
        <v>0</v>
      </c>
      <c r="F224" s="77">
        <f t="shared" ca="1" si="7"/>
        <v>0</v>
      </c>
      <c r="G224" s="77">
        <f t="shared" ca="1" si="7"/>
        <v>0</v>
      </c>
    </row>
    <row r="225" spans="1:7" x14ac:dyDescent="0.35">
      <c r="A225" t="s">
        <v>529</v>
      </c>
      <c r="B225" t="s">
        <v>60</v>
      </c>
      <c r="C225" s="76" t="s">
        <v>541</v>
      </c>
      <c r="D225" s="77">
        <f t="shared" ca="1" si="7"/>
        <v>0</v>
      </c>
      <c r="E225" s="77">
        <f t="shared" ca="1" si="7"/>
        <v>0</v>
      </c>
      <c r="F225" s="77">
        <f t="shared" ca="1" si="7"/>
        <v>0</v>
      </c>
      <c r="G225" s="77">
        <f t="shared" ca="1" si="7"/>
        <v>0</v>
      </c>
    </row>
    <row r="226" spans="1:7" x14ac:dyDescent="0.35">
      <c r="A226" t="s">
        <v>529</v>
      </c>
      <c r="B226" t="s">
        <v>66</v>
      </c>
      <c r="C226" s="76" t="s">
        <v>542</v>
      </c>
      <c r="D226" s="77">
        <f t="shared" ca="1" si="7"/>
        <v>0</v>
      </c>
      <c r="E226" s="77">
        <f t="shared" ca="1" si="7"/>
        <v>0</v>
      </c>
      <c r="F226" s="77">
        <f t="shared" ca="1" si="7"/>
        <v>0</v>
      </c>
      <c r="G226" s="77">
        <f t="shared" ca="1" si="7"/>
        <v>0</v>
      </c>
    </row>
    <row r="227" spans="1:7" x14ac:dyDescent="0.35">
      <c r="A227" t="s">
        <v>529</v>
      </c>
      <c r="B227" t="s">
        <v>69</v>
      </c>
      <c r="C227" s="76" t="s">
        <v>543</v>
      </c>
      <c r="D227" s="77">
        <f t="shared" ca="1" si="7"/>
        <v>0</v>
      </c>
      <c r="E227" s="77">
        <f t="shared" ca="1" si="7"/>
        <v>0</v>
      </c>
      <c r="F227" s="77">
        <f t="shared" ca="1" si="7"/>
        <v>0</v>
      </c>
      <c r="G227" s="77">
        <f t="shared" ca="1" si="7"/>
        <v>0</v>
      </c>
    </row>
    <row r="228" spans="1:7" x14ac:dyDescent="0.35">
      <c r="A228" t="s">
        <v>529</v>
      </c>
      <c r="B228" t="s">
        <v>73</v>
      </c>
      <c r="C228" s="76" t="s">
        <v>544</v>
      </c>
      <c r="D228" s="77">
        <f t="shared" ca="1" si="7"/>
        <v>0</v>
      </c>
      <c r="E228" s="77">
        <f t="shared" ca="1" si="7"/>
        <v>0</v>
      </c>
      <c r="F228" s="77">
        <f t="shared" ca="1" si="7"/>
        <v>0</v>
      </c>
      <c r="G228" s="77">
        <f t="shared" ca="1" si="7"/>
        <v>0</v>
      </c>
    </row>
    <row r="229" spans="1:7" x14ac:dyDescent="0.35">
      <c r="A229" t="s">
        <v>529</v>
      </c>
      <c r="B229" t="s">
        <v>76</v>
      </c>
      <c r="C229" s="76" t="s">
        <v>545</v>
      </c>
      <c r="D229" s="77">
        <f t="shared" ca="1" si="7"/>
        <v>0</v>
      </c>
      <c r="E229" s="77">
        <f t="shared" ca="1" si="7"/>
        <v>0</v>
      </c>
      <c r="F229" s="77">
        <f t="shared" ca="1" si="7"/>
        <v>0</v>
      </c>
      <c r="G229" s="77">
        <f t="shared" ca="1" si="7"/>
        <v>0</v>
      </c>
    </row>
    <row r="230" spans="1:7" x14ac:dyDescent="0.35">
      <c r="A230" t="s">
        <v>529</v>
      </c>
      <c r="B230" t="s">
        <v>80</v>
      </c>
      <c r="C230" s="76" t="s">
        <v>546</v>
      </c>
      <c r="D230" s="77">
        <f t="shared" ca="1" si="7"/>
        <v>0</v>
      </c>
      <c r="E230" s="77">
        <f t="shared" ca="1" si="7"/>
        <v>0</v>
      </c>
      <c r="F230" s="77">
        <f t="shared" ca="1" si="7"/>
        <v>0</v>
      </c>
      <c r="G230" s="77">
        <f t="shared" ca="1" si="7"/>
        <v>0</v>
      </c>
    </row>
    <row r="231" spans="1:7" x14ac:dyDescent="0.35">
      <c r="A231" t="s">
        <v>529</v>
      </c>
      <c r="B231" t="s">
        <v>82</v>
      </c>
      <c r="C231" s="76" t="s">
        <v>547</v>
      </c>
      <c r="D231" s="77">
        <f t="shared" ca="1" si="7"/>
        <v>0</v>
      </c>
      <c r="E231" s="77">
        <f t="shared" ca="1" si="7"/>
        <v>0</v>
      </c>
      <c r="F231" s="77">
        <f t="shared" ca="1" si="7"/>
        <v>0</v>
      </c>
      <c r="G231" s="77">
        <f t="shared" ca="1" si="7"/>
        <v>0</v>
      </c>
    </row>
    <row r="232" spans="1:7" x14ac:dyDescent="0.35">
      <c r="A232" t="s">
        <v>529</v>
      </c>
      <c r="B232" t="s">
        <v>84</v>
      </c>
      <c r="C232" s="76" t="s">
        <v>548</v>
      </c>
      <c r="D232" s="77">
        <f t="shared" ca="1" si="7"/>
        <v>0</v>
      </c>
      <c r="E232" s="77">
        <f t="shared" ca="1" si="7"/>
        <v>0</v>
      </c>
      <c r="F232" s="77">
        <f t="shared" ca="1" si="7"/>
        <v>0</v>
      </c>
      <c r="G232" s="77">
        <f t="shared" ca="1" si="7"/>
        <v>0</v>
      </c>
    </row>
    <row r="233" spans="1:7" x14ac:dyDescent="0.35">
      <c r="A233" t="s">
        <v>529</v>
      </c>
      <c r="B233" t="s">
        <v>86</v>
      </c>
      <c r="C233" s="76" t="s">
        <v>549</v>
      </c>
      <c r="D233" s="77">
        <f t="shared" ca="1" si="7"/>
        <v>0</v>
      </c>
      <c r="E233" s="77">
        <f t="shared" ca="1" si="7"/>
        <v>0</v>
      </c>
      <c r="F233" s="77">
        <f t="shared" ca="1" si="7"/>
        <v>0</v>
      </c>
      <c r="G233" s="77">
        <f t="shared" ca="1" si="7"/>
        <v>0</v>
      </c>
    </row>
    <row r="234" spans="1:7" x14ac:dyDescent="0.35">
      <c r="A234" t="s">
        <v>529</v>
      </c>
      <c r="B234" t="s">
        <v>88</v>
      </c>
      <c r="C234" s="76" t="s">
        <v>550</v>
      </c>
      <c r="D234" s="77">
        <f t="shared" ca="1" si="7"/>
        <v>0</v>
      </c>
      <c r="E234" s="77">
        <f t="shared" ca="1" si="7"/>
        <v>0</v>
      </c>
      <c r="F234" s="77">
        <f t="shared" ca="1" si="7"/>
        <v>0</v>
      </c>
      <c r="G234" s="77">
        <f t="shared" ca="1" si="7"/>
        <v>0</v>
      </c>
    </row>
    <row r="235" spans="1:7" x14ac:dyDescent="0.35">
      <c r="A235" t="s">
        <v>529</v>
      </c>
      <c r="B235" t="s">
        <v>90</v>
      </c>
      <c r="C235" s="76" t="s">
        <v>551</v>
      </c>
      <c r="D235" s="77">
        <f t="shared" ca="1" si="7"/>
        <v>0</v>
      </c>
      <c r="E235" s="77">
        <f t="shared" ca="1" si="7"/>
        <v>0</v>
      </c>
      <c r="F235" s="77">
        <f t="shared" ca="1" si="7"/>
        <v>0</v>
      </c>
      <c r="G235" s="77">
        <f t="shared" ca="1" si="7"/>
        <v>0</v>
      </c>
    </row>
    <row r="236" spans="1:7" x14ac:dyDescent="0.35">
      <c r="A236" t="s">
        <v>529</v>
      </c>
      <c r="B236" t="s">
        <v>92</v>
      </c>
      <c r="C236" s="76" t="s">
        <v>552</v>
      </c>
      <c r="D236" s="77">
        <f t="shared" ca="1" si="7"/>
        <v>0</v>
      </c>
      <c r="E236" s="77">
        <f t="shared" ca="1" si="7"/>
        <v>0</v>
      </c>
      <c r="F236" s="77">
        <f t="shared" ca="1" si="7"/>
        <v>0</v>
      </c>
      <c r="G236" s="77">
        <f t="shared" ca="1" si="7"/>
        <v>0</v>
      </c>
    </row>
    <row r="237" spans="1:7" x14ac:dyDescent="0.35">
      <c r="A237" t="s">
        <v>529</v>
      </c>
      <c r="B237" t="s">
        <v>94</v>
      </c>
      <c r="C237" s="76" t="s">
        <v>553</v>
      </c>
      <c r="D237" s="77">
        <f t="shared" ca="1" si="7"/>
        <v>0</v>
      </c>
      <c r="E237" s="77">
        <f t="shared" ca="1" si="7"/>
        <v>0</v>
      </c>
      <c r="F237" s="77">
        <f t="shared" ca="1" si="7"/>
        <v>0</v>
      </c>
      <c r="G237" s="77">
        <f t="shared" ca="1" si="7"/>
        <v>0</v>
      </c>
    </row>
    <row r="238" spans="1:7" x14ac:dyDescent="0.35">
      <c r="A238" t="s">
        <v>529</v>
      </c>
      <c r="B238" t="s">
        <v>96</v>
      </c>
      <c r="C238" s="76" t="s">
        <v>554</v>
      </c>
      <c r="D238" s="77">
        <f t="shared" ca="1" si="7"/>
        <v>0</v>
      </c>
      <c r="E238" s="77">
        <f t="shared" ca="1" si="7"/>
        <v>0</v>
      </c>
      <c r="F238" s="77">
        <f t="shared" ca="1" si="7"/>
        <v>0</v>
      </c>
      <c r="G238" s="77">
        <f t="shared" ca="1" si="7"/>
        <v>0</v>
      </c>
    </row>
    <row r="239" spans="1:7" x14ac:dyDescent="0.35">
      <c r="A239" t="s">
        <v>529</v>
      </c>
      <c r="B239" t="s">
        <v>98</v>
      </c>
      <c r="C239" s="76" t="s">
        <v>555</v>
      </c>
      <c r="D239" s="77">
        <f t="shared" ca="1" si="7"/>
        <v>0</v>
      </c>
      <c r="E239" s="77">
        <f t="shared" ca="1" si="7"/>
        <v>0</v>
      </c>
      <c r="F239" s="77">
        <f t="shared" ca="1" si="7"/>
        <v>0</v>
      </c>
      <c r="G239" s="77">
        <f t="shared" ca="1" si="7"/>
        <v>0</v>
      </c>
    </row>
    <row r="240" spans="1:7" x14ac:dyDescent="0.35">
      <c r="A240" t="s">
        <v>529</v>
      </c>
      <c r="B240" t="s">
        <v>100</v>
      </c>
      <c r="C240" s="76" t="s">
        <v>556</v>
      </c>
      <c r="D240" s="77">
        <f t="shared" ca="1" si="7"/>
        <v>0</v>
      </c>
      <c r="E240" s="77">
        <f t="shared" ca="1" si="7"/>
        <v>0</v>
      </c>
      <c r="F240" s="77">
        <f t="shared" ca="1" si="7"/>
        <v>0</v>
      </c>
      <c r="G240" s="77">
        <f t="shared" ca="1" si="7"/>
        <v>0</v>
      </c>
    </row>
    <row r="241" spans="1:7" x14ac:dyDescent="0.35">
      <c r="A241" t="s">
        <v>529</v>
      </c>
      <c r="B241" t="s">
        <v>102</v>
      </c>
      <c r="C241" s="76" t="s">
        <v>557</v>
      </c>
      <c r="D241" s="77">
        <f t="shared" ca="1" si="7"/>
        <v>0</v>
      </c>
      <c r="E241" s="77">
        <f t="shared" ca="1" si="7"/>
        <v>0</v>
      </c>
      <c r="F241" s="77">
        <f t="shared" ca="1" si="7"/>
        <v>0</v>
      </c>
      <c r="G241" s="77">
        <f t="shared" ca="1" si="7"/>
        <v>0</v>
      </c>
    </row>
    <row r="242" spans="1:7" x14ac:dyDescent="0.35">
      <c r="A242" t="s">
        <v>529</v>
      </c>
      <c r="B242" t="s">
        <v>67</v>
      </c>
      <c r="C242" s="76" t="s">
        <v>558</v>
      </c>
      <c r="D242" s="77">
        <f t="shared" ca="1" si="7"/>
        <v>0</v>
      </c>
      <c r="E242" s="77">
        <f t="shared" ca="1" si="7"/>
        <v>0</v>
      </c>
      <c r="F242" s="77">
        <f t="shared" ca="1" si="7"/>
        <v>0</v>
      </c>
      <c r="G242" s="77">
        <f t="shared" ca="1" si="7"/>
        <v>0</v>
      </c>
    </row>
    <row r="243" spans="1:7" x14ac:dyDescent="0.35">
      <c r="A243" t="s">
        <v>529</v>
      </c>
      <c r="B243" t="s">
        <v>105</v>
      </c>
      <c r="C243" s="76" t="s">
        <v>559</v>
      </c>
      <c r="D243" s="77">
        <f t="shared" ca="1" si="7"/>
        <v>0</v>
      </c>
      <c r="E243" s="77">
        <f t="shared" ca="1" si="7"/>
        <v>0</v>
      </c>
      <c r="F243" s="77">
        <f t="shared" ca="1" si="7"/>
        <v>0</v>
      </c>
      <c r="G243" s="77">
        <f t="shared" ca="1" si="7"/>
        <v>0</v>
      </c>
    </row>
    <row r="244" spans="1:7" x14ac:dyDescent="0.35">
      <c r="A244" t="s">
        <v>529</v>
      </c>
      <c r="B244" t="s">
        <v>107</v>
      </c>
      <c r="C244" s="76" t="s">
        <v>560</v>
      </c>
      <c r="D244" s="77">
        <f t="shared" ca="1" si="7"/>
        <v>0</v>
      </c>
      <c r="E244" s="77">
        <f t="shared" ca="1" si="7"/>
        <v>0</v>
      </c>
      <c r="F244" s="77">
        <f t="shared" ca="1" si="7"/>
        <v>0</v>
      </c>
      <c r="G244" s="77">
        <f t="shared" ca="1" si="7"/>
        <v>0</v>
      </c>
    </row>
    <row r="245" spans="1:7" x14ac:dyDescent="0.35">
      <c r="A245" t="s">
        <v>529</v>
      </c>
      <c r="B245" t="s">
        <v>109</v>
      </c>
      <c r="C245" s="76" t="s">
        <v>561</v>
      </c>
      <c r="D245" s="77">
        <f t="shared" ca="1" si="7"/>
        <v>0</v>
      </c>
      <c r="E245" s="77">
        <f t="shared" ca="1" si="7"/>
        <v>0</v>
      </c>
      <c r="F245" s="77">
        <f t="shared" ca="1" si="7"/>
        <v>0</v>
      </c>
      <c r="G245" s="77">
        <f t="shared" ca="1" si="7"/>
        <v>0</v>
      </c>
    </row>
    <row r="246" spans="1:7" x14ac:dyDescent="0.35">
      <c r="A246" t="s">
        <v>529</v>
      </c>
      <c r="B246" t="s">
        <v>111</v>
      </c>
      <c r="C246" s="76" t="s">
        <v>562</v>
      </c>
      <c r="D246" s="77">
        <f t="shared" ca="1" si="7"/>
        <v>0</v>
      </c>
      <c r="E246" s="77">
        <f t="shared" ca="1" si="7"/>
        <v>0</v>
      </c>
      <c r="F246" s="77">
        <f t="shared" ca="1" si="7"/>
        <v>0</v>
      </c>
      <c r="G246" s="77">
        <f t="shared" ca="1" si="7"/>
        <v>0</v>
      </c>
    </row>
    <row r="247" spans="1:7" x14ac:dyDescent="0.35">
      <c r="A247" t="s">
        <v>529</v>
      </c>
      <c r="B247" t="s">
        <v>114</v>
      </c>
      <c r="C247" s="76" t="s">
        <v>563</v>
      </c>
      <c r="D247" s="77">
        <f t="shared" ca="1" si="7"/>
        <v>0</v>
      </c>
      <c r="E247" s="77">
        <f t="shared" ca="1" si="7"/>
        <v>0</v>
      </c>
      <c r="F247" s="77">
        <f t="shared" ca="1" si="7"/>
        <v>0</v>
      </c>
      <c r="G247" s="77">
        <f t="shared" ca="1" si="7"/>
        <v>0</v>
      </c>
    </row>
    <row r="248" spans="1:7" x14ac:dyDescent="0.35">
      <c r="A248" t="s">
        <v>529</v>
      </c>
      <c r="B248" t="s">
        <v>116</v>
      </c>
      <c r="C248" s="76" t="s">
        <v>564</v>
      </c>
      <c r="D248" s="77">
        <f t="shared" ca="1" si="7"/>
        <v>0</v>
      </c>
      <c r="E248" s="77">
        <f t="shared" ca="1" si="7"/>
        <v>0</v>
      </c>
      <c r="F248" s="77">
        <f t="shared" ca="1" si="7"/>
        <v>0</v>
      </c>
      <c r="G248" s="77">
        <f t="shared" ca="1" si="7"/>
        <v>0</v>
      </c>
    </row>
    <row r="249" spans="1:7" x14ac:dyDescent="0.35">
      <c r="A249" t="s">
        <v>529</v>
      </c>
      <c r="B249" t="s">
        <v>118</v>
      </c>
      <c r="C249" s="76" t="s">
        <v>565</v>
      </c>
      <c r="D249" s="77">
        <f t="shared" ca="1" si="7"/>
        <v>0</v>
      </c>
      <c r="E249" s="77">
        <f t="shared" ca="1" si="7"/>
        <v>0</v>
      </c>
      <c r="F249" s="77">
        <f t="shared" ca="1" si="7"/>
        <v>0</v>
      </c>
      <c r="G249" s="77">
        <f t="shared" ca="1" si="7"/>
        <v>0</v>
      </c>
    </row>
    <row r="250" spans="1:7" x14ac:dyDescent="0.35">
      <c r="A250" t="s">
        <v>529</v>
      </c>
      <c r="B250" t="s">
        <v>120</v>
      </c>
      <c r="C250" s="76" t="s">
        <v>566</v>
      </c>
      <c r="D250" s="77">
        <f t="shared" ca="1" si="7"/>
        <v>0</v>
      </c>
      <c r="E250" s="77">
        <f t="shared" ca="1" si="7"/>
        <v>0</v>
      </c>
      <c r="F250" s="77">
        <f t="shared" ca="1" si="7"/>
        <v>0</v>
      </c>
      <c r="G250" s="77">
        <f t="shared" ca="1" si="7"/>
        <v>0</v>
      </c>
    </row>
    <row r="251" spans="1:7" x14ac:dyDescent="0.35">
      <c r="A251" t="s">
        <v>529</v>
      </c>
      <c r="B251" t="s">
        <v>122</v>
      </c>
      <c r="C251" s="76" t="s">
        <v>567</v>
      </c>
      <c r="D251" s="77">
        <f t="shared" ca="1" si="7"/>
        <v>0</v>
      </c>
      <c r="E251" s="77">
        <f t="shared" ca="1" si="7"/>
        <v>0</v>
      </c>
      <c r="F251" s="77">
        <f t="shared" ca="1" si="7"/>
        <v>0</v>
      </c>
      <c r="G251" s="77">
        <f t="shared" ca="1" si="7"/>
        <v>0</v>
      </c>
    </row>
    <row r="252" spans="1:7" x14ac:dyDescent="0.35">
      <c r="A252" t="s">
        <v>529</v>
      </c>
      <c r="B252" t="s">
        <v>124</v>
      </c>
      <c r="C252" s="76" t="s">
        <v>568</v>
      </c>
      <c r="D252" s="77">
        <f t="shared" ca="1" si="7"/>
        <v>0</v>
      </c>
      <c r="E252" s="77">
        <f t="shared" ca="1" si="7"/>
        <v>0</v>
      </c>
      <c r="F252" s="77">
        <f t="shared" ca="1" si="7"/>
        <v>0</v>
      </c>
      <c r="G252" s="77">
        <f t="shared" ca="1" si="7"/>
        <v>0</v>
      </c>
    </row>
    <row r="253" spans="1:7" x14ac:dyDescent="0.35">
      <c r="A253" t="s">
        <v>529</v>
      </c>
      <c r="B253" t="s">
        <v>71</v>
      </c>
      <c r="C253" s="76" t="s">
        <v>569</v>
      </c>
      <c r="D253" s="77">
        <f t="shared" ca="1" si="7"/>
        <v>0</v>
      </c>
      <c r="E253" s="77">
        <f t="shared" ca="1" si="7"/>
        <v>0</v>
      </c>
      <c r="F253" s="77">
        <f t="shared" ca="1" si="7"/>
        <v>0</v>
      </c>
      <c r="G253" s="77">
        <f t="shared" ca="1" si="7"/>
        <v>0</v>
      </c>
    </row>
    <row r="254" spans="1:7" x14ac:dyDescent="0.35">
      <c r="A254" t="s">
        <v>529</v>
      </c>
      <c r="B254" t="s">
        <v>127</v>
      </c>
      <c r="C254" s="76" t="s">
        <v>7584</v>
      </c>
      <c r="D254" s="77" t="str">
        <f t="shared" ca="1" si="7"/>
        <v>Balance of Recoveries</v>
      </c>
      <c r="E254" s="77">
        <f t="shared" ca="1" si="7"/>
        <v>0</v>
      </c>
      <c r="F254" s="77">
        <f t="shared" ca="1" si="7"/>
        <v>0</v>
      </c>
      <c r="G254" s="77">
        <f t="shared" ca="1" si="7"/>
        <v>0</v>
      </c>
    </row>
    <row r="255" spans="1:7" x14ac:dyDescent="0.35">
      <c r="A255" t="s">
        <v>529</v>
      </c>
      <c r="B255" t="s">
        <v>129</v>
      </c>
      <c r="C255" s="76" t="s">
        <v>54</v>
      </c>
      <c r="D255" s="77" t="str">
        <f t="shared" ref="D255:G255" ca="1" si="8">OFFSET(INDIRECT($A255&amp;"_RI_Corner"),MATCH($B255,INDIRECT($A255&amp;"_RI_Row"),0),MATCH(LEFT(D$3,5),INDIRECT($A255&amp;"_RI_Column",0)))</f>
        <v>Total Reinsurance Recoveries</v>
      </c>
      <c r="E255" s="77">
        <f t="shared" ca="1" si="8"/>
        <v>0</v>
      </c>
      <c r="F255" s="77">
        <f t="shared" ca="1" si="8"/>
        <v>0</v>
      </c>
      <c r="G255" s="77">
        <f t="shared" ca="1" si="8"/>
        <v>0</v>
      </c>
    </row>
    <row r="256" spans="1:7" x14ac:dyDescent="0.35">
      <c r="A256" t="s">
        <v>530</v>
      </c>
      <c r="B256" t="s">
        <v>19</v>
      </c>
      <c r="C256" s="76" t="s">
        <v>205</v>
      </c>
      <c r="D256" s="77">
        <f t="shared" ref="D256:G267" ca="1" si="9">OFFSET(INDIRECT($A256&amp;"_RI_Corner"),MATCH($B256,INDIRECT($A256&amp;"_RI_Row"),0),MATCH(LEFT(D$3,5),INDIRECT($A256&amp;"_RI_Column",0)))</f>
        <v>0</v>
      </c>
      <c r="E256" s="77">
        <f t="shared" ca="1" si="9"/>
        <v>0</v>
      </c>
      <c r="F256" s="77">
        <f t="shared" ca="1" si="9"/>
        <v>0</v>
      </c>
      <c r="G256" s="77">
        <f t="shared" ca="1" si="9"/>
        <v>0</v>
      </c>
    </row>
    <row r="257" spans="1:7" x14ac:dyDescent="0.35">
      <c r="A257" t="s">
        <v>530</v>
      </c>
      <c r="B257" t="s">
        <v>23</v>
      </c>
      <c r="C257" s="76" t="s">
        <v>531</v>
      </c>
      <c r="D257" s="77">
        <f t="shared" ca="1" si="9"/>
        <v>0</v>
      </c>
      <c r="E257" s="77">
        <f t="shared" ca="1" si="9"/>
        <v>0</v>
      </c>
      <c r="F257" s="77">
        <f t="shared" ca="1" si="9"/>
        <v>0</v>
      </c>
      <c r="G257" s="77">
        <f t="shared" ca="1" si="9"/>
        <v>0</v>
      </c>
    </row>
    <row r="258" spans="1:7" x14ac:dyDescent="0.35">
      <c r="A258" t="s">
        <v>530</v>
      </c>
      <c r="B258" t="s">
        <v>26</v>
      </c>
      <c r="C258" s="76" t="s">
        <v>532</v>
      </c>
      <c r="D258" s="77">
        <f t="shared" ca="1" si="9"/>
        <v>0</v>
      </c>
      <c r="E258" s="77">
        <f t="shared" ca="1" si="9"/>
        <v>0</v>
      </c>
      <c r="F258" s="77">
        <f t="shared" ca="1" si="9"/>
        <v>0</v>
      </c>
      <c r="G258" s="77">
        <f t="shared" ca="1" si="9"/>
        <v>0</v>
      </c>
    </row>
    <row r="259" spans="1:7" x14ac:dyDescent="0.35">
      <c r="A259" t="s">
        <v>530</v>
      </c>
      <c r="B259" t="s">
        <v>30</v>
      </c>
      <c r="C259" s="76" t="s">
        <v>533</v>
      </c>
      <c r="D259" s="77">
        <f t="shared" ca="1" si="9"/>
        <v>0</v>
      </c>
      <c r="E259" s="77">
        <f t="shared" ca="1" si="9"/>
        <v>0</v>
      </c>
      <c r="F259" s="77">
        <f t="shared" ca="1" si="9"/>
        <v>0</v>
      </c>
      <c r="G259" s="77">
        <f t="shared" ca="1" si="9"/>
        <v>0</v>
      </c>
    </row>
    <row r="260" spans="1:7" x14ac:dyDescent="0.35">
      <c r="A260" t="s">
        <v>530</v>
      </c>
      <c r="B260" t="s">
        <v>34</v>
      </c>
      <c r="C260" s="76" t="s">
        <v>534</v>
      </c>
      <c r="D260" s="77">
        <f t="shared" ca="1" si="9"/>
        <v>0</v>
      </c>
      <c r="E260" s="77">
        <f t="shared" ca="1" si="9"/>
        <v>0</v>
      </c>
      <c r="F260" s="77">
        <f t="shared" ca="1" si="9"/>
        <v>0</v>
      </c>
      <c r="G260" s="77">
        <f t="shared" ca="1" si="9"/>
        <v>0</v>
      </c>
    </row>
    <row r="261" spans="1:7" x14ac:dyDescent="0.35">
      <c r="A261" t="s">
        <v>530</v>
      </c>
      <c r="B261" t="s">
        <v>38</v>
      </c>
      <c r="C261" s="76" t="s">
        <v>535</v>
      </c>
      <c r="D261" s="77">
        <f t="shared" ca="1" si="9"/>
        <v>0</v>
      </c>
      <c r="E261" s="77">
        <f t="shared" ca="1" si="9"/>
        <v>0</v>
      </c>
      <c r="F261" s="77">
        <f t="shared" ca="1" si="9"/>
        <v>0</v>
      </c>
      <c r="G261" s="77">
        <f t="shared" ca="1" si="9"/>
        <v>0</v>
      </c>
    </row>
    <row r="262" spans="1:7" x14ac:dyDescent="0.35">
      <c r="A262" t="s">
        <v>530</v>
      </c>
      <c r="B262" t="s">
        <v>41</v>
      </c>
      <c r="C262" s="76" t="s">
        <v>536</v>
      </c>
      <c r="D262" s="77">
        <f t="shared" ca="1" si="9"/>
        <v>0</v>
      </c>
      <c r="E262" s="77">
        <f t="shared" ca="1" si="9"/>
        <v>0</v>
      </c>
      <c r="F262" s="77">
        <f t="shared" ca="1" si="9"/>
        <v>0</v>
      </c>
      <c r="G262" s="77">
        <f t="shared" ca="1" si="9"/>
        <v>0</v>
      </c>
    </row>
    <row r="263" spans="1:7" x14ac:dyDescent="0.35">
      <c r="A263" t="s">
        <v>530</v>
      </c>
      <c r="B263" t="s">
        <v>45</v>
      </c>
      <c r="C263" s="76" t="s">
        <v>537</v>
      </c>
      <c r="D263" s="77">
        <f t="shared" ca="1" si="9"/>
        <v>0</v>
      </c>
      <c r="E263" s="77">
        <f t="shared" ca="1" si="9"/>
        <v>0</v>
      </c>
      <c r="F263" s="77">
        <f t="shared" ca="1" si="9"/>
        <v>0</v>
      </c>
      <c r="G263" s="77">
        <f t="shared" ca="1" si="9"/>
        <v>0</v>
      </c>
    </row>
    <row r="264" spans="1:7" x14ac:dyDescent="0.35">
      <c r="A264" t="s">
        <v>530</v>
      </c>
      <c r="B264" t="s">
        <v>49</v>
      </c>
      <c r="C264" s="76" t="s">
        <v>538</v>
      </c>
      <c r="D264" s="77">
        <f t="shared" ca="1" si="9"/>
        <v>0</v>
      </c>
      <c r="E264" s="77">
        <f t="shared" ca="1" si="9"/>
        <v>0</v>
      </c>
      <c r="F264" s="77">
        <f t="shared" ca="1" si="9"/>
        <v>0</v>
      </c>
      <c r="G264" s="77">
        <f t="shared" ca="1" si="9"/>
        <v>0</v>
      </c>
    </row>
    <row r="265" spans="1:7" x14ac:dyDescent="0.35">
      <c r="A265" t="s">
        <v>530</v>
      </c>
      <c r="B265" t="s">
        <v>51</v>
      </c>
      <c r="C265" s="76" t="s">
        <v>539</v>
      </c>
      <c r="D265" s="77">
        <f t="shared" ca="1" si="9"/>
        <v>0</v>
      </c>
      <c r="E265" s="77">
        <f t="shared" ca="1" si="9"/>
        <v>0</v>
      </c>
      <c r="F265" s="77">
        <f t="shared" ca="1" si="9"/>
        <v>0</v>
      </c>
      <c r="G265" s="77">
        <f t="shared" ca="1" si="9"/>
        <v>0</v>
      </c>
    </row>
    <row r="266" spans="1:7" x14ac:dyDescent="0.35">
      <c r="A266" t="s">
        <v>530</v>
      </c>
      <c r="B266" t="s">
        <v>53</v>
      </c>
      <c r="C266" s="76" t="s">
        <v>540</v>
      </c>
      <c r="D266" s="77">
        <f t="shared" ca="1" si="9"/>
        <v>0</v>
      </c>
      <c r="E266" s="77">
        <f t="shared" ca="1" si="9"/>
        <v>0</v>
      </c>
      <c r="F266" s="77">
        <f t="shared" ca="1" si="9"/>
        <v>0</v>
      </c>
      <c r="G266" s="77">
        <f t="shared" ca="1" si="9"/>
        <v>0</v>
      </c>
    </row>
    <row r="267" spans="1:7" x14ac:dyDescent="0.35">
      <c r="A267" t="s">
        <v>530</v>
      </c>
      <c r="B267" t="s">
        <v>60</v>
      </c>
      <c r="C267" s="76" t="s">
        <v>541</v>
      </c>
      <c r="D267" s="77">
        <f t="shared" ca="1" si="9"/>
        <v>0</v>
      </c>
      <c r="E267" s="77">
        <f t="shared" ca="1" si="9"/>
        <v>0</v>
      </c>
      <c r="F267" s="77">
        <f t="shared" ca="1" si="9"/>
        <v>0</v>
      </c>
      <c r="G267" s="77">
        <f t="shared" ca="1" si="9"/>
        <v>0</v>
      </c>
    </row>
    <row r="268" spans="1:7" x14ac:dyDescent="0.35">
      <c r="A268" t="s">
        <v>530</v>
      </c>
      <c r="B268" t="s">
        <v>66</v>
      </c>
      <c r="C268" s="76" t="s">
        <v>542</v>
      </c>
      <c r="D268" s="77">
        <f t="shared" ref="D268:G297" ca="1" si="10">OFFSET(INDIRECT($A268&amp;"_RI_Corner"),MATCH($B268,INDIRECT($A268&amp;"_RI_Row"),0),MATCH(LEFT(D$3,5),INDIRECT($A268&amp;"_RI_Column",0)))</f>
        <v>0</v>
      </c>
      <c r="E268" s="77">
        <f t="shared" ca="1" si="10"/>
        <v>0</v>
      </c>
      <c r="F268" s="77">
        <f t="shared" ca="1" si="10"/>
        <v>0</v>
      </c>
      <c r="G268" s="77">
        <f t="shared" ca="1" si="10"/>
        <v>0</v>
      </c>
    </row>
    <row r="269" spans="1:7" x14ac:dyDescent="0.35">
      <c r="A269" t="s">
        <v>530</v>
      </c>
      <c r="B269" t="s">
        <v>69</v>
      </c>
      <c r="C269" s="76" t="s">
        <v>543</v>
      </c>
      <c r="D269" s="77">
        <f t="shared" ca="1" si="10"/>
        <v>0</v>
      </c>
      <c r="E269" s="77">
        <f t="shared" ca="1" si="10"/>
        <v>0</v>
      </c>
      <c r="F269" s="77">
        <f t="shared" ca="1" si="10"/>
        <v>0</v>
      </c>
      <c r="G269" s="77">
        <f t="shared" ca="1" si="10"/>
        <v>0</v>
      </c>
    </row>
    <row r="270" spans="1:7" x14ac:dyDescent="0.35">
      <c r="A270" t="s">
        <v>530</v>
      </c>
      <c r="B270" t="s">
        <v>73</v>
      </c>
      <c r="C270" s="76" t="s">
        <v>544</v>
      </c>
      <c r="D270" s="77">
        <f t="shared" ca="1" si="10"/>
        <v>0</v>
      </c>
      <c r="E270" s="77">
        <f t="shared" ca="1" si="10"/>
        <v>0</v>
      </c>
      <c r="F270" s="77">
        <f t="shared" ca="1" si="10"/>
        <v>0</v>
      </c>
      <c r="G270" s="77">
        <f t="shared" ca="1" si="10"/>
        <v>0</v>
      </c>
    </row>
    <row r="271" spans="1:7" x14ac:dyDescent="0.35">
      <c r="A271" t="s">
        <v>530</v>
      </c>
      <c r="B271" t="s">
        <v>76</v>
      </c>
      <c r="C271" s="76" t="s">
        <v>545</v>
      </c>
      <c r="D271" s="77">
        <f t="shared" ca="1" si="10"/>
        <v>0</v>
      </c>
      <c r="E271" s="77">
        <f t="shared" ca="1" si="10"/>
        <v>0</v>
      </c>
      <c r="F271" s="77">
        <f t="shared" ca="1" si="10"/>
        <v>0</v>
      </c>
      <c r="G271" s="77">
        <f t="shared" ca="1" si="10"/>
        <v>0</v>
      </c>
    </row>
    <row r="272" spans="1:7" x14ac:dyDescent="0.35">
      <c r="A272" t="s">
        <v>530</v>
      </c>
      <c r="B272" t="s">
        <v>80</v>
      </c>
      <c r="C272" s="76" t="s">
        <v>546</v>
      </c>
      <c r="D272" s="77">
        <f t="shared" ca="1" si="10"/>
        <v>0</v>
      </c>
      <c r="E272" s="77">
        <f t="shared" ca="1" si="10"/>
        <v>0</v>
      </c>
      <c r="F272" s="77">
        <f t="shared" ca="1" si="10"/>
        <v>0</v>
      </c>
      <c r="G272" s="77">
        <f t="shared" ca="1" si="10"/>
        <v>0</v>
      </c>
    </row>
    <row r="273" spans="1:7" x14ac:dyDescent="0.35">
      <c r="A273" t="s">
        <v>530</v>
      </c>
      <c r="B273" t="s">
        <v>82</v>
      </c>
      <c r="C273" s="76" t="s">
        <v>547</v>
      </c>
      <c r="D273" s="77">
        <f t="shared" ca="1" si="10"/>
        <v>0</v>
      </c>
      <c r="E273" s="77">
        <f t="shared" ca="1" si="10"/>
        <v>0</v>
      </c>
      <c r="F273" s="77">
        <f t="shared" ca="1" si="10"/>
        <v>0</v>
      </c>
      <c r="G273" s="77">
        <f t="shared" ca="1" si="10"/>
        <v>0</v>
      </c>
    </row>
    <row r="274" spans="1:7" x14ac:dyDescent="0.35">
      <c r="A274" t="s">
        <v>530</v>
      </c>
      <c r="B274" t="s">
        <v>84</v>
      </c>
      <c r="C274" s="76" t="s">
        <v>548</v>
      </c>
      <c r="D274" s="77">
        <f t="shared" ca="1" si="10"/>
        <v>0</v>
      </c>
      <c r="E274" s="77">
        <f t="shared" ca="1" si="10"/>
        <v>0</v>
      </c>
      <c r="F274" s="77">
        <f t="shared" ca="1" si="10"/>
        <v>0</v>
      </c>
      <c r="G274" s="77">
        <f t="shared" ca="1" si="10"/>
        <v>0</v>
      </c>
    </row>
    <row r="275" spans="1:7" x14ac:dyDescent="0.35">
      <c r="A275" t="s">
        <v>530</v>
      </c>
      <c r="B275" t="s">
        <v>86</v>
      </c>
      <c r="C275" s="76" t="s">
        <v>549</v>
      </c>
      <c r="D275" s="77">
        <f t="shared" ca="1" si="10"/>
        <v>0</v>
      </c>
      <c r="E275" s="77">
        <f t="shared" ca="1" si="10"/>
        <v>0</v>
      </c>
      <c r="F275" s="77">
        <f t="shared" ca="1" si="10"/>
        <v>0</v>
      </c>
      <c r="G275" s="77">
        <f t="shared" ca="1" si="10"/>
        <v>0</v>
      </c>
    </row>
    <row r="276" spans="1:7" x14ac:dyDescent="0.35">
      <c r="A276" t="s">
        <v>530</v>
      </c>
      <c r="B276" t="s">
        <v>88</v>
      </c>
      <c r="C276" s="76" t="s">
        <v>550</v>
      </c>
      <c r="D276" s="77">
        <f t="shared" ca="1" si="10"/>
        <v>0</v>
      </c>
      <c r="E276" s="77">
        <f t="shared" ca="1" si="10"/>
        <v>0</v>
      </c>
      <c r="F276" s="77">
        <f t="shared" ca="1" si="10"/>
        <v>0</v>
      </c>
      <c r="G276" s="77">
        <f t="shared" ca="1" si="10"/>
        <v>0</v>
      </c>
    </row>
    <row r="277" spans="1:7" x14ac:dyDescent="0.35">
      <c r="A277" t="s">
        <v>530</v>
      </c>
      <c r="B277" t="s">
        <v>90</v>
      </c>
      <c r="C277" s="76" t="s">
        <v>551</v>
      </c>
      <c r="D277" s="77">
        <f t="shared" ca="1" si="10"/>
        <v>0</v>
      </c>
      <c r="E277" s="77">
        <f t="shared" ca="1" si="10"/>
        <v>0</v>
      </c>
      <c r="F277" s="77">
        <f t="shared" ca="1" si="10"/>
        <v>0</v>
      </c>
      <c r="G277" s="77">
        <f t="shared" ca="1" si="10"/>
        <v>0</v>
      </c>
    </row>
    <row r="278" spans="1:7" x14ac:dyDescent="0.35">
      <c r="A278" t="s">
        <v>530</v>
      </c>
      <c r="B278" t="s">
        <v>92</v>
      </c>
      <c r="C278" s="76" t="s">
        <v>552</v>
      </c>
      <c r="D278" s="77">
        <f t="shared" ca="1" si="10"/>
        <v>0</v>
      </c>
      <c r="E278" s="77">
        <f t="shared" ca="1" si="10"/>
        <v>0</v>
      </c>
      <c r="F278" s="77">
        <f t="shared" ca="1" si="10"/>
        <v>0</v>
      </c>
      <c r="G278" s="77">
        <f t="shared" ca="1" si="10"/>
        <v>0</v>
      </c>
    </row>
    <row r="279" spans="1:7" x14ac:dyDescent="0.35">
      <c r="A279" t="s">
        <v>530</v>
      </c>
      <c r="B279" t="s">
        <v>94</v>
      </c>
      <c r="C279" s="76" t="s">
        <v>553</v>
      </c>
      <c r="D279" s="77">
        <f t="shared" ca="1" si="10"/>
        <v>0</v>
      </c>
      <c r="E279" s="77">
        <f t="shared" ca="1" si="10"/>
        <v>0</v>
      </c>
      <c r="F279" s="77">
        <f t="shared" ca="1" si="10"/>
        <v>0</v>
      </c>
      <c r="G279" s="77">
        <f t="shared" ca="1" si="10"/>
        <v>0</v>
      </c>
    </row>
    <row r="280" spans="1:7" x14ac:dyDescent="0.35">
      <c r="A280" t="s">
        <v>530</v>
      </c>
      <c r="B280" t="s">
        <v>96</v>
      </c>
      <c r="C280" s="76" t="s">
        <v>554</v>
      </c>
      <c r="D280" s="77">
        <f t="shared" ca="1" si="10"/>
        <v>0</v>
      </c>
      <c r="E280" s="77">
        <f t="shared" ca="1" si="10"/>
        <v>0</v>
      </c>
      <c r="F280" s="77">
        <f t="shared" ca="1" si="10"/>
        <v>0</v>
      </c>
      <c r="G280" s="77">
        <f t="shared" ca="1" si="10"/>
        <v>0</v>
      </c>
    </row>
    <row r="281" spans="1:7" x14ac:dyDescent="0.35">
      <c r="A281" t="s">
        <v>530</v>
      </c>
      <c r="B281" t="s">
        <v>98</v>
      </c>
      <c r="C281" s="76" t="s">
        <v>555</v>
      </c>
      <c r="D281" s="77">
        <f t="shared" ca="1" si="10"/>
        <v>0</v>
      </c>
      <c r="E281" s="77">
        <f t="shared" ca="1" si="10"/>
        <v>0</v>
      </c>
      <c r="F281" s="77">
        <f t="shared" ca="1" si="10"/>
        <v>0</v>
      </c>
      <c r="G281" s="77">
        <f t="shared" ca="1" si="10"/>
        <v>0</v>
      </c>
    </row>
    <row r="282" spans="1:7" x14ac:dyDescent="0.35">
      <c r="A282" t="s">
        <v>530</v>
      </c>
      <c r="B282" t="s">
        <v>100</v>
      </c>
      <c r="C282" s="76" t="s">
        <v>556</v>
      </c>
      <c r="D282" s="77">
        <f t="shared" ca="1" si="10"/>
        <v>0</v>
      </c>
      <c r="E282" s="77">
        <f t="shared" ca="1" si="10"/>
        <v>0</v>
      </c>
      <c r="F282" s="77">
        <f t="shared" ca="1" si="10"/>
        <v>0</v>
      </c>
      <c r="G282" s="77">
        <f t="shared" ca="1" si="10"/>
        <v>0</v>
      </c>
    </row>
    <row r="283" spans="1:7" x14ac:dyDescent="0.35">
      <c r="A283" t="s">
        <v>530</v>
      </c>
      <c r="B283" t="s">
        <v>102</v>
      </c>
      <c r="C283" s="76" t="s">
        <v>557</v>
      </c>
      <c r="D283" s="77">
        <f t="shared" ca="1" si="10"/>
        <v>0</v>
      </c>
      <c r="E283" s="77">
        <f t="shared" ca="1" si="10"/>
        <v>0</v>
      </c>
      <c r="F283" s="77">
        <f t="shared" ca="1" si="10"/>
        <v>0</v>
      </c>
      <c r="G283" s="77">
        <f t="shared" ca="1" si="10"/>
        <v>0</v>
      </c>
    </row>
    <row r="284" spans="1:7" x14ac:dyDescent="0.35">
      <c r="A284" t="s">
        <v>530</v>
      </c>
      <c r="B284" t="s">
        <v>67</v>
      </c>
      <c r="C284" s="76" t="s">
        <v>558</v>
      </c>
      <c r="D284" s="77">
        <f t="shared" ca="1" si="10"/>
        <v>0</v>
      </c>
      <c r="E284" s="77">
        <f t="shared" ca="1" si="10"/>
        <v>0</v>
      </c>
      <c r="F284" s="77">
        <f t="shared" ca="1" si="10"/>
        <v>0</v>
      </c>
      <c r="G284" s="77">
        <f t="shared" ca="1" si="10"/>
        <v>0</v>
      </c>
    </row>
    <row r="285" spans="1:7" x14ac:dyDescent="0.35">
      <c r="A285" t="s">
        <v>530</v>
      </c>
      <c r="B285" t="s">
        <v>105</v>
      </c>
      <c r="C285" s="76" t="s">
        <v>559</v>
      </c>
      <c r="D285" s="77">
        <f t="shared" ca="1" si="10"/>
        <v>0</v>
      </c>
      <c r="E285" s="77">
        <f t="shared" ca="1" si="10"/>
        <v>0</v>
      </c>
      <c r="F285" s="77">
        <f t="shared" ca="1" si="10"/>
        <v>0</v>
      </c>
      <c r="G285" s="77">
        <f t="shared" ca="1" si="10"/>
        <v>0</v>
      </c>
    </row>
    <row r="286" spans="1:7" x14ac:dyDescent="0.35">
      <c r="A286" t="s">
        <v>530</v>
      </c>
      <c r="B286" t="s">
        <v>107</v>
      </c>
      <c r="C286" s="76" t="s">
        <v>560</v>
      </c>
      <c r="D286" s="77">
        <f t="shared" ca="1" si="10"/>
        <v>0</v>
      </c>
      <c r="E286" s="77">
        <f t="shared" ca="1" si="10"/>
        <v>0</v>
      </c>
      <c r="F286" s="77">
        <f t="shared" ca="1" si="10"/>
        <v>0</v>
      </c>
      <c r="G286" s="77">
        <f t="shared" ca="1" si="10"/>
        <v>0</v>
      </c>
    </row>
    <row r="287" spans="1:7" x14ac:dyDescent="0.35">
      <c r="A287" t="s">
        <v>530</v>
      </c>
      <c r="B287" t="s">
        <v>109</v>
      </c>
      <c r="C287" s="76" t="s">
        <v>561</v>
      </c>
      <c r="D287" s="77">
        <f t="shared" ca="1" si="10"/>
        <v>0</v>
      </c>
      <c r="E287" s="77">
        <f t="shared" ca="1" si="10"/>
        <v>0</v>
      </c>
      <c r="F287" s="77">
        <f t="shared" ca="1" si="10"/>
        <v>0</v>
      </c>
      <c r="G287" s="77">
        <f t="shared" ca="1" si="10"/>
        <v>0</v>
      </c>
    </row>
    <row r="288" spans="1:7" x14ac:dyDescent="0.35">
      <c r="A288" t="s">
        <v>530</v>
      </c>
      <c r="B288" t="s">
        <v>111</v>
      </c>
      <c r="C288" s="76" t="s">
        <v>562</v>
      </c>
      <c r="D288" s="77">
        <f t="shared" ca="1" si="10"/>
        <v>0</v>
      </c>
      <c r="E288" s="77">
        <f t="shared" ca="1" si="10"/>
        <v>0</v>
      </c>
      <c r="F288" s="77">
        <f t="shared" ca="1" si="10"/>
        <v>0</v>
      </c>
      <c r="G288" s="77">
        <f t="shared" ca="1" si="10"/>
        <v>0</v>
      </c>
    </row>
    <row r="289" spans="1:7" x14ac:dyDescent="0.35">
      <c r="A289" t="s">
        <v>530</v>
      </c>
      <c r="B289" t="s">
        <v>114</v>
      </c>
      <c r="C289" s="76" t="s">
        <v>563</v>
      </c>
      <c r="D289" s="77">
        <f t="shared" ca="1" si="10"/>
        <v>0</v>
      </c>
      <c r="E289" s="77">
        <f t="shared" ca="1" si="10"/>
        <v>0</v>
      </c>
      <c r="F289" s="77">
        <f t="shared" ca="1" si="10"/>
        <v>0</v>
      </c>
      <c r="G289" s="77">
        <f t="shared" ca="1" si="10"/>
        <v>0</v>
      </c>
    </row>
    <row r="290" spans="1:7" x14ac:dyDescent="0.35">
      <c r="A290" t="s">
        <v>530</v>
      </c>
      <c r="B290" t="s">
        <v>116</v>
      </c>
      <c r="C290" s="76" t="s">
        <v>564</v>
      </c>
      <c r="D290" s="77">
        <f t="shared" ca="1" si="10"/>
        <v>0</v>
      </c>
      <c r="E290" s="77">
        <f t="shared" ca="1" si="10"/>
        <v>0</v>
      </c>
      <c r="F290" s="77">
        <f t="shared" ca="1" si="10"/>
        <v>0</v>
      </c>
      <c r="G290" s="77">
        <f t="shared" ca="1" si="10"/>
        <v>0</v>
      </c>
    </row>
    <row r="291" spans="1:7" x14ac:dyDescent="0.35">
      <c r="A291" t="s">
        <v>530</v>
      </c>
      <c r="B291" t="s">
        <v>118</v>
      </c>
      <c r="C291" s="76" t="s">
        <v>565</v>
      </c>
      <c r="D291" s="77">
        <f t="shared" ca="1" si="10"/>
        <v>0</v>
      </c>
      <c r="E291" s="77">
        <f t="shared" ca="1" si="10"/>
        <v>0</v>
      </c>
      <c r="F291" s="77">
        <f t="shared" ca="1" si="10"/>
        <v>0</v>
      </c>
      <c r="G291" s="77">
        <f t="shared" ca="1" si="10"/>
        <v>0</v>
      </c>
    </row>
    <row r="292" spans="1:7" x14ac:dyDescent="0.35">
      <c r="A292" t="s">
        <v>530</v>
      </c>
      <c r="B292" t="s">
        <v>120</v>
      </c>
      <c r="C292" s="76" t="s">
        <v>566</v>
      </c>
      <c r="D292" s="77">
        <f t="shared" ca="1" si="10"/>
        <v>0</v>
      </c>
      <c r="E292" s="77">
        <f t="shared" ca="1" si="10"/>
        <v>0</v>
      </c>
      <c r="F292" s="77">
        <f t="shared" ca="1" si="10"/>
        <v>0</v>
      </c>
      <c r="G292" s="77">
        <f t="shared" ca="1" si="10"/>
        <v>0</v>
      </c>
    </row>
    <row r="293" spans="1:7" x14ac:dyDescent="0.35">
      <c r="A293" t="s">
        <v>530</v>
      </c>
      <c r="B293" t="s">
        <v>122</v>
      </c>
      <c r="C293" s="76" t="s">
        <v>567</v>
      </c>
      <c r="D293" s="77">
        <f t="shared" ca="1" si="10"/>
        <v>0</v>
      </c>
      <c r="E293" s="77">
        <f t="shared" ca="1" si="10"/>
        <v>0</v>
      </c>
      <c r="F293" s="77">
        <f t="shared" ca="1" si="10"/>
        <v>0</v>
      </c>
      <c r="G293" s="77">
        <f t="shared" ca="1" si="10"/>
        <v>0</v>
      </c>
    </row>
    <row r="294" spans="1:7" x14ac:dyDescent="0.35">
      <c r="A294" t="s">
        <v>530</v>
      </c>
      <c r="B294" t="s">
        <v>124</v>
      </c>
      <c r="C294" s="76" t="s">
        <v>568</v>
      </c>
      <c r="D294" s="77">
        <f t="shared" ca="1" si="10"/>
        <v>0</v>
      </c>
      <c r="E294" s="77">
        <f t="shared" ca="1" si="10"/>
        <v>0</v>
      </c>
      <c r="F294" s="77">
        <f t="shared" ca="1" si="10"/>
        <v>0</v>
      </c>
      <c r="G294" s="77">
        <f t="shared" ca="1" si="10"/>
        <v>0</v>
      </c>
    </row>
    <row r="295" spans="1:7" x14ac:dyDescent="0.35">
      <c r="A295" t="s">
        <v>530</v>
      </c>
      <c r="B295" t="s">
        <v>71</v>
      </c>
      <c r="C295" s="76" t="s">
        <v>569</v>
      </c>
      <c r="D295" s="77">
        <f t="shared" ca="1" si="10"/>
        <v>0</v>
      </c>
      <c r="E295" s="77">
        <f t="shared" ca="1" si="10"/>
        <v>0</v>
      </c>
      <c r="F295" s="77">
        <f t="shared" ca="1" si="10"/>
        <v>0</v>
      </c>
      <c r="G295" s="77">
        <f t="shared" ca="1" si="10"/>
        <v>0</v>
      </c>
    </row>
    <row r="296" spans="1:7" x14ac:dyDescent="0.35">
      <c r="A296" t="s">
        <v>530</v>
      </c>
      <c r="B296" t="s">
        <v>127</v>
      </c>
      <c r="C296" s="76" t="s">
        <v>7584</v>
      </c>
      <c r="D296" s="77" t="str">
        <f t="shared" ca="1" si="10"/>
        <v>Balance of Recoveries</v>
      </c>
      <c r="E296" s="77">
        <f t="shared" ca="1" si="10"/>
        <v>0</v>
      </c>
      <c r="F296" s="77">
        <f t="shared" ca="1" si="10"/>
        <v>0</v>
      </c>
      <c r="G296" s="77">
        <f t="shared" ca="1" si="10"/>
        <v>0</v>
      </c>
    </row>
    <row r="297" spans="1:7" x14ac:dyDescent="0.35">
      <c r="A297" t="s">
        <v>530</v>
      </c>
      <c r="B297" t="s">
        <v>129</v>
      </c>
      <c r="C297" s="76" t="s">
        <v>54</v>
      </c>
      <c r="D297" s="77" t="str">
        <f t="shared" ca="1" si="10"/>
        <v>Total Reinsurance Recoveries</v>
      </c>
      <c r="E297" s="77">
        <f t="shared" ca="1" si="10"/>
        <v>0</v>
      </c>
      <c r="F297" s="77">
        <f t="shared" ca="1" si="10"/>
        <v>0</v>
      </c>
      <c r="G297" s="77">
        <f t="shared" ca="1" si="10"/>
        <v>0</v>
      </c>
    </row>
  </sheetData>
  <autoFilter ref="A3:G297"/>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81"/>
  <sheetViews>
    <sheetView workbookViewId="0">
      <selection activeCell="F129" sqref="F129"/>
    </sheetView>
  </sheetViews>
  <sheetFormatPr defaultRowHeight="14.5" x14ac:dyDescent="0.35"/>
  <cols>
    <col min="3" max="3" width="23.54296875" customWidth="1"/>
    <col min="4" max="4" width="15.26953125" customWidth="1"/>
    <col min="5" max="5" width="15.1796875" customWidth="1"/>
    <col min="6" max="6" width="16.54296875" customWidth="1"/>
    <col min="7" max="7" width="17.54296875" customWidth="1"/>
    <col min="8" max="8" width="18.81640625" customWidth="1"/>
    <col min="9" max="10" width="13" customWidth="1"/>
  </cols>
  <sheetData>
    <row r="1" spans="1:13" ht="15.5" x14ac:dyDescent="0.35">
      <c r="A1" s="74" t="s">
        <v>197</v>
      </c>
    </row>
    <row r="3" spans="1:13" ht="15.5" x14ac:dyDescent="0.35">
      <c r="A3" s="75" t="s">
        <v>200</v>
      </c>
      <c r="B3" s="75" t="s">
        <v>201</v>
      </c>
      <c r="C3" s="75" t="s">
        <v>975</v>
      </c>
      <c r="D3" s="75" t="s">
        <v>976</v>
      </c>
      <c r="E3" s="75" t="s">
        <v>275</v>
      </c>
      <c r="F3" s="75" t="s">
        <v>276</v>
      </c>
      <c r="G3" s="75" t="s">
        <v>277</v>
      </c>
      <c r="H3" s="75" t="s">
        <v>211</v>
      </c>
      <c r="I3" s="75" t="s">
        <v>212</v>
      </c>
      <c r="J3" s="75" t="s">
        <v>213</v>
      </c>
      <c r="K3" s="75" t="s">
        <v>214</v>
      </c>
      <c r="M3" s="75" t="s">
        <v>198</v>
      </c>
    </row>
    <row r="4" spans="1:13" x14ac:dyDescent="0.35">
      <c r="A4" t="s">
        <v>977</v>
      </c>
      <c r="B4" t="s">
        <v>19</v>
      </c>
      <c r="C4" t="s">
        <v>571</v>
      </c>
      <c r="D4" t="s">
        <v>54</v>
      </c>
      <c r="H4" t="s">
        <v>571</v>
      </c>
      <c r="I4" t="s">
        <v>63</v>
      </c>
      <c r="J4" t="s">
        <v>54</v>
      </c>
      <c r="K4" s="78">
        <f t="shared" ref="K4:K65" ca="1" si="0">OFFSET(USNatCat_Specific_Corner,MATCH($B4,USNatCat_Specific_Row,0),MATCH($I4,USNatCat_Specific_Column,0))</f>
        <v>0</v>
      </c>
      <c r="M4" t="s">
        <v>1680</v>
      </c>
    </row>
    <row r="5" spans="1:13" x14ac:dyDescent="0.35">
      <c r="A5" t="s">
        <v>977</v>
      </c>
      <c r="B5" t="s">
        <v>573</v>
      </c>
      <c r="C5" t="s">
        <v>7585</v>
      </c>
      <c r="D5" t="s">
        <v>54</v>
      </c>
      <c r="H5" t="s">
        <v>574</v>
      </c>
      <c r="I5" t="s">
        <v>63</v>
      </c>
      <c r="J5" t="s">
        <v>54</v>
      </c>
      <c r="K5" s="78">
        <f t="shared" ca="1" si="0"/>
        <v>0</v>
      </c>
      <c r="M5" t="s">
        <v>1680</v>
      </c>
    </row>
    <row r="6" spans="1:13" x14ac:dyDescent="0.35">
      <c r="A6" t="s">
        <v>977</v>
      </c>
      <c r="B6" t="s">
        <v>23</v>
      </c>
      <c r="C6" t="s">
        <v>574</v>
      </c>
      <c r="D6" t="s">
        <v>54</v>
      </c>
      <c r="H6" t="s">
        <v>574</v>
      </c>
      <c r="I6" t="s">
        <v>63</v>
      </c>
      <c r="J6" t="s">
        <v>54</v>
      </c>
      <c r="K6" s="78">
        <f t="shared" ca="1" si="0"/>
        <v>0</v>
      </c>
      <c r="M6" t="s">
        <v>1680</v>
      </c>
    </row>
    <row r="7" spans="1:13" x14ac:dyDescent="0.35">
      <c r="A7" t="s">
        <v>977</v>
      </c>
      <c r="B7" t="s">
        <v>26</v>
      </c>
      <c r="C7" t="s">
        <v>978</v>
      </c>
      <c r="D7" t="s">
        <v>54</v>
      </c>
      <c r="H7" t="s">
        <v>978</v>
      </c>
      <c r="I7" t="s">
        <v>63</v>
      </c>
      <c r="J7" t="s">
        <v>54</v>
      </c>
      <c r="K7" s="78">
        <f t="shared" ca="1" si="0"/>
        <v>0</v>
      </c>
      <c r="M7" t="s">
        <v>1680</v>
      </c>
    </row>
    <row r="8" spans="1:13" x14ac:dyDescent="0.35">
      <c r="A8" t="s">
        <v>977</v>
      </c>
      <c r="B8" t="s">
        <v>30</v>
      </c>
      <c r="C8" t="s">
        <v>576</v>
      </c>
      <c r="D8" t="s">
        <v>54</v>
      </c>
      <c r="H8" t="s">
        <v>576</v>
      </c>
      <c r="I8" t="s">
        <v>63</v>
      </c>
      <c r="J8" t="s">
        <v>54</v>
      </c>
      <c r="K8" s="78">
        <f t="shared" ca="1" si="0"/>
        <v>0</v>
      </c>
      <c r="M8" t="s">
        <v>1680</v>
      </c>
    </row>
    <row r="9" spans="1:13" x14ac:dyDescent="0.35">
      <c r="A9" t="s">
        <v>977</v>
      </c>
      <c r="B9" t="s">
        <v>34</v>
      </c>
      <c r="C9" t="s">
        <v>979</v>
      </c>
      <c r="D9" t="s">
        <v>980</v>
      </c>
      <c r="E9" t="s">
        <v>580</v>
      </c>
      <c r="F9" t="s">
        <v>54</v>
      </c>
      <c r="H9" t="s">
        <v>580</v>
      </c>
      <c r="I9" t="s">
        <v>63</v>
      </c>
      <c r="J9" t="s">
        <v>54</v>
      </c>
      <c r="K9" s="78">
        <f t="shared" ca="1" si="0"/>
        <v>0</v>
      </c>
      <c r="M9" t="s">
        <v>1680</v>
      </c>
    </row>
    <row r="10" spans="1:13" x14ac:dyDescent="0.35">
      <c r="A10" t="s">
        <v>977</v>
      </c>
      <c r="B10" t="s">
        <v>38</v>
      </c>
      <c r="C10" t="s">
        <v>979</v>
      </c>
      <c r="D10" t="s">
        <v>980</v>
      </c>
      <c r="E10" t="s">
        <v>581</v>
      </c>
      <c r="F10" t="s">
        <v>54</v>
      </c>
      <c r="H10" t="s">
        <v>581</v>
      </c>
      <c r="I10" t="s">
        <v>63</v>
      </c>
      <c r="J10" t="s">
        <v>54</v>
      </c>
      <c r="K10" s="78">
        <f t="shared" ca="1" si="0"/>
        <v>0</v>
      </c>
      <c r="M10" t="s">
        <v>1680</v>
      </c>
    </row>
    <row r="11" spans="1:13" x14ac:dyDescent="0.35">
      <c r="A11" t="s">
        <v>977</v>
      </c>
      <c r="B11" t="s">
        <v>41</v>
      </c>
      <c r="C11" t="s">
        <v>979</v>
      </c>
      <c r="D11" t="s">
        <v>980</v>
      </c>
      <c r="E11" t="s">
        <v>582</v>
      </c>
      <c r="F11" t="s">
        <v>54</v>
      </c>
      <c r="H11" t="s">
        <v>582</v>
      </c>
      <c r="I11" t="s">
        <v>63</v>
      </c>
      <c r="J11" t="s">
        <v>54</v>
      </c>
      <c r="K11" s="78">
        <f t="shared" ca="1" si="0"/>
        <v>0</v>
      </c>
      <c r="M11" t="s">
        <v>1680</v>
      </c>
    </row>
    <row r="12" spans="1:13" x14ac:dyDescent="0.35">
      <c r="A12" t="s">
        <v>977</v>
      </c>
      <c r="B12" t="s">
        <v>45</v>
      </c>
      <c r="C12" t="s">
        <v>979</v>
      </c>
      <c r="D12" t="s">
        <v>980</v>
      </c>
      <c r="E12" t="s">
        <v>583</v>
      </c>
      <c r="F12" t="s">
        <v>54</v>
      </c>
      <c r="H12" t="s">
        <v>583</v>
      </c>
      <c r="I12" t="s">
        <v>63</v>
      </c>
      <c r="J12" t="s">
        <v>54</v>
      </c>
      <c r="K12" s="78">
        <f t="shared" ca="1" si="0"/>
        <v>0</v>
      </c>
      <c r="M12" t="s">
        <v>1680</v>
      </c>
    </row>
    <row r="13" spans="1:13" x14ac:dyDescent="0.35">
      <c r="A13" t="s">
        <v>977</v>
      </c>
      <c r="B13" t="s">
        <v>49</v>
      </c>
      <c r="C13" t="s">
        <v>979</v>
      </c>
      <c r="D13" t="s">
        <v>980</v>
      </c>
      <c r="E13" t="s">
        <v>584</v>
      </c>
      <c r="F13" t="s">
        <v>54</v>
      </c>
      <c r="H13" t="s">
        <v>584</v>
      </c>
      <c r="I13" t="s">
        <v>63</v>
      </c>
      <c r="J13" t="s">
        <v>54</v>
      </c>
      <c r="K13" s="78">
        <f t="shared" ca="1" si="0"/>
        <v>0</v>
      </c>
      <c r="M13" t="s">
        <v>1680</v>
      </c>
    </row>
    <row r="14" spans="1:13" x14ac:dyDescent="0.35">
      <c r="A14" t="s">
        <v>977</v>
      </c>
      <c r="B14" t="s">
        <v>51</v>
      </c>
      <c r="C14" t="s">
        <v>979</v>
      </c>
      <c r="D14" t="s">
        <v>980</v>
      </c>
      <c r="E14" t="s">
        <v>585</v>
      </c>
      <c r="F14" t="s">
        <v>54</v>
      </c>
      <c r="H14" t="s">
        <v>585</v>
      </c>
      <c r="I14" t="s">
        <v>63</v>
      </c>
      <c r="J14" t="s">
        <v>54</v>
      </c>
      <c r="K14" s="78">
        <f t="shared" ca="1" si="0"/>
        <v>0</v>
      </c>
      <c r="M14" t="s">
        <v>1680</v>
      </c>
    </row>
    <row r="15" spans="1:13" x14ac:dyDescent="0.35">
      <c r="A15" t="s">
        <v>977</v>
      </c>
      <c r="B15" t="s">
        <v>53</v>
      </c>
      <c r="C15" t="s">
        <v>979</v>
      </c>
      <c r="D15" t="s">
        <v>980</v>
      </c>
      <c r="E15" t="s">
        <v>586</v>
      </c>
      <c r="F15" t="s">
        <v>54</v>
      </c>
      <c r="H15" t="s">
        <v>586</v>
      </c>
      <c r="I15" t="s">
        <v>63</v>
      </c>
      <c r="J15" t="s">
        <v>54</v>
      </c>
      <c r="K15" s="78">
        <f t="shared" ca="1" si="0"/>
        <v>0</v>
      </c>
      <c r="M15" t="s">
        <v>1680</v>
      </c>
    </row>
    <row r="16" spans="1:13" x14ac:dyDescent="0.35">
      <c r="A16" t="s">
        <v>977</v>
      </c>
      <c r="B16" t="s">
        <v>60</v>
      </c>
      <c r="C16" t="s">
        <v>979</v>
      </c>
      <c r="D16" t="s">
        <v>980</v>
      </c>
      <c r="E16" t="s">
        <v>513</v>
      </c>
      <c r="F16" t="s">
        <v>54</v>
      </c>
      <c r="H16" t="s">
        <v>513</v>
      </c>
      <c r="I16" t="s">
        <v>63</v>
      </c>
      <c r="J16" t="s">
        <v>54</v>
      </c>
      <c r="K16" s="78">
        <f t="shared" ca="1" si="0"/>
        <v>0</v>
      </c>
      <c r="M16" t="s">
        <v>1680</v>
      </c>
    </row>
    <row r="17" spans="1:13" x14ac:dyDescent="0.35">
      <c r="A17" t="s">
        <v>977</v>
      </c>
      <c r="B17" t="s">
        <v>66</v>
      </c>
      <c r="C17" t="s">
        <v>979</v>
      </c>
      <c r="D17" t="s">
        <v>513</v>
      </c>
      <c r="E17" t="s">
        <v>981</v>
      </c>
      <c r="F17" t="s">
        <v>54</v>
      </c>
      <c r="I17" t="s">
        <v>63</v>
      </c>
      <c r="J17" t="s">
        <v>54</v>
      </c>
      <c r="K17" s="78">
        <f t="shared" ca="1" si="0"/>
        <v>0</v>
      </c>
      <c r="M17" t="s">
        <v>1680</v>
      </c>
    </row>
    <row r="18" spans="1:13" x14ac:dyDescent="0.35">
      <c r="A18" t="s">
        <v>977</v>
      </c>
      <c r="B18" t="s">
        <v>69</v>
      </c>
      <c r="C18" t="s">
        <v>979</v>
      </c>
      <c r="D18" t="s">
        <v>513</v>
      </c>
      <c r="E18" t="s">
        <v>588</v>
      </c>
      <c r="F18" t="s">
        <v>54</v>
      </c>
      <c r="I18" t="s">
        <v>63</v>
      </c>
      <c r="J18" t="s">
        <v>54</v>
      </c>
      <c r="K18" s="78">
        <f t="shared" ca="1" si="0"/>
        <v>0</v>
      </c>
      <c r="M18" t="s">
        <v>1680</v>
      </c>
    </row>
    <row r="19" spans="1:13" x14ac:dyDescent="0.35">
      <c r="A19" t="s">
        <v>977</v>
      </c>
      <c r="B19" t="s">
        <v>73</v>
      </c>
      <c r="C19" t="s">
        <v>979</v>
      </c>
      <c r="D19" t="s">
        <v>7586</v>
      </c>
      <c r="E19" t="s">
        <v>54</v>
      </c>
      <c r="I19" t="s">
        <v>63</v>
      </c>
      <c r="J19" t="s">
        <v>54</v>
      </c>
      <c r="K19" s="78">
        <f t="shared" ca="1" si="0"/>
        <v>0</v>
      </c>
      <c r="M19" t="s">
        <v>1680</v>
      </c>
    </row>
    <row r="20" spans="1:13" x14ac:dyDescent="0.35">
      <c r="A20" t="s">
        <v>977</v>
      </c>
      <c r="B20" t="s">
        <v>76</v>
      </c>
      <c r="C20" t="s">
        <v>979</v>
      </c>
      <c r="D20" t="s">
        <v>7587</v>
      </c>
      <c r="E20" t="s">
        <v>54</v>
      </c>
      <c r="I20" t="s">
        <v>63</v>
      </c>
      <c r="J20" t="s">
        <v>54</v>
      </c>
      <c r="K20" s="78">
        <f t="shared" ca="1" si="0"/>
        <v>0</v>
      </c>
      <c r="M20" t="s">
        <v>1680</v>
      </c>
    </row>
    <row r="21" spans="1:13" x14ac:dyDescent="0.35">
      <c r="A21" t="s">
        <v>977</v>
      </c>
      <c r="B21" t="s">
        <v>80</v>
      </c>
      <c r="C21" t="s">
        <v>979</v>
      </c>
      <c r="D21" t="s">
        <v>7588</v>
      </c>
      <c r="E21" t="s">
        <v>54</v>
      </c>
      <c r="I21" t="s">
        <v>63</v>
      </c>
      <c r="J21" t="s">
        <v>54</v>
      </c>
      <c r="K21" s="78">
        <f t="shared" ca="1" si="0"/>
        <v>0</v>
      </c>
      <c r="M21" t="s">
        <v>1680</v>
      </c>
    </row>
    <row r="22" spans="1:13" x14ac:dyDescent="0.35">
      <c r="A22" t="s">
        <v>977</v>
      </c>
      <c r="B22" t="s">
        <v>34</v>
      </c>
      <c r="C22" t="s">
        <v>979</v>
      </c>
      <c r="D22" t="s">
        <v>980</v>
      </c>
      <c r="E22" t="s">
        <v>580</v>
      </c>
      <c r="F22" t="s">
        <v>54</v>
      </c>
      <c r="H22" t="s">
        <v>580</v>
      </c>
      <c r="I22" t="s">
        <v>14</v>
      </c>
      <c r="J22" t="s">
        <v>982</v>
      </c>
      <c r="K22" s="78">
        <f t="shared" ca="1" si="0"/>
        <v>0</v>
      </c>
      <c r="M22" t="s">
        <v>1680</v>
      </c>
    </row>
    <row r="23" spans="1:13" x14ac:dyDescent="0.35">
      <c r="A23" t="s">
        <v>977</v>
      </c>
      <c r="B23" t="s">
        <v>38</v>
      </c>
      <c r="C23" t="s">
        <v>979</v>
      </c>
      <c r="D23" t="s">
        <v>980</v>
      </c>
      <c r="E23" t="s">
        <v>581</v>
      </c>
      <c r="F23" t="s">
        <v>54</v>
      </c>
      <c r="H23" t="s">
        <v>581</v>
      </c>
      <c r="I23" t="s">
        <v>14</v>
      </c>
      <c r="J23" t="s">
        <v>982</v>
      </c>
      <c r="K23" s="78">
        <f t="shared" ca="1" si="0"/>
        <v>0</v>
      </c>
      <c r="M23" t="s">
        <v>1680</v>
      </c>
    </row>
    <row r="24" spans="1:13" x14ac:dyDescent="0.35">
      <c r="A24" t="s">
        <v>977</v>
      </c>
      <c r="B24" t="s">
        <v>41</v>
      </c>
      <c r="C24" t="s">
        <v>979</v>
      </c>
      <c r="D24" t="s">
        <v>980</v>
      </c>
      <c r="E24" t="s">
        <v>582</v>
      </c>
      <c r="F24" t="s">
        <v>54</v>
      </c>
      <c r="H24" t="s">
        <v>582</v>
      </c>
      <c r="I24" t="s">
        <v>14</v>
      </c>
      <c r="J24" t="s">
        <v>982</v>
      </c>
      <c r="K24" s="78">
        <f t="shared" ca="1" si="0"/>
        <v>0</v>
      </c>
      <c r="M24" t="s">
        <v>1680</v>
      </c>
    </row>
    <row r="25" spans="1:13" x14ac:dyDescent="0.35">
      <c r="A25" t="s">
        <v>977</v>
      </c>
      <c r="B25" t="s">
        <v>45</v>
      </c>
      <c r="C25" t="s">
        <v>979</v>
      </c>
      <c r="D25" t="s">
        <v>980</v>
      </c>
      <c r="E25" t="s">
        <v>583</v>
      </c>
      <c r="F25" t="s">
        <v>54</v>
      </c>
      <c r="H25" t="s">
        <v>583</v>
      </c>
      <c r="I25" t="s">
        <v>14</v>
      </c>
      <c r="J25" t="s">
        <v>982</v>
      </c>
      <c r="K25" s="78">
        <f t="shared" ca="1" si="0"/>
        <v>0</v>
      </c>
      <c r="M25" t="s">
        <v>1680</v>
      </c>
    </row>
    <row r="26" spans="1:13" x14ac:dyDescent="0.35">
      <c r="A26" t="s">
        <v>977</v>
      </c>
      <c r="B26" t="s">
        <v>49</v>
      </c>
      <c r="C26" t="s">
        <v>979</v>
      </c>
      <c r="D26" t="s">
        <v>980</v>
      </c>
      <c r="E26" t="s">
        <v>584</v>
      </c>
      <c r="F26" t="s">
        <v>54</v>
      </c>
      <c r="H26" t="s">
        <v>584</v>
      </c>
      <c r="I26" t="s">
        <v>14</v>
      </c>
      <c r="J26" t="s">
        <v>982</v>
      </c>
      <c r="K26" s="78">
        <f t="shared" ca="1" si="0"/>
        <v>0</v>
      </c>
      <c r="M26" t="s">
        <v>1680</v>
      </c>
    </row>
    <row r="27" spans="1:13" x14ac:dyDescent="0.35">
      <c r="A27" t="s">
        <v>977</v>
      </c>
      <c r="B27" t="s">
        <v>51</v>
      </c>
      <c r="C27" t="s">
        <v>979</v>
      </c>
      <c r="D27" t="s">
        <v>980</v>
      </c>
      <c r="E27" t="s">
        <v>585</v>
      </c>
      <c r="F27" t="s">
        <v>54</v>
      </c>
      <c r="H27" t="s">
        <v>585</v>
      </c>
      <c r="I27" t="s">
        <v>14</v>
      </c>
      <c r="J27" t="s">
        <v>982</v>
      </c>
      <c r="K27" s="78">
        <f t="shared" ca="1" si="0"/>
        <v>0</v>
      </c>
      <c r="M27" t="s">
        <v>1680</v>
      </c>
    </row>
    <row r="28" spans="1:13" x14ac:dyDescent="0.35">
      <c r="A28" t="s">
        <v>977</v>
      </c>
      <c r="B28" t="s">
        <v>53</v>
      </c>
      <c r="C28" t="s">
        <v>979</v>
      </c>
      <c r="D28" t="s">
        <v>980</v>
      </c>
      <c r="E28" t="s">
        <v>586</v>
      </c>
      <c r="F28" t="s">
        <v>54</v>
      </c>
      <c r="H28" t="s">
        <v>586</v>
      </c>
      <c r="I28" t="s">
        <v>14</v>
      </c>
      <c r="J28" t="s">
        <v>982</v>
      </c>
      <c r="K28" s="78">
        <f t="shared" ca="1" si="0"/>
        <v>0</v>
      </c>
      <c r="M28" t="s">
        <v>1680</v>
      </c>
    </row>
    <row r="29" spans="1:13" x14ac:dyDescent="0.35">
      <c r="A29" t="s">
        <v>977</v>
      </c>
      <c r="B29" t="s">
        <v>60</v>
      </c>
      <c r="C29" t="s">
        <v>979</v>
      </c>
      <c r="D29" t="s">
        <v>980</v>
      </c>
      <c r="E29" t="s">
        <v>513</v>
      </c>
      <c r="F29" t="s">
        <v>54</v>
      </c>
      <c r="H29" t="s">
        <v>513</v>
      </c>
      <c r="I29" t="s">
        <v>14</v>
      </c>
      <c r="J29" t="s">
        <v>982</v>
      </c>
      <c r="K29" s="78">
        <f t="shared" ca="1" si="0"/>
        <v>0</v>
      </c>
      <c r="M29" t="s">
        <v>1680</v>
      </c>
    </row>
    <row r="30" spans="1:13" x14ac:dyDescent="0.35">
      <c r="A30" t="s">
        <v>977</v>
      </c>
      <c r="B30" t="s">
        <v>66</v>
      </c>
      <c r="C30" t="s">
        <v>979</v>
      </c>
      <c r="D30" t="s">
        <v>513</v>
      </c>
      <c r="E30" t="s">
        <v>981</v>
      </c>
      <c r="F30" t="s">
        <v>54</v>
      </c>
      <c r="I30" t="s">
        <v>14</v>
      </c>
      <c r="J30" t="s">
        <v>982</v>
      </c>
      <c r="K30" s="78">
        <f t="shared" ca="1" si="0"/>
        <v>0</v>
      </c>
      <c r="M30" t="s">
        <v>1680</v>
      </c>
    </row>
    <row r="31" spans="1:13" x14ac:dyDescent="0.35">
      <c r="A31" t="s">
        <v>977</v>
      </c>
      <c r="B31" t="s">
        <v>69</v>
      </c>
      <c r="C31" t="s">
        <v>979</v>
      </c>
      <c r="D31" t="s">
        <v>513</v>
      </c>
      <c r="E31" t="s">
        <v>588</v>
      </c>
      <c r="F31" t="s">
        <v>54</v>
      </c>
      <c r="I31" t="s">
        <v>14</v>
      </c>
      <c r="J31" t="s">
        <v>982</v>
      </c>
      <c r="K31" s="78">
        <f t="shared" ca="1" si="0"/>
        <v>0</v>
      </c>
      <c r="M31" t="s">
        <v>1680</v>
      </c>
    </row>
    <row r="32" spans="1:13" x14ac:dyDescent="0.35">
      <c r="A32" t="s">
        <v>977</v>
      </c>
      <c r="B32" t="s">
        <v>73</v>
      </c>
      <c r="C32" t="s">
        <v>979</v>
      </c>
      <c r="D32" t="s">
        <v>7586</v>
      </c>
      <c r="E32" t="s">
        <v>54</v>
      </c>
      <c r="I32" t="s">
        <v>14</v>
      </c>
      <c r="J32" t="s">
        <v>982</v>
      </c>
      <c r="K32" s="78">
        <f t="shared" ca="1" si="0"/>
        <v>0</v>
      </c>
      <c r="M32" t="s">
        <v>1680</v>
      </c>
    </row>
    <row r="33" spans="1:13" x14ac:dyDescent="0.35">
      <c r="A33" t="s">
        <v>977</v>
      </c>
      <c r="B33" t="s">
        <v>76</v>
      </c>
      <c r="C33" t="s">
        <v>979</v>
      </c>
      <c r="D33" t="s">
        <v>7587</v>
      </c>
      <c r="E33" t="s">
        <v>54</v>
      </c>
      <c r="I33" t="s">
        <v>14</v>
      </c>
      <c r="J33" t="s">
        <v>982</v>
      </c>
      <c r="K33" s="78">
        <f t="shared" ca="1" si="0"/>
        <v>0</v>
      </c>
      <c r="M33" t="s">
        <v>1680</v>
      </c>
    </row>
    <row r="34" spans="1:13" x14ac:dyDescent="0.35">
      <c r="A34" t="s">
        <v>977</v>
      </c>
      <c r="B34" t="s">
        <v>80</v>
      </c>
      <c r="C34" t="s">
        <v>979</v>
      </c>
      <c r="D34" t="s">
        <v>7588</v>
      </c>
      <c r="E34" t="s">
        <v>54</v>
      </c>
      <c r="I34" t="s">
        <v>14</v>
      </c>
      <c r="J34" t="s">
        <v>982</v>
      </c>
      <c r="K34" s="78">
        <f t="shared" ca="1" si="0"/>
        <v>0</v>
      </c>
      <c r="M34" t="s">
        <v>1680</v>
      </c>
    </row>
    <row r="35" spans="1:13" x14ac:dyDescent="0.35">
      <c r="A35" t="s">
        <v>977</v>
      </c>
      <c r="B35" t="s">
        <v>90</v>
      </c>
      <c r="C35" t="s">
        <v>985</v>
      </c>
      <c r="D35" t="s">
        <v>986</v>
      </c>
      <c r="E35" t="s">
        <v>54</v>
      </c>
      <c r="I35" t="s">
        <v>14</v>
      </c>
      <c r="J35" t="s">
        <v>982</v>
      </c>
      <c r="K35" s="78">
        <f t="shared" ca="1" si="0"/>
        <v>0</v>
      </c>
      <c r="M35" t="s">
        <v>1680</v>
      </c>
    </row>
    <row r="36" spans="1:13" x14ac:dyDescent="0.35">
      <c r="A36" t="s">
        <v>977</v>
      </c>
      <c r="B36" t="s">
        <v>92</v>
      </c>
      <c r="C36" t="s">
        <v>985</v>
      </c>
      <c r="D36" t="s">
        <v>987</v>
      </c>
      <c r="E36" t="s">
        <v>54</v>
      </c>
      <c r="I36" t="s">
        <v>14</v>
      </c>
      <c r="J36" t="s">
        <v>982</v>
      </c>
      <c r="K36" s="78">
        <f t="shared" ca="1" si="0"/>
        <v>0</v>
      </c>
      <c r="M36" t="s">
        <v>1680</v>
      </c>
    </row>
    <row r="37" spans="1:13" x14ac:dyDescent="0.35">
      <c r="A37" t="s">
        <v>977</v>
      </c>
      <c r="B37" t="s">
        <v>94</v>
      </c>
      <c r="C37" t="s">
        <v>985</v>
      </c>
      <c r="D37" t="s">
        <v>988</v>
      </c>
      <c r="E37" t="s">
        <v>54</v>
      </c>
      <c r="I37" t="s">
        <v>14</v>
      </c>
      <c r="J37" t="s">
        <v>982</v>
      </c>
      <c r="K37" s="78">
        <f t="shared" ca="1" si="0"/>
        <v>0</v>
      </c>
      <c r="M37" t="s">
        <v>1680</v>
      </c>
    </row>
    <row r="38" spans="1:13" x14ac:dyDescent="0.35">
      <c r="A38" t="s">
        <v>977</v>
      </c>
      <c r="B38" t="s">
        <v>96</v>
      </c>
      <c r="C38" t="s">
        <v>985</v>
      </c>
      <c r="D38" t="s">
        <v>594</v>
      </c>
      <c r="E38" t="s">
        <v>54</v>
      </c>
      <c r="I38" t="s">
        <v>14</v>
      </c>
      <c r="J38" t="s">
        <v>982</v>
      </c>
      <c r="K38" s="78">
        <f t="shared" ca="1" si="0"/>
        <v>0</v>
      </c>
      <c r="M38" t="s">
        <v>1680</v>
      </c>
    </row>
    <row r="39" spans="1:13" x14ac:dyDescent="0.35">
      <c r="A39" t="s">
        <v>977</v>
      </c>
      <c r="B39" t="s">
        <v>98</v>
      </c>
      <c r="C39" t="s">
        <v>989</v>
      </c>
      <c r="D39" t="s">
        <v>7589</v>
      </c>
      <c r="E39" t="s">
        <v>54</v>
      </c>
      <c r="I39" t="s">
        <v>14</v>
      </c>
      <c r="J39" t="s">
        <v>982</v>
      </c>
      <c r="K39" s="78">
        <f t="shared" ca="1" si="0"/>
        <v>0</v>
      </c>
      <c r="M39" t="s">
        <v>1680</v>
      </c>
    </row>
    <row r="40" spans="1:13" x14ac:dyDescent="0.35">
      <c r="A40" t="s">
        <v>977</v>
      </c>
      <c r="B40" t="s">
        <v>100</v>
      </c>
      <c r="C40" t="s">
        <v>989</v>
      </c>
      <c r="D40" t="s">
        <v>7590</v>
      </c>
      <c r="E40" t="s">
        <v>54</v>
      </c>
      <c r="I40" t="s">
        <v>14</v>
      </c>
      <c r="J40" t="s">
        <v>982</v>
      </c>
      <c r="K40" s="78">
        <f t="shared" ca="1" si="0"/>
        <v>0</v>
      </c>
      <c r="M40" t="s">
        <v>1680</v>
      </c>
    </row>
    <row r="41" spans="1:13" x14ac:dyDescent="0.35">
      <c r="A41" t="s">
        <v>977</v>
      </c>
      <c r="B41" t="s">
        <v>102</v>
      </c>
      <c r="C41" t="s">
        <v>989</v>
      </c>
      <c r="D41" t="s">
        <v>7591</v>
      </c>
      <c r="E41" t="s">
        <v>54</v>
      </c>
      <c r="I41" t="s">
        <v>14</v>
      </c>
      <c r="J41" t="s">
        <v>982</v>
      </c>
      <c r="K41" s="78">
        <f t="shared" ca="1" si="0"/>
        <v>0</v>
      </c>
      <c r="M41" t="s">
        <v>1680</v>
      </c>
    </row>
    <row r="42" spans="1:13" x14ac:dyDescent="0.35">
      <c r="A42" t="s">
        <v>977</v>
      </c>
      <c r="B42" t="s">
        <v>34</v>
      </c>
      <c r="C42" t="s">
        <v>979</v>
      </c>
      <c r="D42" t="s">
        <v>980</v>
      </c>
      <c r="E42" t="s">
        <v>580</v>
      </c>
      <c r="F42" t="s">
        <v>54</v>
      </c>
      <c r="H42" t="s">
        <v>580</v>
      </c>
      <c r="I42" t="s">
        <v>61</v>
      </c>
      <c r="J42" t="s">
        <v>983</v>
      </c>
      <c r="K42" s="78">
        <f t="shared" ca="1" si="0"/>
        <v>0</v>
      </c>
      <c r="M42" t="s">
        <v>1680</v>
      </c>
    </row>
    <row r="43" spans="1:13" x14ac:dyDescent="0.35">
      <c r="A43" t="s">
        <v>977</v>
      </c>
      <c r="B43" t="s">
        <v>38</v>
      </c>
      <c r="C43" t="s">
        <v>979</v>
      </c>
      <c r="D43" t="s">
        <v>980</v>
      </c>
      <c r="E43" t="s">
        <v>581</v>
      </c>
      <c r="F43" t="s">
        <v>54</v>
      </c>
      <c r="H43" t="s">
        <v>581</v>
      </c>
      <c r="I43" t="s">
        <v>61</v>
      </c>
      <c r="J43" t="s">
        <v>983</v>
      </c>
      <c r="K43" s="78">
        <f t="shared" ca="1" si="0"/>
        <v>0</v>
      </c>
      <c r="M43" t="s">
        <v>1680</v>
      </c>
    </row>
    <row r="44" spans="1:13" x14ac:dyDescent="0.35">
      <c r="A44" t="s">
        <v>977</v>
      </c>
      <c r="B44" t="s">
        <v>41</v>
      </c>
      <c r="C44" t="s">
        <v>979</v>
      </c>
      <c r="D44" t="s">
        <v>980</v>
      </c>
      <c r="E44" t="s">
        <v>582</v>
      </c>
      <c r="F44" t="s">
        <v>54</v>
      </c>
      <c r="H44" t="s">
        <v>582</v>
      </c>
      <c r="I44" t="s">
        <v>61</v>
      </c>
      <c r="J44" t="s">
        <v>983</v>
      </c>
      <c r="K44" s="78">
        <f t="shared" ca="1" si="0"/>
        <v>0</v>
      </c>
      <c r="M44" t="s">
        <v>1680</v>
      </c>
    </row>
    <row r="45" spans="1:13" x14ac:dyDescent="0.35">
      <c r="A45" t="s">
        <v>977</v>
      </c>
      <c r="B45" t="s">
        <v>45</v>
      </c>
      <c r="C45" t="s">
        <v>979</v>
      </c>
      <c r="D45" t="s">
        <v>980</v>
      </c>
      <c r="E45" t="s">
        <v>583</v>
      </c>
      <c r="F45" t="s">
        <v>54</v>
      </c>
      <c r="H45" t="s">
        <v>583</v>
      </c>
      <c r="I45" t="s">
        <v>61</v>
      </c>
      <c r="J45" t="s">
        <v>983</v>
      </c>
      <c r="K45" s="78">
        <f t="shared" ca="1" si="0"/>
        <v>0</v>
      </c>
      <c r="M45" t="s">
        <v>1680</v>
      </c>
    </row>
    <row r="46" spans="1:13" x14ac:dyDescent="0.35">
      <c r="A46" t="s">
        <v>977</v>
      </c>
      <c r="B46" t="s">
        <v>49</v>
      </c>
      <c r="C46" t="s">
        <v>979</v>
      </c>
      <c r="D46" t="s">
        <v>980</v>
      </c>
      <c r="E46" t="s">
        <v>584</v>
      </c>
      <c r="F46" t="s">
        <v>54</v>
      </c>
      <c r="H46" t="s">
        <v>584</v>
      </c>
      <c r="I46" t="s">
        <v>61</v>
      </c>
      <c r="J46" t="s">
        <v>983</v>
      </c>
      <c r="K46" s="78">
        <f t="shared" ca="1" si="0"/>
        <v>0</v>
      </c>
      <c r="M46" t="s">
        <v>1680</v>
      </c>
    </row>
    <row r="47" spans="1:13" x14ac:dyDescent="0.35">
      <c r="A47" t="s">
        <v>977</v>
      </c>
      <c r="B47" t="s">
        <v>51</v>
      </c>
      <c r="C47" t="s">
        <v>979</v>
      </c>
      <c r="D47" t="s">
        <v>980</v>
      </c>
      <c r="E47" t="s">
        <v>585</v>
      </c>
      <c r="F47" t="s">
        <v>54</v>
      </c>
      <c r="H47" t="s">
        <v>585</v>
      </c>
      <c r="I47" t="s">
        <v>61</v>
      </c>
      <c r="J47" t="s">
        <v>983</v>
      </c>
      <c r="K47" s="78">
        <f t="shared" ca="1" si="0"/>
        <v>0</v>
      </c>
      <c r="M47" t="s">
        <v>1680</v>
      </c>
    </row>
    <row r="48" spans="1:13" x14ac:dyDescent="0.35">
      <c r="A48" t="s">
        <v>977</v>
      </c>
      <c r="B48" t="s">
        <v>53</v>
      </c>
      <c r="C48" t="s">
        <v>979</v>
      </c>
      <c r="D48" t="s">
        <v>980</v>
      </c>
      <c r="E48" t="s">
        <v>586</v>
      </c>
      <c r="F48" t="s">
        <v>54</v>
      </c>
      <c r="H48" t="s">
        <v>586</v>
      </c>
      <c r="I48" t="s">
        <v>61</v>
      </c>
      <c r="J48" t="s">
        <v>983</v>
      </c>
      <c r="K48" s="78">
        <f t="shared" ca="1" si="0"/>
        <v>0</v>
      </c>
      <c r="M48" t="s">
        <v>1680</v>
      </c>
    </row>
    <row r="49" spans="1:13" x14ac:dyDescent="0.35">
      <c r="A49" t="s">
        <v>977</v>
      </c>
      <c r="B49" t="s">
        <v>60</v>
      </c>
      <c r="C49" t="s">
        <v>979</v>
      </c>
      <c r="D49" t="s">
        <v>980</v>
      </c>
      <c r="E49" t="s">
        <v>513</v>
      </c>
      <c r="F49" t="s">
        <v>54</v>
      </c>
      <c r="H49" t="s">
        <v>513</v>
      </c>
      <c r="I49" t="s">
        <v>61</v>
      </c>
      <c r="J49" t="s">
        <v>983</v>
      </c>
      <c r="K49" s="78">
        <f t="shared" ca="1" si="0"/>
        <v>0</v>
      </c>
      <c r="M49" t="s">
        <v>1680</v>
      </c>
    </row>
    <row r="50" spans="1:13" x14ac:dyDescent="0.35">
      <c r="A50" t="s">
        <v>977</v>
      </c>
      <c r="B50" t="s">
        <v>66</v>
      </c>
      <c r="C50" t="s">
        <v>979</v>
      </c>
      <c r="D50" t="s">
        <v>513</v>
      </c>
      <c r="E50" t="s">
        <v>981</v>
      </c>
      <c r="F50" t="s">
        <v>54</v>
      </c>
      <c r="I50" t="s">
        <v>61</v>
      </c>
      <c r="J50" t="s">
        <v>983</v>
      </c>
      <c r="K50" s="78">
        <f t="shared" ca="1" si="0"/>
        <v>0</v>
      </c>
      <c r="M50" t="s">
        <v>1680</v>
      </c>
    </row>
    <row r="51" spans="1:13" x14ac:dyDescent="0.35">
      <c r="A51" t="s">
        <v>977</v>
      </c>
      <c r="B51" t="s">
        <v>69</v>
      </c>
      <c r="C51" t="s">
        <v>979</v>
      </c>
      <c r="D51" t="s">
        <v>513</v>
      </c>
      <c r="E51" t="s">
        <v>588</v>
      </c>
      <c r="F51" t="s">
        <v>54</v>
      </c>
      <c r="I51" t="s">
        <v>61</v>
      </c>
      <c r="J51" t="s">
        <v>983</v>
      </c>
      <c r="K51" s="78">
        <f t="shared" ca="1" si="0"/>
        <v>0</v>
      </c>
      <c r="M51" t="s">
        <v>1680</v>
      </c>
    </row>
    <row r="52" spans="1:13" x14ac:dyDescent="0.35">
      <c r="A52" t="s">
        <v>977</v>
      </c>
      <c r="B52" t="s">
        <v>73</v>
      </c>
      <c r="C52" t="s">
        <v>979</v>
      </c>
      <c r="D52" t="s">
        <v>7586</v>
      </c>
      <c r="E52" t="s">
        <v>54</v>
      </c>
      <c r="I52" t="s">
        <v>61</v>
      </c>
      <c r="J52" t="s">
        <v>983</v>
      </c>
      <c r="K52" s="78">
        <f t="shared" ca="1" si="0"/>
        <v>0</v>
      </c>
      <c r="M52" t="s">
        <v>1680</v>
      </c>
    </row>
    <row r="53" spans="1:13" x14ac:dyDescent="0.35">
      <c r="A53" t="s">
        <v>977</v>
      </c>
      <c r="B53" t="s">
        <v>76</v>
      </c>
      <c r="C53" t="s">
        <v>979</v>
      </c>
      <c r="D53" t="s">
        <v>7587</v>
      </c>
      <c r="E53" t="s">
        <v>54</v>
      </c>
      <c r="I53" t="s">
        <v>61</v>
      </c>
      <c r="J53" t="s">
        <v>983</v>
      </c>
      <c r="K53" s="78">
        <f t="shared" ca="1" si="0"/>
        <v>0</v>
      </c>
      <c r="M53" t="s">
        <v>1680</v>
      </c>
    </row>
    <row r="54" spans="1:13" x14ac:dyDescent="0.35">
      <c r="A54" t="s">
        <v>977</v>
      </c>
      <c r="B54" t="s">
        <v>80</v>
      </c>
      <c r="C54" t="s">
        <v>979</v>
      </c>
      <c r="D54" t="s">
        <v>7588</v>
      </c>
      <c r="E54" t="s">
        <v>54</v>
      </c>
      <c r="I54" t="s">
        <v>61</v>
      </c>
      <c r="J54" t="s">
        <v>983</v>
      </c>
      <c r="K54" s="78">
        <f t="shared" ca="1" si="0"/>
        <v>0</v>
      </c>
      <c r="M54" t="s">
        <v>1680</v>
      </c>
    </row>
    <row r="55" spans="1:13" x14ac:dyDescent="0.35">
      <c r="A55" t="s">
        <v>977</v>
      </c>
      <c r="B55" t="s">
        <v>90</v>
      </c>
      <c r="C55" t="s">
        <v>985</v>
      </c>
      <c r="D55" t="s">
        <v>986</v>
      </c>
      <c r="E55" t="s">
        <v>54</v>
      </c>
      <c r="I55" t="s">
        <v>61</v>
      </c>
      <c r="J55" t="s">
        <v>983</v>
      </c>
      <c r="K55" s="78">
        <f t="shared" ca="1" si="0"/>
        <v>0</v>
      </c>
      <c r="M55" t="s">
        <v>1680</v>
      </c>
    </row>
    <row r="56" spans="1:13" x14ac:dyDescent="0.35">
      <c r="A56" t="s">
        <v>977</v>
      </c>
      <c r="B56" t="s">
        <v>92</v>
      </c>
      <c r="C56" t="s">
        <v>985</v>
      </c>
      <c r="D56" t="s">
        <v>987</v>
      </c>
      <c r="E56" t="s">
        <v>54</v>
      </c>
      <c r="I56" t="s">
        <v>61</v>
      </c>
      <c r="J56" t="s">
        <v>983</v>
      </c>
      <c r="K56" s="78">
        <f t="shared" ca="1" si="0"/>
        <v>0</v>
      </c>
      <c r="M56" t="s">
        <v>1680</v>
      </c>
    </row>
    <row r="57" spans="1:13" x14ac:dyDescent="0.35">
      <c r="A57" t="s">
        <v>977</v>
      </c>
      <c r="B57" t="s">
        <v>94</v>
      </c>
      <c r="C57" t="s">
        <v>985</v>
      </c>
      <c r="D57" t="s">
        <v>988</v>
      </c>
      <c r="E57" t="s">
        <v>54</v>
      </c>
      <c r="I57" t="s">
        <v>61</v>
      </c>
      <c r="J57" t="s">
        <v>983</v>
      </c>
      <c r="K57" s="78">
        <f t="shared" ca="1" si="0"/>
        <v>0</v>
      </c>
      <c r="M57" t="s">
        <v>1680</v>
      </c>
    </row>
    <row r="58" spans="1:13" x14ac:dyDescent="0.35">
      <c r="A58" t="s">
        <v>977</v>
      </c>
      <c r="B58" t="s">
        <v>96</v>
      </c>
      <c r="C58" t="s">
        <v>985</v>
      </c>
      <c r="D58" t="s">
        <v>594</v>
      </c>
      <c r="E58" t="s">
        <v>54</v>
      </c>
      <c r="I58" t="s">
        <v>61</v>
      </c>
      <c r="J58" t="s">
        <v>983</v>
      </c>
      <c r="K58" s="78">
        <f t="shared" ca="1" si="0"/>
        <v>0</v>
      </c>
      <c r="M58" t="s">
        <v>1680</v>
      </c>
    </row>
    <row r="59" spans="1:13" x14ac:dyDescent="0.35">
      <c r="A59" t="s">
        <v>977</v>
      </c>
      <c r="B59" t="s">
        <v>98</v>
      </c>
      <c r="C59" t="s">
        <v>989</v>
      </c>
      <c r="D59" t="s">
        <v>7589</v>
      </c>
      <c r="E59" t="s">
        <v>54</v>
      </c>
      <c r="I59" t="s">
        <v>61</v>
      </c>
      <c r="J59" t="s">
        <v>983</v>
      </c>
      <c r="K59" s="78">
        <f t="shared" ca="1" si="0"/>
        <v>0</v>
      </c>
      <c r="M59" t="s">
        <v>1680</v>
      </c>
    </row>
    <row r="60" spans="1:13" x14ac:dyDescent="0.35">
      <c r="A60" t="s">
        <v>977</v>
      </c>
      <c r="B60" t="s">
        <v>100</v>
      </c>
      <c r="C60" t="s">
        <v>989</v>
      </c>
      <c r="D60" t="s">
        <v>7590</v>
      </c>
      <c r="E60" t="s">
        <v>54</v>
      </c>
      <c r="I60" t="s">
        <v>61</v>
      </c>
      <c r="J60" t="s">
        <v>983</v>
      </c>
      <c r="K60" s="78">
        <f t="shared" ca="1" si="0"/>
        <v>0</v>
      </c>
      <c r="M60" t="s">
        <v>1680</v>
      </c>
    </row>
    <row r="61" spans="1:13" x14ac:dyDescent="0.35">
      <c r="A61" t="s">
        <v>977</v>
      </c>
      <c r="B61" t="s">
        <v>102</v>
      </c>
      <c r="C61" t="s">
        <v>989</v>
      </c>
      <c r="D61" t="s">
        <v>7591</v>
      </c>
      <c r="E61" t="s">
        <v>54</v>
      </c>
      <c r="I61" t="s">
        <v>61</v>
      </c>
      <c r="J61" t="s">
        <v>983</v>
      </c>
      <c r="K61" s="78">
        <f t="shared" ca="1" si="0"/>
        <v>0</v>
      </c>
      <c r="M61" t="s">
        <v>1680</v>
      </c>
    </row>
    <row r="62" spans="1:13" x14ac:dyDescent="0.35">
      <c r="A62" t="s">
        <v>977</v>
      </c>
      <c r="B62" t="s">
        <v>34</v>
      </c>
      <c r="C62" t="s">
        <v>979</v>
      </c>
      <c r="D62" t="s">
        <v>980</v>
      </c>
      <c r="E62" t="s">
        <v>580</v>
      </c>
      <c r="F62" t="s">
        <v>54</v>
      </c>
      <c r="H62" t="s">
        <v>580</v>
      </c>
      <c r="I62" t="s">
        <v>62</v>
      </c>
      <c r="J62" t="s">
        <v>984</v>
      </c>
      <c r="K62" s="78">
        <f t="shared" ca="1" si="0"/>
        <v>0</v>
      </c>
      <c r="M62" t="s">
        <v>1680</v>
      </c>
    </row>
    <row r="63" spans="1:13" x14ac:dyDescent="0.35">
      <c r="A63" t="s">
        <v>977</v>
      </c>
      <c r="B63" t="s">
        <v>38</v>
      </c>
      <c r="C63" t="s">
        <v>979</v>
      </c>
      <c r="D63" t="s">
        <v>980</v>
      </c>
      <c r="E63" t="s">
        <v>581</v>
      </c>
      <c r="F63" t="s">
        <v>54</v>
      </c>
      <c r="H63" t="s">
        <v>581</v>
      </c>
      <c r="I63" t="s">
        <v>62</v>
      </c>
      <c r="J63" t="s">
        <v>984</v>
      </c>
      <c r="K63" s="78">
        <f t="shared" ca="1" si="0"/>
        <v>0</v>
      </c>
      <c r="M63" t="s">
        <v>1680</v>
      </c>
    </row>
    <row r="64" spans="1:13" x14ac:dyDescent="0.35">
      <c r="A64" t="s">
        <v>977</v>
      </c>
      <c r="B64" t="s">
        <v>41</v>
      </c>
      <c r="C64" t="s">
        <v>979</v>
      </c>
      <c r="D64" t="s">
        <v>980</v>
      </c>
      <c r="E64" t="s">
        <v>582</v>
      </c>
      <c r="F64" t="s">
        <v>54</v>
      </c>
      <c r="H64" t="s">
        <v>582</v>
      </c>
      <c r="I64" t="s">
        <v>62</v>
      </c>
      <c r="J64" t="s">
        <v>984</v>
      </c>
      <c r="K64" s="78">
        <f t="shared" ca="1" si="0"/>
        <v>0</v>
      </c>
      <c r="M64" t="s">
        <v>1680</v>
      </c>
    </row>
    <row r="65" spans="1:13" x14ac:dyDescent="0.35">
      <c r="A65" t="s">
        <v>977</v>
      </c>
      <c r="B65" t="s">
        <v>45</v>
      </c>
      <c r="C65" t="s">
        <v>979</v>
      </c>
      <c r="D65" t="s">
        <v>980</v>
      </c>
      <c r="E65" t="s">
        <v>583</v>
      </c>
      <c r="F65" t="s">
        <v>54</v>
      </c>
      <c r="H65" t="s">
        <v>583</v>
      </c>
      <c r="I65" t="s">
        <v>62</v>
      </c>
      <c r="J65" t="s">
        <v>984</v>
      </c>
      <c r="K65" s="78">
        <f t="shared" ca="1" si="0"/>
        <v>0</v>
      </c>
      <c r="M65" t="s">
        <v>1680</v>
      </c>
    </row>
    <row r="66" spans="1:13" x14ac:dyDescent="0.35">
      <c r="A66" t="s">
        <v>977</v>
      </c>
      <c r="B66" t="s">
        <v>49</v>
      </c>
      <c r="C66" t="s">
        <v>979</v>
      </c>
      <c r="D66" t="s">
        <v>980</v>
      </c>
      <c r="E66" t="s">
        <v>584</v>
      </c>
      <c r="F66" t="s">
        <v>54</v>
      </c>
      <c r="H66" t="s">
        <v>584</v>
      </c>
      <c r="I66" t="s">
        <v>62</v>
      </c>
      <c r="J66" t="s">
        <v>984</v>
      </c>
      <c r="K66" s="78">
        <f t="shared" ref="K66:K81" ca="1" si="1">OFFSET(USNatCat_Specific_Corner,MATCH($B66,USNatCat_Specific_Row,0),MATCH($I66,USNatCat_Specific_Column,0))</f>
        <v>0</v>
      </c>
      <c r="M66" t="s">
        <v>1680</v>
      </c>
    </row>
    <row r="67" spans="1:13" x14ac:dyDescent="0.35">
      <c r="A67" t="s">
        <v>977</v>
      </c>
      <c r="B67" t="s">
        <v>51</v>
      </c>
      <c r="C67" t="s">
        <v>979</v>
      </c>
      <c r="D67" t="s">
        <v>980</v>
      </c>
      <c r="E67" t="s">
        <v>585</v>
      </c>
      <c r="F67" t="s">
        <v>54</v>
      </c>
      <c r="H67" t="s">
        <v>585</v>
      </c>
      <c r="I67" t="s">
        <v>62</v>
      </c>
      <c r="J67" t="s">
        <v>984</v>
      </c>
      <c r="K67" s="78">
        <f t="shared" ca="1" si="1"/>
        <v>0</v>
      </c>
      <c r="M67" t="s">
        <v>1680</v>
      </c>
    </row>
    <row r="68" spans="1:13" x14ac:dyDescent="0.35">
      <c r="A68" t="s">
        <v>977</v>
      </c>
      <c r="B68" t="s">
        <v>53</v>
      </c>
      <c r="C68" t="s">
        <v>979</v>
      </c>
      <c r="D68" t="s">
        <v>980</v>
      </c>
      <c r="E68" t="s">
        <v>586</v>
      </c>
      <c r="F68" t="s">
        <v>54</v>
      </c>
      <c r="H68" t="s">
        <v>586</v>
      </c>
      <c r="I68" t="s">
        <v>62</v>
      </c>
      <c r="J68" t="s">
        <v>984</v>
      </c>
      <c r="K68" s="78">
        <f t="shared" ca="1" si="1"/>
        <v>0</v>
      </c>
      <c r="M68" t="s">
        <v>1680</v>
      </c>
    </row>
    <row r="69" spans="1:13" x14ac:dyDescent="0.35">
      <c r="A69" t="s">
        <v>977</v>
      </c>
      <c r="B69" t="s">
        <v>60</v>
      </c>
      <c r="C69" t="s">
        <v>979</v>
      </c>
      <c r="D69" t="s">
        <v>980</v>
      </c>
      <c r="E69" t="s">
        <v>513</v>
      </c>
      <c r="F69" t="s">
        <v>54</v>
      </c>
      <c r="H69" t="s">
        <v>513</v>
      </c>
      <c r="I69" t="s">
        <v>62</v>
      </c>
      <c r="J69" t="s">
        <v>984</v>
      </c>
      <c r="K69" s="78">
        <f t="shared" ca="1" si="1"/>
        <v>0</v>
      </c>
      <c r="M69" t="s">
        <v>1680</v>
      </c>
    </row>
    <row r="70" spans="1:13" x14ac:dyDescent="0.35">
      <c r="A70" t="s">
        <v>977</v>
      </c>
      <c r="B70" t="s">
        <v>66</v>
      </c>
      <c r="C70" t="s">
        <v>979</v>
      </c>
      <c r="D70" t="s">
        <v>513</v>
      </c>
      <c r="E70" t="s">
        <v>981</v>
      </c>
      <c r="F70" t="s">
        <v>54</v>
      </c>
      <c r="I70" t="s">
        <v>62</v>
      </c>
      <c r="J70" t="s">
        <v>984</v>
      </c>
      <c r="K70" s="78">
        <f t="shared" ca="1" si="1"/>
        <v>0</v>
      </c>
      <c r="M70" t="s">
        <v>1680</v>
      </c>
    </row>
    <row r="71" spans="1:13" x14ac:dyDescent="0.35">
      <c r="A71" t="s">
        <v>977</v>
      </c>
      <c r="B71" t="s">
        <v>69</v>
      </c>
      <c r="C71" t="s">
        <v>979</v>
      </c>
      <c r="D71" t="s">
        <v>513</v>
      </c>
      <c r="E71" t="s">
        <v>588</v>
      </c>
      <c r="F71" t="s">
        <v>54</v>
      </c>
      <c r="I71" t="s">
        <v>62</v>
      </c>
      <c r="J71" t="s">
        <v>984</v>
      </c>
      <c r="K71" s="78">
        <f t="shared" ca="1" si="1"/>
        <v>0</v>
      </c>
      <c r="M71" t="s">
        <v>1680</v>
      </c>
    </row>
    <row r="72" spans="1:13" x14ac:dyDescent="0.35">
      <c r="A72" t="s">
        <v>977</v>
      </c>
      <c r="B72" t="s">
        <v>73</v>
      </c>
      <c r="C72" t="s">
        <v>979</v>
      </c>
      <c r="D72" t="s">
        <v>7586</v>
      </c>
      <c r="E72" t="s">
        <v>54</v>
      </c>
      <c r="I72" t="s">
        <v>62</v>
      </c>
      <c r="J72" t="s">
        <v>984</v>
      </c>
      <c r="K72" s="78">
        <f t="shared" ca="1" si="1"/>
        <v>0</v>
      </c>
      <c r="M72" t="s">
        <v>1680</v>
      </c>
    </row>
    <row r="73" spans="1:13" x14ac:dyDescent="0.35">
      <c r="A73" t="s">
        <v>977</v>
      </c>
      <c r="B73" t="s">
        <v>76</v>
      </c>
      <c r="C73" t="s">
        <v>979</v>
      </c>
      <c r="D73" t="s">
        <v>7587</v>
      </c>
      <c r="E73" t="s">
        <v>54</v>
      </c>
      <c r="I73" t="s">
        <v>62</v>
      </c>
      <c r="J73" t="s">
        <v>984</v>
      </c>
      <c r="K73" s="78">
        <f t="shared" ca="1" si="1"/>
        <v>0</v>
      </c>
      <c r="M73" t="s">
        <v>1680</v>
      </c>
    </row>
    <row r="74" spans="1:13" x14ac:dyDescent="0.35">
      <c r="A74" t="s">
        <v>977</v>
      </c>
      <c r="B74" t="s">
        <v>80</v>
      </c>
      <c r="C74" t="s">
        <v>979</v>
      </c>
      <c r="D74" t="s">
        <v>7588</v>
      </c>
      <c r="E74" t="s">
        <v>54</v>
      </c>
      <c r="I74" t="s">
        <v>62</v>
      </c>
      <c r="J74" t="s">
        <v>984</v>
      </c>
      <c r="K74" s="78">
        <f t="shared" ca="1" si="1"/>
        <v>0</v>
      </c>
      <c r="M74" t="s">
        <v>1680</v>
      </c>
    </row>
    <row r="75" spans="1:13" x14ac:dyDescent="0.35">
      <c r="A75" t="s">
        <v>977</v>
      </c>
      <c r="B75" t="s">
        <v>90</v>
      </c>
      <c r="C75" t="s">
        <v>985</v>
      </c>
      <c r="D75" t="s">
        <v>986</v>
      </c>
      <c r="E75" t="s">
        <v>54</v>
      </c>
      <c r="I75" t="s">
        <v>62</v>
      </c>
      <c r="J75" t="s">
        <v>984</v>
      </c>
      <c r="K75" s="78">
        <f t="shared" ca="1" si="1"/>
        <v>0</v>
      </c>
      <c r="M75" t="s">
        <v>1680</v>
      </c>
    </row>
    <row r="76" spans="1:13" x14ac:dyDescent="0.35">
      <c r="A76" t="s">
        <v>977</v>
      </c>
      <c r="B76" t="s">
        <v>92</v>
      </c>
      <c r="C76" t="s">
        <v>985</v>
      </c>
      <c r="D76" t="s">
        <v>987</v>
      </c>
      <c r="E76" t="s">
        <v>54</v>
      </c>
      <c r="I76" t="s">
        <v>62</v>
      </c>
      <c r="J76" t="s">
        <v>984</v>
      </c>
      <c r="K76" s="78">
        <f t="shared" ca="1" si="1"/>
        <v>0</v>
      </c>
      <c r="M76" t="s">
        <v>1680</v>
      </c>
    </row>
    <row r="77" spans="1:13" x14ac:dyDescent="0.35">
      <c r="A77" t="s">
        <v>977</v>
      </c>
      <c r="B77" t="s">
        <v>94</v>
      </c>
      <c r="C77" t="s">
        <v>985</v>
      </c>
      <c r="D77" t="s">
        <v>988</v>
      </c>
      <c r="E77" t="s">
        <v>54</v>
      </c>
      <c r="I77" t="s">
        <v>62</v>
      </c>
      <c r="J77" t="s">
        <v>984</v>
      </c>
      <c r="K77" s="78">
        <f t="shared" ca="1" si="1"/>
        <v>0</v>
      </c>
      <c r="M77" t="s">
        <v>1680</v>
      </c>
    </row>
    <row r="78" spans="1:13" x14ac:dyDescent="0.35">
      <c r="A78" t="s">
        <v>977</v>
      </c>
      <c r="B78" t="s">
        <v>96</v>
      </c>
      <c r="C78" t="s">
        <v>985</v>
      </c>
      <c r="D78" t="s">
        <v>594</v>
      </c>
      <c r="E78" t="s">
        <v>54</v>
      </c>
      <c r="I78" t="s">
        <v>62</v>
      </c>
      <c r="J78" t="s">
        <v>984</v>
      </c>
      <c r="K78" s="78">
        <f t="shared" ca="1" si="1"/>
        <v>0</v>
      </c>
      <c r="M78" t="s">
        <v>1680</v>
      </c>
    </row>
    <row r="79" spans="1:13" x14ac:dyDescent="0.35">
      <c r="A79" t="s">
        <v>977</v>
      </c>
      <c r="B79" t="s">
        <v>98</v>
      </c>
      <c r="C79" t="s">
        <v>989</v>
      </c>
      <c r="D79" t="s">
        <v>7589</v>
      </c>
      <c r="E79" t="s">
        <v>54</v>
      </c>
      <c r="I79" t="s">
        <v>62</v>
      </c>
      <c r="J79" t="s">
        <v>984</v>
      </c>
      <c r="K79" s="78">
        <f t="shared" ca="1" si="1"/>
        <v>0</v>
      </c>
      <c r="M79" t="s">
        <v>1680</v>
      </c>
    </row>
    <row r="80" spans="1:13" x14ac:dyDescent="0.35">
      <c r="A80" t="s">
        <v>977</v>
      </c>
      <c r="B80" t="s">
        <v>100</v>
      </c>
      <c r="C80" t="s">
        <v>989</v>
      </c>
      <c r="D80" t="s">
        <v>7590</v>
      </c>
      <c r="E80" t="s">
        <v>54</v>
      </c>
      <c r="I80" t="s">
        <v>62</v>
      </c>
      <c r="J80" t="s">
        <v>984</v>
      </c>
      <c r="K80" s="78">
        <f t="shared" ca="1" si="1"/>
        <v>0</v>
      </c>
      <c r="M80" t="s">
        <v>1680</v>
      </c>
    </row>
    <row r="81" spans="1:13" x14ac:dyDescent="0.35">
      <c r="A81" t="s">
        <v>977</v>
      </c>
      <c r="B81" t="s">
        <v>102</v>
      </c>
      <c r="C81" t="s">
        <v>989</v>
      </c>
      <c r="D81" t="s">
        <v>7591</v>
      </c>
      <c r="E81" t="s">
        <v>54</v>
      </c>
      <c r="I81" t="s">
        <v>62</v>
      </c>
      <c r="J81" t="s">
        <v>984</v>
      </c>
      <c r="K81" s="78">
        <f t="shared" ca="1" si="1"/>
        <v>0</v>
      </c>
      <c r="M81" t="s">
        <v>1680</v>
      </c>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61"/>
  <sheetViews>
    <sheetView workbookViewId="0">
      <selection activeCell="F129" sqref="F129"/>
    </sheetView>
  </sheetViews>
  <sheetFormatPr defaultRowHeight="14.5" x14ac:dyDescent="0.35"/>
  <cols>
    <col min="3" max="3" width="23.54296875" customWidth="1"/>
    <col min="4" max="4" width="15.26953125" customWidth="1"/>
    <col min="5" max="5" width="15.1796875" customWidth="1"/>
    <col min="6" max="6" width="16.54296875" customWidth="1"/>
    <col min="7" max="7" width="17.54296875" customWidth="1"/>
    <col min="8" max="8" width="18.81640625" customWidth="1"/>
    <col min="9" max="10" width="13" customWidth="1"/>
  </cols>
  <sheetData>
    <row r="1" spans="1:13" ht="15.5" x14ac:dyDescent="0.35">
      <c r="A1" s="74" t="s">
        <v>197</v>
      </c>
    </row>
    <row r="3" spans="1:13" ht="15.5" x14ac:dyDescent="0.35">
      <c r="A3" s="75" t="s">
        <v>200</v>
      </c>
      <c r="B3" s="75" t="s">
        <v>201</v>
      </c>
      <c r="C3" s="75" t="s">
        <v>975</v>
      </c>
      <c r="D3" s="75" t="s">
        <v>976</v>
      </c>
      <c r="E3" s="75" t="s">
        <v>275</v>
      </c>
      <c r="F3" s="75" t="s">
        <v>276</v>
      </c>
      <c r="G3" s="75" t="s">
        <v>277</v>
      </c>
      <c r="H3" s="75" t="s">
        <v>211</v>
      </c>
      <c r="I3" s="75" t="s">
        <v>212</v>
      </c>
      <c r="J3" s="75" t="s">
        <v>213</v>
      </c>
      <c r="K3" s="75" t="s">
        <v>214</v>
      </c>
      <c r="M3" s="75" t="s">
        <v>198</v>
      </c>
    </row>
    <row r="4" spans="1:13" x14ac:dyDescent="0.35">
      <c r="A4" t="s">
        <v>1016</v>
      </c>
      <c r="B4" t="s">
        <v>19</v>
      </c>
      <c r="C4" t="s">
        <v>571</v>
      </c>
      <c r="D4" t="s">
        <v>54</v>
      </c>
      <c r="H4" t="s">
        <v>571</v>
      </c>
      <c r="I4" t="s">
        <v>62</v>
      </c>
      <c r="J4" t="s">
        <v>54</v>
      </c>
      <c r="K4" s="78">
        <f t="shared" ref="K4:K35" ca="1" si="0">OFFSET(USEarthquake_Specific_Corner,MATCH($B4,USEarthquake_Specific_Row,0),MATCH($I4,USEarthquake_Specific_Column,0))</f>
        <v>0</v>
      </c>
      <c r="M4" t="s">
        <v>1680</v>
      </c>
    </row>
    <row r="5" spans="1:13" x14ac:dyDescent="0.35">
      <c r="A5" t="s">
        <v>1016</v>
      </c>
      <c r="B5" t="s">
        <v>573</v>
      </c>
      <c r="C5" t="s">
        <v>7585</v>
      </c>
      <c r="D5" t="s">
        <v>54</v>
      </c>
      <c r="H5" t="s">
        <v>574</v>
      </c>
      <c r="I5" t="s">
        <v>62</v>
      </c>
      <c r="J5" t="s">
        <v>54</v>
      </c>
      <c r="K5" s="78">
        <f t="shared" ca="1" si="0"/>
        <v>0</v>
      </c>
      <c r="M5" t="s">
        <v>1680</v>
      </c>
    </row>
    <row r="6" spans="1:13" x14ac:dyDescent="0.35">
      <c r="A6" t="s">
        <v>1016</v>
      </c>
      <c r="B6" t="s">
        <v>23</v>
      </c>
      <c r="C6" t="s">
        <v>574</v>
      </c>
      <c r="D6" t="s">
        <v>54</v>
      </c>
      <c r="H6" t="s">
        <v>574</v>
      </c>
      <c r="I6" t="s">
        <v>62</v>
      </c>
      <c r="J6" t="s">
        <v>54</v>
      </c>
      <c r="K6" s="78">
        <f t="shared" ca="1" si="0"/>
        <v>0</v>
      </c>
      <c r="M6" t="s">
        <v>1680</v>
      </c>
    </row>
    <row r="7" spans="1:13" x14ac:dyDescent="0.35">
      <c r="A7" t="s">
        <v>1016</v>
      </c>
      <c r="B7" t="s">
        <v>26</v>
      </c>
      <c r="C7" t="s">
        <v>978</v>
      </c>
      <c r="D7" t="s">
        <v>54</v>
      </c>
      <c r="H7" t="s">
        <v>978</v>
      </c>
      <c r="I7" t="s">
        <v>62</v>
      </c>
      <c r="J7" t="s">
        <v>54</v>
      </c>
      <c r="K7" s="78">
        <f t="shared" ca="1" si="0"/>
        <v>0</v>
      </c>
      <c r="M7" t="s">
        <v>1680</v>
      </c>
    </row>
    <row r="8" spans="1:13" x14ac:dyDescent="0.35">
      <c r="A8" t="s">
        <v>1016</v>
      </c>
      <c r="B8" t="s">
        <v>30</v>
      </c>
      <c r="C8" t="s">
        <v>576</v>
      </c>
      <c r="D8" t="s">
        <v>54</v>
      </c>
      <c r="H8" t="s">
        <v>576</v>
      </c>
      <c r="I8" t="s">
        <v>62</v>
      </c>
      <c r="J8" t="s">
        <v>54</v>
      </c>
      <c r="K8" s="78">
        <f t="shared" ca="1" si="0"/>
        <v>0</v>
      </c>
      <c r="M8" t="s">
        <v>1680</v>
      </c>
    </row>
    <row r="9" spans="1:13" x14ac:dyDescent="0.35">
      <c r="A9" t="s">
        <v>1016</v>
      </c>
      <c r="B9" t="s">
        <v>34</v>
      </c>
      <c r="C9" t="s">
        <v>979</v>
      </c>
      <c r="D9" t="s">
        <v>980</v>
      </c>
      <c r="E9" t="s">
        <v>580</v>
      </c>
      <c r="F9" t="s">
        <v>54</v>
      </c>
      <c r="H9" t="s">
        <v>580</v>
      </c>
      <c r="I9" t="s">
        <v>62</v>
      </c>
      <c r="J9" t="s">
        <v>54</v>
      </c>
      <c r="K9" s="78">
        <f t="shared" ca="1" si="0"/>
        <v>0</v>
      </c>
      <c r="M9" t="s">
        <v>1680</v>
      </c>
    </row>
    <row r="10" spans="1:13" x14ac:dyDescent="0.35">
      <c r="A10" t="s">
        <v>1016</v>
      </c>
      <c r="B10" t="s">
        <v>38</v>
      </c>
      <c r="C10" t="s">
        <v>979</v>
      </c>
      <c r="D10" t="s">
        <v>980</v>
      </c>
      <c r="E10" t="s">
        <v>581</v>
      </c>
      <c r="F10" t="s">
        <v>54</v>
      </c>
      <c r="H10" t="s">
        <v>581</v>
      </c>
      <c r="I10" t="s">
        <v>62</v>
      </c>
      <c r="J10" t="s">
        <v>54</v>
      </c>
      <c r="K10" s="78">
        <f t="shared" ca="1" si="0"/>
        <v>0</v>
      </c>
      <c r="M10" t="s">
        <v>1680</v>
      </c>
    </row>
    <row r="11" spans="1:13" x14ac:dyDescent="0.35">
      <c r="A11" t="s">
        <v>1016</v>
      </c>
      <c r="B11" t="s">
        <v>41</v>
      </c>
      <c r="C11" t="s">
        <v>979</v>
      </c>
      <c r="D11" t="s">
        <v>980</v>
      </c>
      <c r="E11" t="s">
        <v>582</v>
      </c>
      <c r="F11" t="s">
        <v>54</v>
      </c>
      <c r="H11" t="s">
        <v>582</v>
      </c>
      <c r="I11" t="s">
        <v>62</v>
      </c>
      <c r="J11" t="s">
        <v>54</v>
      </c>
      <c r="K11" s="78">
        <f t="shared" ca="1" si="0"/>
        <v>0</v>
      </c>
      <c r="M11" t="s">
        <v>1680</v>
      </c>
    </row>
    <row r="12" spans="1:13" x14ac:dyDescent="0.35">
      <c r="A12" t="s">
        <v>1016</v>
      </c>
      <c r="B12" t="s">
        <v>45</v>
      </c>
      <c r="C12" t="s">
        <v>979</v>
      </c>
      <c r="D12" t="s">
        <v>980</v>
      </c>
      <c r="E12" t="s">
        <v>583</v>
      </c>
      <c r="F12" t="s">
        <v>54</v>
      </c>
      <c r="H12" t="s">
        <v>583</v>
      </c>
      <c r="I12" t="s">
        <v>62</v>
      </c>
      <c r="J12" t="s">
        <v>54</v>
      </c>
      <c r="K12" s="78">
        <f t="shared" ca="1" si="0"/>
        <v>0</v>
      </c>
      <c r="M12" t="s">
        <v>1680</v>
      </c>
    </row>
    <row r="13" spans="1:13" x14ac:dyDescent="0.35">
      <c r="A13" t="s">
        <v>1016</v>
      </c>
      <c r="B13" t="s">
        <v>49</v>
      </c>
      <c r="C13" t="s">
        <v>979</v>
      </c>
      <c r="D13" t="s">
        <v>980</v>
      </c>
      <c r="E13" t="s">
        <v>584</v>
      </c>
      <c r="F13" t="s">
        <v>54</v>
      </c>
      <c r="H13" t="s">
        <v>584</v>
      </c>
      <c r="I13" t="s">
        <v>62</v>
      </c>
      <c r="J13" t="s">
        <v>54</v>
      </c>
      <c r="K13" s="78">
        <f t="shared" ca="1" si="0"/>
        <v>0</v>
      </c>
      <c r="M13" t="s">
        <v>1680</v>
      </c>
    </row>
    <row r="14" spans="1:13" x14ac:dyDescent="0.35">
      <c r="A14" t="s">
        <v>1016</v>
      </c>
      <c r="B14" t="s">
        <v>51</v>
      </c>
      <c r="C14" t="s">
        <v>979</v>
      </c>
      <c r="D14" t="s">
        <v>980</v>
      </c>
      <c r="E14" t="s">
        <v>585</v>
      </c>
      <c r="F14" t="s">
        <v>54</v>
      </c>
      <c r="H14" t="s">
        <v>585</v>
      </c>
      <c r="I14" t="s">
        <v>62</v>
      </c>
      <c r="J14" t="s">
        <v>54</v>
      </c>
      <c r="K14" s="78">
        <f t="shared" ca="1" si="0"/>
        <v>0</v>
      </c>
      <c r="M14" t="s">
        <v>1680</v>
      </c>
    </row>
    <row r="15" spans="1:13" x14ac:dyDescent="0.35">
      <c r="A15" t="s">
        <v>1016</v>
      </c>
      <c r="B15" t="s">
        <v>53</v>
      </c>
      <c r="C15" t="s">
        <v>979</v>
      </c>
      <c r="D15" t="s">
        <v>980</v>
      </c>
      <c r="E15" t="s">
        <v>586</v>
      </c>
      <c r="F15" t="s">
        <v>54</v>
      </c>
      <c r="H15" t="s">
        <v>586</v>
      </c>
      <c r="I15" t="s">
        <v>62</v>
      </c>
      <c r="J15" t="s">
        <v>54</v>
      </c>
      <c r="K15" s="78">
        <f t="shared" ca="1" si="0"/>
        <v>0</v>
      </c>
      <c r="M15" t="s">
        <v>1680</v>
      </c>
    </row>
    <row r="16" spans="1:13" x14ac:dyDescent="0.35">
      <c r="A16" t="s">
        <v>1016</v>
      </c>
      <c r="B16" t="s">
        <v>60</v>
      </c>
      <c r="C16" t="s">
        <v>979</v>
      </c>
      <c r="D16" t="s">
        <v>980</v>
      </c>
      <c r="E16" t="s">
        <v>513</v>
      </c>
      <c r="F16" t="s">
        <v>54</v>
      </c>
      <c r="H16" t="s">
        <v>513</v>
      </c>
      <c r="I16" t="s">
        <v>62</v>
      </c>
      <c r="J16" t="s">
        <v>54</v>
      </c>
      <c r="K16" s="78">
        <f t="shared" ca="1" si="0"/>
        <v>0</v>
      </c>
      <c r="M16" t="s">
        <v>1680</v>
      </c>
    </row>
    <row r="17" spans="1:13" x14ac:dyDescent="0.35">
      <c r="A17" t="s">
        <v>1016</v>
      </c>
      <c r="B17" t="s">
        <v>66</v>
      </c>
      <c r="C17" t="s">
        <v>979</v>
      </c>
      <c r="D17" t="s">
        <v>513</v>
      </c>
      <c r="E17" t="s">
        <v>981</v>
      </c>
      <c r="F17" t="s">
        <v>54</v>
      </c>
      <c r="I17" t="s">
        <v>62</v>
      </c>
      <c r="J17" t="s">
        <v>54</v>
      </c>
      <c r="K17" s="78">
        <f t="shared" ca="1" si="0"/>
        <v>0</v>
      </c>
      <c r="M17" t="s">
        <v>1680</v>
      </c>
    </row>
    <row r="18" spans="1:13" x14ac:dyDescent="0.35">
      <c r="A18" t="s">
        <v>1016</v>
      </c>
      <c r="B18" t="s">
        <v>69</v>
      </c>
      <c r="C18" t="s">
        <v>979</v>
      </c>
      <c r="D18" t="s">
        <v>513</v>
      </c>
      <c r="E18" t="s">
        <v>588</v>
      </c>
      <c r="F18" t="s">
        <v>54</v>
      </c>
      <c r="I18" t="s">
        <v>62</v>
      </c>
      <c r="J18" t="s">
        <v>54</v>
      </c>
      <c r="K18" s="78">
        <f t="shared" ca="1" si="0"/>
        <v>0</v>
      </c>
      <c r="M18" t="s">
        <v>1680</v>
      </c>
    </row>
    <row r="19" spans="1:13" x14ac:dyDescent="0.35">
      <c r="A19" t="s">
        <v>1016</v>
      </c>
      <c r="B19" t="s">
        <v>73</v>
      </c>
      <c r="C19" t="s">
        <v>979</v>
      </c>
      <c r="D19" t="s">
        <v>7586</v>
      </c>
      <c r="E19" t="s">
        <v>54</v>
      </c>
      <c r="I19" t="s">
        <v>62</v>
      </c>
      <c r="J19" t="s">
        <v>54</v>
      </c>
      <c r="K19" s="78">
        <f t="shared" ca="1" si="0"/>
        <v>0</v>
      </c>
      <c r="M19" t="s">
        <v>1680</v>
      </c>
    </row>
    <row r="20" spans="1:13" x14ac:dyDescent="0.35">
      <c r="A20" t="s">
        <v>1016</v>
      </c>
      <c r="B20" t="s">
        <v>76</v>
      </c>
      <c r="C20" t="s">
        <v>979</v>
      </c>
      <c r="D20" t="s">
        <v>7587</v>
      </c>
      <c r="E20" t="s">
        <v>54</v>
      </c>
      <c r="I20" t="s">
        <v>62</v>
      </c>
      <c r="J20" t="s">
        <v>54</v>
      </c>
      <c r="K20" s="78">
        <f t="shared" ca="1" si="0"/>
        <v>0</v>
      </c>
      <c r="M20" t="s">
        <v>1680</v>
      </c>
    </row>
    <row r="21" spans="1:13" x14ac:dyDescent="0.35">
      <c r="A21" t="s">
        <v>1016</v>
      </c>
      <c r="B21" t="s">
        <v>80</v>
      </c>
      <c r="C21" t="s">
        <v>979</v>
      </c>
      <c r="D21" t="s">
        <v>7588</v>
      </c>
      <c r="E21" t="s">
        <v>54</v>
      </c>
      <c r="I21" t="s">
        <v>62</v>
      </c>
      <c r="J21" t="s">
        <v>54</v>
      </c>
      <c r="K21" s="78">
        <f t="shared" ca="1" si="0"/>
        <v>0</v>
      </c>
      <c r="M21" t="s">
        <v>1680</v>
      </c>
    </row>
    <row r="22" spans="1:13" x14ac:dyDescent="0.35">
      <c r="A22" t="s">
        <v>1016</v>
      </c>
      <c r="B22" t="s">
        <v>100</v>
      </c>
      <c r="C22" t="s">
        <v>989</v>
      </c>
      <c r="D22" t="s">
        <v>7589</v>
      </c>
      <c r="E22" t="s">
        <v>54</v>
      </c>
      <c r="I22" t="s">
        <v>62</v>
      </c>
      <c r="J22" t="s">
        <v>54</v>
      </c>
      <c r="K22" s="78">
        <f t="shared" ca="1" si="0"/>
        <v>0</v>
      </c>
      <c r="M22" t="s">
        <v>1680</v>
      </c>
    </row>
    <row r="23" spans="1:13" x14ac:dyDescent="0.35">
      <c r="A23" t="s">
        <v>1016</v>
      </c>
      <c r="B23" t="s">
        <v>102</v>
      </c>
      <c r="C23" t="s">
        <v>989</v>
      </c>
      <c r="D23" t="s">
        <v>7590</v>
      </c>
      <c r="E23" t="s">
        <v>54</v>
      </c>
      <c r="I23" t="s">
        <v>62</v>
      </c>
      <c r="J23" t="s">
        <v>54</v>
      </c>
      <c r="K23" s="78">
        <f t="shared" ca="1" si="0"/>
        <v>0</v>
      </c>
      <c r="M23" t="s">
        <v>1680</v>
      </c>
    </row>
    <row r="24" spans="1:13" x14ac:dyDescent="0.35">
      <c r="A24" t="s">
        <v>1016</v>
      </c>
      <c r="B24" t="s">
        <v>67</v>
      </c>
      <c r="C24" t="s">
        <v>989</v>
      </c>
      <c r="D24" t="s">
        <v>7591</v>
      </c>
      <c r="E24" t="s">
        <v>54</v>
      </c>
      <c r="I24" t="s">
        <v>62</v>
      </c>
      <c r="J24" t="s">
        <v>54</v>
      </c>
      <c r="K24" s="78">
        <f t="shared" ca="1" si="0"/>
        <v>0</v>
      </c>
      <c r="M24" t="s">
        <v>1680</v>
      </c>
    </row>
    <row r="25" spans="1:13" x14ac:dyDescent="0.35">
      <c r="A25" t="s">
        <v>1016</v>
      </c>
      <c r="B25" t="s">
        <v>34</v>
      </c>
      <c r="C25" t="s">
        <v>979</v>
      </c>
      <c r="D25" t="s">
        <v>980</v>
      </c>
      <c r="E25" t="s">
        <v>580</v>
      </c>
      <c r="F25" t="s">
        <v>54</v>
      </c>
      <c r="H25" t="s">
        <v>580</v>
      </c>
      <c r="I25" t="s">
        <v>14</v>
      </c>
      <c r="J25" t="s">
        <v>1017</v>
      </c>
      <c r="K25" s="78">
        <f t="shared" ca="1" si="0"/>
        <v>0</v>
      </c>
      <c r="M25" t="s">
        <v>1680</v>
      </c>
    </row>
    <row r="26" spans="1:13" x14ac:dyDescent="0.35">
      <c r="A26" t="s">
        <v>1016</v>
      </c>
      <c r="B26" t="s">
        <v>38</v>
      </c>
      <c r="C26" t="s">
        <v>979</v>
      </c>
      <c r="D26" t="s">
        <v>980</v>
      </c>
      <c r="E26" t="s">
        <v>581</v>
      </c>
      <c r="F26" t="s">
        <v>54</v>
      </c>
      <c r="H26" t="s">
        <v>581</v>
      </c>
      <c r="I26" t="s">
        <v>14</v>
      </c>
      <c r="J26" t="s">
        <v>1017</v>
      </c>
      <c r="K26" s="78">
        <f t="shared" ca="1" si="0"/>
        <v>0</v>
      </c>
      <c r="M26" t="s">
        <v>1680</v>
      </c>
    </row>
    <row r="27" spans="1:13" x14ac:dyDescent="0.35">
      <c r="A27" t="s">
        <v>1016</v>
      </c>
      <c r="B27" t="s">
        <v>41</v>
      </c>
      <c r="C27" t="s">
        <v>979</v>
      </c>
      <c r="D27" t="s">
        <v>980</v>
      </c>
      <c r="E27" t="s">
        <v>582</v>
      </c>
      <c r="F27" t="s">
        <v>54</v>
      </c>
      <c r="H27" t="s">
        <v>582</v>
      </c>
      <c r="I27" t="s">
        <v>14</v>
      </c>
      <c r="J27" t="s">
        <v>1017</v>
      </c>
      <c r="K27" s="78">
        <f t="shared" ca="1" si="0"/>
        <v>0</v>
      </c>
      <c r="M27" t="s">
        <v>1680</v>
      </c>
    </row>
    <row r="28" spans="1:13" x14ac:dyDescent="0.35">
      <c r="A28" t="s">
        <v>1016</v>
      </c>
      <c r="B28" t="s">
        <v>45</v>
      </c>
      <c r="C28" t="s">
        <v>979</v>
      </c>
      <c r="D28" t="s">
        <v>980</v>
      </c>
      <c r="E28" t="s">
        <v>583</v>
      </c>
      <c r="F28" t="s">
        <v>54</v>
      </c>
      <c r="H28" t="s">
        <v>583</v>
      </c>
      <c r="I28" t="s">
        <v>14</v>
      </c>
      <c r="J28" t="s">
        <v>1017</v>
      </c>
      <c r="K28" s="78">
        <f t="shared" ca="1" si="0"/>
        <v>0</v>
      </c>
      <c r="M28" t="s">
        <v>1680</v>
      </c>
    </row>
    <row r="29" spans="1:13" x14ac:dyDescent="0.35">
      <c r="A29" t="s">
        <v>1016</v>
      </c>
      <c r="B29" t="s">
        <v>49</v>
      </c>
      <c r="C29" t="s">
        <v>979</v>
      </c>
      <c r="D29" t="s">
        <v>980</v>
      </c>
      <c r="E29" t="s">
        <v>584</v>
      </c>
      <c r="F29" t="s">
        <v>54</v>
      </c>
      <c r="H29" t="s">
        <v>584</v>
      </c>
      <c r="I29" t="s">
        <v>14</v>
      </c>
      <c r="J29" t="s">
        <v>1017</v>
      </c>
      <c r="K29" s="78">
        <f t="shared" ca="1" si="0"/>
        <v>0</v>
      </c>
      <c r="M29" t="s">
        <v>1680</v>
      </c>
    </row>
    <row r="30" spans="1:13" x14ac:dyDescent="0.35">
      <c r="A30" t="s">
        <v>1016</v>
      </c>
      <c r="B30" t="s">
        <v>51</v>
      </c>
      <c r="C30" t="s">
        <v>979</v>
      </c>
      <c r="D30" t="s">
        <v>980</v>
      </c>
      <c r="E30" t="s">
        <v>585</v>
      </c>
      <c r="F30" t="s">
        <v>54</v>
      </c>
      <c r="H30" t="s">
        <v>585</v>
      </c>
      <c r="I30" t="s">
        <v>14</v>
      </c>
      <c r="J30" t="s">
        <v>1017</v>
      </c>
      <c r="K30" s="78">
        <f t="shared" ca="1" si="0"/>
        <v>0</v>
      </c>
      <c r="M30" t="s">
        <v>1680</v>
      </c>
    </row>
    <row r="31" spans="1:13" x14ac:dyDescent="0.35">
      <c r="A31" t="s">
        <v>1016</v>
      </c>
      <c r="B31" t="s">
        <v>53</v>
      </c>
      <c r="C31" t="s">
        <v>979</v>
      </c>
      <c r="D31" t="s">
        <v>980</v>
      </c>
      <c r="E31" t="s">
        <v>586</v>
      </c>
      <c r="F31" t="s">
        <v>54</v>
      </c>
      <c r="H31" t="s">
        <v>586</v>
      </c>
      <c r="I31" t="s">
        <v>14</v>
      </c>
      <c r="J31" t="s">
        <v>1017</v>
      </c>
      <c r="K31" s="78">
        <f t="shared" ca="1" si="0"/>
        <v>0</v>
      </c>
      <c r="M31" t="s">
        <v>1680</v>
      </c>
    </row>
    <row r="32" spans="1:13" x14ac:dyDescent="0.35">
      <c r="A32" t="s">
        <v>1016</v>
      </c>
      <c r="B32" t="s">
        <v>60</v>
      </c>
      <c r="C32" t="s">
        <v>979</v>
      </c>
      <c r="D32" t="s">
        <v>980</v>
      </c>
      <c r="E32" t="s">
        <v>513</v>
      </c>
      <c r="F32" t="s">
        <v>54</v>
      </c>
      <c r="H32" t="s">
        <v>513</v>
      </c>
      <c r="I32" t="s">
        <v>14</v>
      </c>
      <c r="J32" t="s">
        <v>1017</v>
      </c>
      <c r="K32" s="78">
        <f t="shared" ca="1" si="0"/>
        <v>0</v>
      </c>
      <c r="M32" t="s">
        <v>1680</v>
      </c>
    </row>
    <row r="33" spans="1:13" x14ac:dyDescent="0.35">
      <c r="A33" t="s">
        <v>1016</v>
      </c>
      <c r="B33" t="s">
        <v>66</v>
      </c>
      <c r="C33" t="s">
        <v>979</v>
      </c>
      <c r="D33" t="s">
        <v>513</v>
      </c>
      <c r="E33" t="s">
        <v>981</v>
      </c>
      <c r="F33" t="s">
        <v>54</v>
      </c>
      <c r="I33" t="s">
        <v>14</v>
      </c>
      <c r="J33" t="s">
        <v>1017</v>
      </c>
      <c r="K33" s="78">
        <f t="shared" ca="1" si="0"/>
        <v>0</v>
      </c>
      <c r="M33" t="s">
        <v>1680</v>
      </c>
    </row>
    <row r="34" spans="1:13" x14ac:dyDescent="0.35">
      <c r="A34" t="s">
        <v>1016</v>
      </c>
      <c r="B34" t="s">
        <v>69</v>
      </c>
      <c r="C34" t="s">
        <v>979</v>
      </c>
      <c r="D34" t="s">
        <v>513</v>
      </c>
      <c r="E34" t="s">
        <v>588</v>
      </c>
      <c r="F34" t="s">
        <v>54</v>
      </c>
      <c r="I34" t="s">
        <v>14</v>
      </c>
      <c r="J34" t="s">
        <v>1017</v>
      </c>
      <c r="K34" s="78">
        <f t="shared" ca="1" si="0"/>
        <v>0</v>
      </c>
      <c r="M34" t="s">
        <v>1680</v>
      </c>
    </row>
    <row r="35" spans="1:13" x14ac:dyDescent="0.35">
      <c r="A35" t="s">
        <v>1016</v>
      </c>
      <c r="B35" t="s">
        <v>73</v>
      </c>
      <c r="C35" t="s">
        <v>979</v>
      </c>
      <c r="D35" t="s">
        <v>7586</v>
      </c>
      <c r="E35" t="s">
        <v>54</v>
      </c>
      <c r="I35" t="s">
        <v>14</v>
      </c>
      <c r="J35" t="s">
        <v>1017</v>
      </c>
      <c r="K35" s="78">
        <f t="shared" ca="1" si="0"/>
        <v>0</v>
      </c>
      <c r="M35" t="s">
        <v>1680</v>
      </c>
    </row>
    <row r="36" spans="1:13" x14ac:dyDescent="0.35">
      <c r="A36" t="s">
        <v>1016</v>
      </c>
      <c r="B36" t="s">
        <v>76</v>
      </c>
      <c r="C36" t="s">
        <v>979</v>
      </c>
      <c r="D36" t="s">
        <v>7587</v>
      </c>
      <c r="E36" t="s">
        <v>54</v>
      </c>
      <c r="I36" t="s">
        <v>14</v>
      </c>
      <c r="J36" t="s">
        <v>1017</v>
      </c>
      <c r="K36" s="78">
        <f t="shared" ref="K36:K61" ca="1" si="1">OFFSET(USEarthquake_Specific_Corner,MATCH($B36,USEarthquake_Specific_Row,0),MATCH($I36,USEarthquake_Specific_Column,0))</f>
        <v>0</v>
      </c>
      <c r="M36" t="s">
        <v>1680</v>
      </c>
    </row>
    <row r="37" spans="1:13" x14ac:dyDescent="0.35">
      <c r="A37" t="s">
        <v>1016</v>
      </c>
      <c r="B37" t="s">
        <v>80</v>
      </c>
      <c r="C37" t="s">
        <v>979</v>
      </c>
      <c r="D37" t="s">
        <v>7588</v>
      </c>
      <c r="E37" t="s">
        <v>54</v>
      </c>
      <c r="I37" t="s">
        <v>14</v>
      </c>
      <c r="J37" t="s">
        <v>1017</v>
      </c>
      <c r="K37" s="78">
        <f t="shared" ca="1" si="1"/>
        <v>0</v>
      </c>
      <c r="M37" t="s">
        <v>1680</v>
      </c>
    </row>
    <row r="38" spans="1:13" x14ac:dyDescent="0.35">
      <c r="A38" t="s">
        <v>1016</v>
      </c>
      <c r="B38" t="s">
        <v>90</v>
      </c>
      <c r="C38" t="s">
        <v>985</v>
      </c>
      <c r="D38" t="s">
        <v>7592</v>
      </c>
      <c r="E38" t="s">
        <v>54</v>
      </c>
      <c r="I38" t="s">
        <v>14</v>
      </c>
      <c r="J38" t="s">
        <v>1017</v>
      </c>
      <c r="K38" s="78">
        <f t="shared" ca="1" si="1"/>
        <v>0</v>
      </c>
      <c r="M38" t="s">
        <v>1680</v>
      </c>
    </row>
    <row r="39" spans="1:13" x14ac:dyDescent="0.35">
      <c r="A39" t="s">
        <v>1016</v>
      </c>
      <c r="B39" t="s">
        <v>92</v>
      </c>
      <c r="C39" t="s">
        <v>985</v>
      </c>
      <c r="D39" t="s">
        <v>997</v>
      </c>
      <c r="E39" t="s">
        <v>54</v>
      </c>
      <c r="I39" t="s">
        <v>14</v>
      </c>
      <c r="J39" t="s">
        <v>1017</v>
      </c>
      <c r="K39" s="78">
        <f t="shared" ca="1" si="1"/>
        <v>0</v>
      </c>
      <c r="M39" t="s">
        <v>1680</v>
      </c>
    </row>
    <row r="40" spans="1:13" x14ac:dyDescent="0.35">
      <c r="A40" t="s">
        <v>1016</v>
      </c>
      <c r="B40" t="s">
        <v>94</v>
      </c>
      <c r="C40" t="s">
        <v>985</v>
      </c>
      <c r="D40" t="s">
        <v>998</v>
      </c>
      <c r="E40" t="s">
        <v>54</v>
      </c>
      <c r="I40" t="s">
        <v>14</v>
      </c>
      <c r="J40" t="s">
        <v>1017</v>
      </c>
      <c r="K40" s="78">
        <f t="shared" ca="1" si="1"/>
        <v>0</v>
      </c>
      <c r="M40" t="s">
        <v>1680</v>
      </c>
    </row>
    <row r="41" spans="1:13" x14ac:dyDescent="0.35">
      <c r="A41" t="s">
        <v>1016</v>
      </c>
      <c r="B41" t="s">
        <v>96</v>
      </c>
      <c r="C41" t="s">
        <v>985</v>
      </c>
      <c r="D41" t="s">
        <v>999</v>
      </c>
      <c r="E41" t="s">
        <v>54</v>
      </c>
      <c r="I41" t="s">
        <v>14</v>
      </c>
      <c r="J41" t="s">
        <v>1017</v>
      </c>
      <c r="K41" s="78">
        <f t="shared" ca="1" si="1"/>
        <v>0</v>
      </c>
      <c r="M41" t="s">
        <v>1680</v>
      </c>
    </row>
    <row r="42" spans="1:13" x14ac:dyDescent="0.35">
      <c r="A42" t="s">
        <v>1016</v>
      </c>
      <c r="B42" t="s">
        <v>98</v>
      </c>
      <c r="C42" t="s">
        <v>985</v>
      </c>
      <c r="D42" t="s">
        <v>7565</v>
      </c>
      <c r="E42" t="s">
        <v>54</v>
      </c>
      <c r="I42" t="s">
        <v>14</v>
      </c>
      <c r="J42" t="s">
        <v>1017</v>
      </c>
      <c r="K42" s="78">
        <f t="shared" ca="1" si="1"/>
        <v>0</v>
      </c>
      <c r="M42" t="s">
        <v>1680</v>
      </c>
    </row>
    <row r="43" spans="1:13" x14ac:dyDescent="0.35">
      <c r="A43" t="s">
        <v>1016</v>
      </c>
      <c r="B43" t="s">
        <v>116</v>
      </c>
      <c r="C43" t="s">
        <v>7593</v>
      </c>
      <c r="D43" t="s">
        <v>54</v>
      </c>
      <c r="I43" t="s">
        <v>14</v>
      </c>
      <c r="J43" t="s">
        <v>1017</v>
      </c>
      <c r="K43" s="78">
        <f t="shared" ca="1" si="1"/>
        <v>0</v>
      </c>
      <c r="M43" t="s">
        <v>1680</v>
      </c>
    </row>
    <row r="44" spans="1:13" x14ac:dyDescent="0.35">
      <c r="A44" t="s">
        <v>1016</v>
      </c>
      <c r="B44" t="s">
        <v>34</v>
      </c>
      <c r="C44" t="s">
        <v>979</v>
      </c>
      <c r="D44" t="s">
        <v>980</v>
      </c>
      <c r="E44" t="s">
        <v>580</v>
      </c>
      <c r="F44" t="s">
        <v>54</v>
      </c>
      <c r="H44" t="s">
        <v>580</v>
      </c>
      <c r="I44" t="s">
        <v>61</v>
      </c>
      <c r="J44" t="s">
        <v>1018</v>
      </c>
      <c r="K44" s="78">
        <f t="shared" ca="1" si="1"/>
        <v>0</v>
      </c>
      <c r="M44" t="s">
        <v>1680</v>
      </c>
    </row>
    <row r="45" spans="1:13" x14ac:dyDescent="0.35">
      <c r="A45" t="s">
        <v>1016</v>
      </c>
      <c r="B45" t="s">
        <v>38</v>
      </c>
      <c r="C45" t="s">
        <v>979</v>
      </c>
      <c r="D45" t="s">
        <v>980</v>
      </c>
      <c r="E45" t="s">
        <v>581</v>
      </c>
      <c r="F45" t="s">
        <v>54</v>
      </c>
      <c r="H45" t="s">
        <v>581</v>
      </c>
      <c r="I45" t="s">
        <v>61</v>
      </c>
      <c r="J45" t="s">
        <v>1018</v>
      </c>
      <c r="K45" s="78">
        <f t="shared" ca="1" si="1"/>
        <v>0</v>
      </c>
      <c r="M45" t="s">
        <v>1680</v>
      </c>
    </row>
    <row r="46" spans="1:13" x14ac:dyDescent="0.35">
      <c r="A46" t="s">
        <v>1016</v>
      </c>
      <c r="B46" t="s">
        <v>41</v>
      </c>
      <c r="C46" t="s">
        <v>979</v>
      </c>
      <c r="D46" t="s">
        <v>980</v>
      </c>
      <c r="E46" t="s">
        <v>582</v>
      </c>
      <c r="F46" t="s">
        <v>54</v>
      </c>
      <c r="H46" t="s">
        <v>582</v>
      </c>
      <c r="I46" t="s">
        <v>61</v>
      </c>
      <c r="J46" t="s">
        <v>1018</v>
      </c>
      <c r="K46" s="78">
        <f t="shared" ca="1" si="1"/>
        <v>0</v>
      </c>
      <c r="M46" t="s">
        <v>1680</v>
      </c>
    </row>
    <row r="47" spans="1:13" x14ac:dyDescent="0.35">
      <c r="A47" t="s">
        <v>1016</v>
      </c>
      <c r="B47" t="s">
        <v>45</v>
      </c>
      <c r="C47" t="s">
        <v>979</v>
      </c>
      <c r="D47" t="s">
        <v>980</v>
      </c>
      <c r="E47" t="s">
        <v>583</v>
      </c>
      <c r="F47" t="s">
        <v>54</v>
      </c>
      <c r="H47" t="s">
        <v>583</v>
      </c>
      <c r="I47" t="s">
        <v>61</v>
      </c>
      <c r="J47" t="s">
        <v>1018</v>
      </c>
      <c r="K47" s="78">
        <f t="shared" ca="1" si="1"/>
        <v>0</v>
      </c>
      <c r="M47" t="s">
        <v>1680</v>
      </c>
    </row>
    <row r="48" spans="1:13" x14ac:dyDescent="0.35">
      <c r="A48" t="s">
        <v>1016</v>
      </c>
      <c r="B48" t="s">
        <v>49</v>
      </c>
      <c r="C48" t="s">
        <v>979</v>
      </c>
      <c r="D48" t="s">
        <v>980</v>
      </c>
      <c r="E48" t="s">
        <v>584</v>
      </c>
      <c r="F48" t="s">
        <v>54</v>
      </c>
      <c r="H48" t="s">
        <v>584</v>
      </c>
      <c r="I48" t="s">
        <v>61</v>
      </c>
      <c r="J48" t="s">
        <v>1018</v>
      </c>
      <c r="K48" s="78">
        <f t="shared" ca="1" si="1"/>
        <v>0</v>
      </c>
      <c r="M48" t="s">
        <v>1680</v>
      </c>
    </row>
    <row r="49" spans="1:13" x14ac:dyDescent="0.35">
      <c r="A49" t="s">
        <v>1016</v>
      </c>
      <c r="B49" t="s">
        <v>51</v>
      </c>
      <c r="C49" t="s">
        <v>979</v>
      </c>
      <c r="D49" t="s">
        <v>980</v>
      </c>
      <c r="E49" t="s">
        <v>585</v>
      </c>
      <c r="F49" t="s">
        <v>54</v>
      </c>
      <c r="H49" t="s">
        <v>585</v>
      </c>
      <c r="I49" t="s">
        <v>61</v>
      </c>
      <c r="J49" t="s">
        <v>1018</v>
      </c>
      <c r="K49" s="78">
        <f t="shared" ca="1" si="1"/>
        <v>0</v>
      </c>
      <c r="M49" t="s">
        <v>1680</v>
      </c>
    </row>
    <row r="50" spans="1:13" x14ac:dyDescent="0.35">
      <c r="A50" t="s">
        <v>1016</v>
      </c>
      <c r="B50" t="s">
        <v>53</v>
      </c>
      <c r="C50" t="s">
        <v>979</v>
      </c>
      <c r="D50" t="s">
        <v>980</v>
      </c>
      <c r="E50" t="s">
        <v>586</v>
      </c>
      <c r="F50" t="s">
        <v>54</v>
      </c>
      <c r="H50" t="s">
        <v>586</v>
      </c>
      <c r="I50" t="s">
        <v>61</v>
      </c>
      <c r="J50" t="s">
        <v>1018</v>
      </c>
      <c r="K50" s="78">
        <f t="shared" ca="1" si="1"/>
        <v>0</v>
      </c>
      <c r="M50" t="s">
        <v>1680</v>
      </c>
    </row>
    <row r="51" spans="1:13" x14ac:dyDescent="0.35">
      <c r="A51" t="s">
        <v>1016</v>
      </c>
      <c r="B51" t="s">
        <v>60</v>
      </c>
      <c r="C51" t="s">
        <v>979</v>
      </c>
      <c r="D51" t="s">
        <v>980</v>
      </c>
      <c r="E51" t="s">
        <v>513</v>
      </c>
      <c r="F51" t="s">
        <v>54</v>
      </c>
      <c r="H51" t="s">
        <v>513</v>
      </c>
      <c r="I51" t="s">
        <v>61</v>
      </c>
      <c r="J51" t="s">
        <v>1018</v>
      </c>
      <c r="K51" s="78">
        <f t="shared" ca="1" si="1"/>
        <v>0</v>
      </c>
      <c r="M51" t="s">
        <v>1680</v>
      </c>
    </row>
    <row r="52" spans="1:13" x14ac:dyDescent="0.35">
      <c r="A52" t="s">
        <v>1016</v>
      </c>
      <c r="B52" t="s">
        <v>66</v>
      </c>
      <c r="C52" t="s">
        <v>979</v>
      </c>
      <c r="D52" t="s">
        <v>513</v>
      </c>
      <c r="E52" t="s">
        <v>981</v>
      </c>
      <c r="F52" t="s">
        <v>54</v>
      </c>
      <c r="I52" t="s">
        <v>61</v>
      </c>
      <c r="J52" t="s">
        <v>1018</v>
      </c>
      <c r="K52" s="78">
        <f t="shared" ca="1" si="1"/>
        <v>0</v>
      </c>
      <c r="M52" t="s">
        <v>1680</v>
      </c>
    </row>
    <row r="53" spans="1:13" x14ac:dyDescent="0.35">
      <c r="A53" t="s">
        <v>1016</v>
      </c>
      <c r="B53" t="s">
        <v>69</v>
      </c>
      <c r="C53" t="s">
        <v>979</v>
      </c>
      <c r="D53" t="s">
        <v>513</v>
      </c>
      <c r="E53" t="s">
        <v>588</v>
      </c>
      <c r="F53" t="s">
        <v>54</v>
      </c>
      <c r="I53" t="s">
        <v>61</v>
      </c>
      <c r="J53" t="s">
        <v>1018</v>
      </c>
      <c r="K53" s="78">
        <f t="shared" ca="1" si="1"/>
        <v>0</v>
      </c>
      <c r="M53" t="s">
        <v>1680</v>
      </c>
    </row>
    <row r="54" spans="1:13" x14ac:dyDescent="0.35">
      <c r="A54" t="s">
        <v>1016</v>
      </c>
      <c r="B54" t="s">
        <v>73</v>
      </c>
      <c r="C54" t="s">
        <v>979</v>
      </c>
      <c r="D54" t="s">
        <v>7586</v>
      </c>
      <c r="E54" t="s">
        <v>54</v>
      </c>
      <c r="I54" t="s">
        <v>61</v>
      </c>
      <c r="J54" t="s">
        <v>1018</v>
      </c>
      <c r="K54" s="78">
        <f t="shared" ca="1" si="1"/>
        <v>0</v>
      </c>
      <c r="M54" t="s">
        <v>1680</v>
      </c>
    </row>
    <row r="55" spans="1:13" x14ac:dyDescent="0.35">
      <c r="A55" t="s">
        <v>1016</v>
      </c>
      <c r="B55" t="s">
        <v>76</v>
      </c>
      <c r="C55" t="s">
        <v>979</v>
      </c>
      <c r="D55" t="s">
        <v>7587</v>
      </c>
      <c r="E55" t="s">
        <v>54</v>
      </c>
      <c r="I55" t="s">
        <v>61</v>
      </c>
      <c r="J55" t="s">
        <v>1018</v>
      </c>
      <c r="K55" s="78">
        <f t="shared" ca="1" si="1"/>
        <v>0</v>
      </c>
      <c r="M55" t="s">
        <v>1680</v>
      </c>
    </row>
    <row r="56" spans="1:13" x14ac:dyDescent="0.35">
      <c r="A56" t="s">
        <v>1016</v>
      </c>
      <c r="B56" t="s">
        <v>80</v>
      </c>
      <c r="C56" t="s">
        <v>979</v>
      </c>
      <c r="D56" t="s">
        <v>7588</v>
      </c>
      <c r="E56" t="s">
        <v>54</v>
      </c>
      <c r="I56" t="s">
        <v>61</v>
      </c>
      <c r="J56" t="s">
        <v>1018</v>
      </c>
      <c r="K56" s="78">
        <f t="shared" ca="1" si="1"/>
        <v>0</v>
      </c>
      <c r="M56" t="s">
        <v>1680</v>
      </c>
    </row>
    <row r="57" spans="1:13" x14ac:dyDescent="0.35">
      <c r="A57" t="s">
        <v>1016</v>
      </c>
      <c r="B57" t="s">
        <v>90</v>
      </c>
      <c r="C57" t="s">
        <v>985</v>
      </c>
      <c r="D57" t="s">
        <v>7592</v>
      </c>
      <c r="E57" t="s">
        <v>54</v>
      </c>
      <c r="I57" t="s">
        <v>61</v>
      </c>
      <c r="J57" t="s">
        <v>1018</v>
      </c>
      <c r="K57" s="78">
        <f t="shared" ca="1" si="1"/>
        <v>0</v>
      </c>
      <c r="M57" t="s">
        <v>1680</v>
      </c>
    </row>
    <row r="58" spans="1:13" x14ac:dyDescent="0.35">
      <c r="A58" t="s">
        <v>1016</v>
      </c>
      <c r="B58" t="s">
        <v>92</v>
      </c>
      <c r="C58" t="s">
        <v>985</v>
      </c>
      <c r="D58" t="s">
        <v>997</v>
      </c>
      <c r="E58" t="s">
        <v>54</v>
      </c>
      <c r="I58" t="s">
        <v>61</v>
      </c>
      <c r="J58" t="s">
        <v>1018</v>
      </c>
      <c r="K58" s="78">
        <f t="shared" ca="1" si="1"/>
        <v>0</v>
      </c>
      <c r="M58" t="s">
        <v>1680</v>
      </c>
    </row>
    <row r="59" spans="1:13" x14ac:dyDescent="0.35">
      <c r="A59" t="s">
        <v>1016</v>
      </c>
      <c r="B59" t="s">
        <v>94</v>
      </c>
      <c r="C59" t="s">
        <v>985</v>
      </c>
      <c r="D59" t="s">
        <v>998</v>
      </c>
      <c r="E59" t="s">
        <v>54</v>
      </c>
      <c r="I59" t="s">
        <v>61</v>
      </c>
      <c r="J59" t="s">
        <v>1018</v>
      </c>
      <c r="K59" s="78">
        <f t="shared" ca="1" si="1"/>
        <v>0</v>
      </c>
      <c r="M59" t="s">
        <v>1680</v>
      </c>
    </row>
    <row r="60" spans="1:13" x14ac:dyDescent="0.35">
      <c r="A60" t="s">
        <v>1016</v>
      </c>
      <c r="B60" t="s">
        <v>96</v>
      </c>
      <c r="C60" t="s">
        <v>985</v>
      </c>
      <c r="D60" t="s">
        <v>999</v>
      </c>
      <c r="E60" t="s">
        <v>54</v>
      </c>
      <c r="I60" t="s">
        <v>61</v>
      </c>
      <c r="J60" t="s">
        <v>1018</v>
      </c>
      <c r="K60" s="78">
        <f t="shared" ca="1" si="1"/>
        <v>0</v>
      </c>
      <c r="M60" t="s">
        <v>1680</v>
      </c>
    </row>
    <row r="61" spans="1:13" x14ac:dyDescent="0.35">
      <c r="A61" t="s">
        <v>1016</v>
      </c>
      <c r="B61" t="s">
        <v>98</v>
      </c>
      <c r="C61" t="s">
        <v>985</v>
      </c>
      <c r="D61" t="s">
        <v>7565</v>
      </c>
      <c r="E61" t="s">
        <v>54</v>
      </c>
      <c r="I61" t="s">
        <v>61</v>
      </c>
      <c r="J61" t="s">
        <v>1018</v>
      </c>
      <c r="K61" s="78">
        <f t="shared" ca="1" si="1"/>
        <v>0</v>
      </c>
      <c r="M61" t="s">
        <v>1680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81"/>
  <sheetViews>
    <sheetView workbookViewId="0">
      <selection activeCell="F129" sqref="F129"/>
    </sheetView>
  </sheetViews>
  <sheetFormatPr defaultRowHeight="14.5" x14ac:dyDescent="0.35"/>
  <cols>
    <col min="3" max="3" width="23.54296875" customWidth="1"/>
    <col min="4" max="4" width="15.26953125" customWidth="1"/>
    <col min="5" max="5" width="15.1796875" customWidth="1"/>
    <col min="6" max="6" width="16.54296875" customWidth="1"/>
    <col min="7" max="7" width="17.54296875" customWidth="1"/>
    <col min="8" max="8" width="18.81640625" customWidth="1"/>
    <col min="9" max="10" width="13" customWidth="1"/>
  </cols>
  <sheetData>
    <row r="1" spans="1:13" ht="15.5" x14ac:dyDescent="0.35">
      <c r="A1" s="74" t="s">
        <v>197</v>
      </c>
    </row>
    <row r="3" spans="1:13" ht="15.5" x14ac:dyDescent="0.35">
      <c r="A3" s="75" t="s">
        <v>200</v>
      </c>
      <c r="B3" s="75" t="s">
        <v>201</v>
      </c>
      <c r="C3" s="75" t="s">
        <v>975</v>
      </c>
      <c r="D3" s="75" t="s">
        <v>976</v>
      </c>
      <c r="E3" s="75" t="s">
        <v>275</v>
      </c>
      <c r="F3" s="75" t="s">
        <v>276</v>
      </c>
      <c r="G3" s="75" t="s">
        <v>277</v>
      </c>
      <c r="H3" s="75" t="s">
        <v>211</v>
      </c>
      <c r="I3" s="75" t="s">
        <v>212</v>
      </c>
      <c r="J3" s="75" t="s">
        <v>213</v>
      </c>
      <c r="K3" s="75" t="s">
        <v>214</v>
      </c>
      <c r="M3" s="75" t="s">
        <v>198</v>
      </c>
    </row>
    <row r="4" spans="1:13" x14ac:dyDescent="0.35">
      <c r="A4" t="s">
        <v>1019</v>
      </c>
      <c r="B4" t="s">
        <v>19</v>
      </c>
      <c r="C4" t="s">
        <v>571</v>
      </c>
      <c r="D4" t="s">
        <v>54</v>
      </c>
      <c r="H4" t="s">
        <v>571</v>
      </c>
      <c r="I4" t="s">
        <v>63</v>
      </c>
      <c r="J4" t="s">
        <v>54</v>
      </c>
      <c r="K4" s="78">
        <f t="shared" ref="K4:K67" ca="1" si="0">OFFSET(UK_NatCats_Corner,MATCH($B4,UK_NatCats_Row,0),MATCH($I4,UK_NatCats_Column,0))</f>
        <v>0</v>
      </c>
      <c r="M4" t="s">
        <v>1680</v>
      </c>
    </row>
    <row r="5" spans="1:13" x14ac:dyDescent="0.35">
      <c r="A5" t="s">
        <v>1019</v>
      </c>
      <c r="B5" t="s">
        <v>573</v>
      </c>
      <c r="C5" t="s">
        <v>7585</v>
      </c>
      <c r="D5" t="s">
        <v>54</v>
      </c>
      <c r="H5" t="s">
        <v>574</v>
      </c>
      <c r="I5" t="s">
        <v>63</v>
      </c>
      <c r="J5" t="s">
        <v>54</v>
      </c>
      <c r="K5" s="78">
        <f t="shared" ca="1" si="0"/>
        <v>0</v>
      </c>
      <c r="M5" t="s">
        <v>1680</v>
      </c>
    </row>
    <row r="6" spans="1:13" x14ac:dyDescent="0.35">
      <c r="A6" t="s">
        <v>1019</v>
      </c>
      <c r="B6" t="s">
        <v>23</v>
      </c>
      <c r="C6" t="s">
        <v>574</v>
      </c>
      <c r="D6" t="s">
        <v>54</v>
      </c>
      <c r="H6" t="s">
        <v>574</v>
      </c>
      <c r="I6" t="s">
        <v>63</v>
      </c>
      <c r="J6" t="s">
        <v>54</v>
      </c>
      <c r="K6" s="78">
        <f t="shared" ca="1" si="0"/>
        <v>0</v>
      </c>
      <c r="M6" t="s">
        <v>1680</v>
      </c>
    </row>
    <row r="7" spans="1:13" x14ac:dyDescent="0.35">
      <c r="A7" t="s">
        <v>1019</v>
      </c>
      <c r="B7" t="s">
        <v>26</v>
      </c>
      <c r="C7" t="s">
        <v>978</v>
      </c>
      <c r="D7" t="s">
        <v>54</v>
      </c>
      <c r="H7" t="s">
        <v>978</v>
      </c>
      <c r="I7" t="s">
        <v>63</v>
      </c>
      <c r="J7" t="s">
        <v>54</v>
      </c>
      <c r="K7" s="78">
        <f t="shared" ca="1" si="0"/>
        <v>0</v>
      </c>
      <c r="M7" t="s">
        <v>1680</v>
      </c>
    </row>
    <row r="8" spans="1:13" x14ac:dyDescent="0.35">
      <c r="A8" t="s">
        <v>1019</v>
      </c>
      <c r="B8" t="s">
        <v>30</v>
      </c>
      <c r="C8" t="s">
        <v>576</v>
      </c>
      <c r="D8" t="s">
        <v>54</v>
      </c>
      <c r="H8" t="s">
        <v>576</v>
      </c>
      <c r="I8" t="s">
        <v>63</v>
      </c>
      <c r="J8" t="s">
        <v>54</v>
      </c>
      <c r="K8" s="78">
        <f t="shared" ca="1" si="0"/>
        <v>0</v>
      </c>
      <c r="M8" t="s">
        <v>1680</v>
      </c>
    </row>
    <row r="9" spans="1:13" x14ac:dyDescent="0.35">
      <c r="A9" t="s">
        <v>1019</v>
      </c>
      <c r="B9" t="s">
        <v>34</v>
      </c>
      <c r="C9" t="s">
        <v>979</v>
      </c>
      <c r="D9" t="s">
        <v>980</v>
      </c>
      <c r="E9" t="s">
        <v>580</v>
      </c>
      <c r="F9" t="s">
        <v>54</v>
      </c>
      <c r="H9" t="s">
        <v>580</v>
      </c>
      <c r="I9" t="s">
        <v>63</v>
      </c>
      <c r="J9" t="s">
        <v>54</v>
      </c>
      <c r="K9" s="78">
        <f t="shared" ca="1" si="0"/>
        <v>0</v>
      </c>
      <c r="M9" t="s">
        <v>1680</v>
      </c>
    </row>
    <row r="10" spans="1:13" x14ac:dyDescent="0.35">
      <c r="A10" t="s">
        <v>1019</v>
      </c>
      <c r="B10" t="s">
        <v>38</v>
      </c>
      <c r="C10" t="s">
        <v>979</v>
      </c>
      <c r="D10" t="s">
        <v>980</v>
      </c>
      <c r="E10" t="s">
        <v>581</v>
      </c>
      <c r="F10" t="s">
        <v>54</v>
      </c>
      <c r="H10" t="s">
        <v>581</v>
      </c>
      <c r="I10" t="s">
        <v>63</v>
      </c>
      <c r="J10" t="s">
        <v>54</v>
      </c>
      <c r="K10" s="78">
        <f t="shared" ca="1" si="0"/>
        <v>0</v>
      </c>
      <c r="M10" t="s">
        <v>1680</v>
      </c>
    </row>
    <row r="11" spans="1:13" x14ac:dyDescent="0.35">
      <c r="A11" t="s">
        <v>1019</v>
      </c>
      <c r="B11" t="s">
        <v>41</v>
      </c>
      <c r="C11" t="s">
        <v>979</v>
      </c>
      <c r="D11" t="s">
        <v>980</v>
      </c>
      <c r="E11" t="s">
        <v>7597</v>
      </c>
      <c r="F11" t="s">
        <v>54</v>
      </c>
      <c r="H11" t="s">
        <v>582</v>
      </c>
      <c r="I11" t="s">
        <v>63</v>
      </c>
      <c r="J11" t="s">
        <v>54</v>
      </c>
      <c r="K11" s="78">
        <f t="shared" ca="1" si="0"/>
        <v>0</v>
      </c>
      <c r="M11" t="s">
        <v>1680</v>
      </c>
    </row>
    <row r="12" spans="1:13" x14ac:dyDescent="0.35">
      <c r="A12" t="s">
        <v>1019</v>
      </c>
      <c r="B12" t="s">
        <v>45</v>
      </c>
      <c r="C12" t="s">
        <v>979</v>
      </c>
      <c r="D12" t="s">
        <v>980</v>
      </c>
      <c r="E12" t="s">
        <v>7596</v>
      </c>
      <c r="F12" t="s">
        <v>54</v>
      </c>
      <c r="H12" t="s">
        <v>583</v>
      </c>
      <c r="I12" t="s">
        <v>63</v>
      </c>
      <c r="J12" t="s">
        <v>54</v>
      </c>
      <c r="K12" s="78">
        <f t="shared" ca="1" si="0"/>
        <v>0</v>
      </c>
      <c r="M12" t="s">
        <v>1680</v>
      </c>
    </row>
    <row r="13" spans="1:13" x14ac:dyDescent="0.35">
      <c r="A13" t="s">
        <v>1019</v>
      </c>
      <c r="B13" t="s">
        <v>49</v>
      </c>
      <c r="C13" t="s">
        <v>979</v>
      </c>
      <c r="D13" t="s">
        <v>980</v>
      </c>
      <c r="E13" t="s">
        <v>584</v>
      </c>
      <c r="F13" t="s">
        <v>54</v>
      </c>
      <c r="H13" t="s">
        <v>584</v>
      </c>
      <c r="I13" t="s">
        <v>63</v>
      </c>
      <c r="J13" t="s">
        <v>54</v>
      </c>
      <c r="K13" s="78">
        <f t="shared" ca="1" si="0"/>
        <v>0</v>
      </c>
      <c r="M13" t="s">
        <v>1680</v>
      </c>
    </row>
    <row r="14" spans="1:13" x14ac:dyDescent="0.35">
      <c r="A14" t="s">
        <v>1019</v>
      </c>
      <c r="B14" t="s">
        <v>51</v>
      </c>
      <c r="C14" t="s">
        <v>979</v>
      </c>
      <c r="D14" t="s">
        <v>980</v>
      </c>
      <c r="E14" t="s">
        <v>7595</v>
      </c>
      <c r="F14" t="s">
        <v>54</v>
      </c>
      <c r="H14" t="s">
        <v>585</v>
      </c>
      <c r="I14" t="s">
        <v>63</v>
      </c>
      <c r="J14" t="s">
        <v>54</v>
      </c>
      <c r="K14" s="78">
        <f t="shared" ca="1" si="0"/>
        <v>0</v>
      </c>
      <c r="M14" t="s">
        <v>1680</v>
      </c>
    </row>
    <row r="15" spans="1:13" x14ac:dyDescent="0.35">
      <c r="A15" t="s">
        <v>1019</v>
      </c>
      <c r="B15" t="s">
        <v>53</v>
      </c>
      <c r="C15" t="s">
        <v>979</v>
      </c>
      <c r="D15" t="s">
        <v>980</v>
      </c>
      <c r="E15" t="s">
        <v>586</v>
      </c>
      <c r="F15" t="s">
        <v>54</v>
      </c>
      <c r="H15" t="s">
        <v>586</v>
      </c>
      <c r="I15" t="s">
        <v>63</v>
      </c>
      <c r="J15" t="s">
        <v>54</v>
      </c>
      <c r="K15" s="78">
        <f t="shared" ca="1" si="0"/>
        <v>0</v>
      </c>
      <c r="M15" t="s">
        <v>1680</v>
      </c>
    </row>
    <row r="16" spans="1:13" x14ac:dyDescent="0.35">
      <c r="A16" t="s">
        <v>1019</v>
      </c>
      <c r="B16" t="s">
        <v>60</v>
      </c>
      <c r="C16" t="s">
        <v>979</v>
      </c>
      <c r="D16" t="s">
        <v>980</v>
      </c>
      <c r="E16" t="s">
        <v>513</v>
      </c>
      <c r="F16" t="s">
        <v>54</v>
      </c>
      <c r="H16" t="s">
        <v>513</v>
      </c>
      <c r="I16" t="s">
        <v>63</v>
      </c>
      <c r="J16" t="s">
        <v>54</v>
      </c>
      <c r="K16" s="78">
        <f t="shared" ca="1" si="0"/>
        <v>0</v>
      </c>
      <c r="M16" t="s">
        <v>1680</v>
      </c>
    </row>
    <row r="17" spans="1:13" x14ac:dyDescent="0.35">
      <c r="A17" t="s">
        <v>1019</v>
      </c>
      <c r="B17" t="s">
        <v>66</v>
      </c>
      <c r="C17" t="s">
        <v>979</v>
      </c>
      <c r="D17" t="s">
        <v>980</v>
      </c>
      <c r="E17" t="s">
        <v>7594</v>
      </c>
      <c r="F17" t="s">
        <v>54</v>
      </c>
      <c r="H17" t="s">
        <v>981</v>
      </c>
      <c r="I17" t="s">
        <v>63</v>
      </c>
      <c r="J17" t="s">
        <v>54</v>
      </c>
      <c r="K17" s="78">
        <f t="shared" ca="1" si="0"/>
        <v>0</v>
      </c>
      <c r="M17" t="s">
        <v>1680</v>
      </c>
    </row>
    <row r="18" spans="1:13" x14ac:dyDescent="0.35">
      <c r="A18" t="s">
        <v>1019</v>
      </c>
      <c r="B18" t="s">
        <v>69</v>
      </c>
      <c r="C18" t="s">
        <v>979</v>
      </c>
      <c r="D18" t="s">
        <v>980</v>
      </c>
      <c r="E18" t="s">
        <v>7598</v>
      </c>
      <c r="F18" t="s">
        <v>54</v>
      </c>
      <c r="H18" t="s">
        <v>588</v>
      </c>
      <c r="I18" t="s">
        <v>63</v>
      </c>
      <c r="J18" t="s">
        <v>54</v>
      </c>
      <c r="K18" s="78">
        <f t="shared" ca="1" si="0"/>
        <v>0</v>
      </c>
      <c r="M18" t="s">
        <v>1680</v>
      </c>
    </row>
    <row r="19" spans="1:13" x14ac:dyDescent="0.35">
      <c r="A19" t="s">
        <v>1019</v>
      </c>
      <c r="B19" t="s">
        <v>73</v>
      </c>
      <c r="C19" t="s">
        <v>979</v>
      </c>
      <c r="D19" t="s">
        <v>7586</v>
      </c>
      <c r="E19" t="s">
        <v>54</v>
      </c>
      <c r="I19" t="s">
        <v>63</v>
      </c>
      <c r="J19" t="s">
        <v>54</v>
      </c>
      <c r="K19" s="78">
        <f t="shared" ca="1" si="0"/>
        <v>0</v>
      </c>
      <c r="M19" t="s">
        <v>1680</v>
      </c>
    </row>
    <row r="20" spans="1:13" x14ac:dyDescent="0.35">
      <c r="A20" t="s">
        <v>1019</v>
      </c>
      <c r="B20" t="s">
        <v>76</v>
      </c>
      <c r="C20" t="s">
        <v>979</v>
      </c>
      <c r="D20" t="s">
        <v>7587</v>
      </c>
      <c r="E20" t="s">
        <v>54</v>
      </c>
      <c r="I20" t="s">
        <v>63</v>
      </c>
      <c r="J20" t="s">
        <v>54</v>
      </c>
      <c r="K20" s="78">
        <f t="shared" ca="1" si="0"/>
        <v>0</v>
      </c>
      <c r="M20" t="s">
        <v>1680</v>
      </c>
    </row>
    <row r="21" spans="1:13" x14ac:dyDescent="0.35">
      <c r="A21" t="s">
        <v>1019</v>
      </c>
      <c r="B21" t="s">
        <v>80</v>
      </c>
      <c r="C21" t="s">
        <v>979</v>
      </c>
      <c r="D21" t="s">
        <v>7588</v>
      </c>
      <c r="E21" t="s">
        <v>54</v>
      </c>
      <c r="I21" t="s">
        <v>63</v>
      </c>
      <c r="J21" t="s">
        <v>54</v>
      </c>
      <c r="K21" s="78">
        <f t="shared" ca="1" si="0"/>
        <v>0</v>
      </c>
      <c r="M21" t="s">
        <v>1680</v>
      </c>
    </row>
    <row r="22" spans="1:13" x14ac:dyDescent="0.35">
      <c r="A22" t="s">
        <v>1019</v>
      </c>
      <c r="B22" t="s">
        <v>34</v>
      </c>
      <c r="C22" t="s">
        <v>979</v>
      </c>
      <c r="D22" t="s">
        <v>980</v>
      </c>
      <c r="E22" t="s">
        <v>580</v>
      </c>
      <c r="F22" t="s">
        <v>54</v>
      </c>
      <c r="H22" t="s">
        <v>580</v>
      </c>
      <c r="I22" t="s">
        <v>14</v>
      </c>
      <c r="J22" t="s">
        <v>1020</v>
      </c>
      <c r="K22" s="78">
        <f t="shared" ca="1" si="0"/>
        <v>0</v>
      </c>
      <c r="M22" t="s">
        <v>1680</v>
      </c>
    </row>
    <row r="23" spans="1:13" x14ac:dyDescent="0.35">
      <c r="A23" t="s">
        <v>1019</v>
      </c>
      <c r="B23" t="s">
        <v>38</v>
      </c>
      <c r="C23" t="s">
        <v>979</v>
      </c>
      <c r="D23" t="s">
        <v>980</v>
      </c>
      <c r="E23" t="s">
        <v>581</v>
      </c>
      <c r="F23" t="s">
        <v>54</v>
      </c>
      <c r="H23" t="s">
        <v>581</v>
      </c>
      <c r="I23" t="s">
        <v>14</v>
      </c>
      <c r="J23" t="s">
        <v>1020</v>
      </c>
      <c r="K23" s="78">
        <f t="shared" ca="1" si="0"/>
        <v>0</v>
      </c>
      <c r="M23" t="s">
        <v>1680</v>
      </c>
    </row>
    <row r="24" spans="1:13" x14ac:dyDescent="0.35">
      <c r="A24" t="s">
        <v>1019</v>
      </c>
      <c r="B24" t="s">
        <v>41</v>
      </c>
      <c r="C24" t="s">
        <v>979</v>
      </c>
      <c r="D24" t="s">
        <v>980</v>
      </c>
      <c r="E24" t="s">
        <v>7597</v>
      </c>
      <c r="F24" t="s">
        <v>54</v>
      </c>
      <c r="H24" t="s">
        <v>582</v>
      </c>
      <c r="I24" t="s">
        <v>14</v>
      </c>
      <c r="J24" t="s">
        <v>1020</v>
      </c>
      <c r="K24" s="78">
        <f t="shared" ca="1" si="0"/>
        <v>0</v>
      </c>
      <c r="M24" t="s">
        <v>1680</v>
      </c>
    </row>
    <row r="25" spans="1:13" x14ac:dyDescent="0.35">
      <c r="A25" t="s">
        <v>1019</v>
      </c>
      <c r="B25" t="s">
        <v>45</v>
      </c>
      <c r="C25" t="s">
        <v>979</v>
      </c>
      <c r="D25" t="s">
        <v>980</v>
      </c>
      <c r="E25" t="s">
        <v>7596</v>
      </c>
      <c r="F25" t="s">
        <v>54</v>
      </c>
      <c r="H25" t="s">
        <v>583</v>
      </c>
      <c r="I25" t="s">
        <v>14</v>
      </c>
      <c r="J25" t="s">
        <v>1020</v>
      </c>
      <c r="K25" s="78">
        <f t="shared" ca="1" si="0"/>
        <v>0</v>
      </c>
      <c r="M25" t="s">
        <v>1680</v>
      </c>
    </row>
    <row r="26" spans="1:13" x14ac:dyDescent="0.35">
      <c r="A26" t="s">
        <v>1019</v>
      </c>
      <c r="B26" t="s">
        <v>49</v>
      </c>
      <c r="C26" t="s">
        <v>979</v>
      </c>
      <c r="D26" t="s">
        <v>980</v>
      </c>
      <c r="E26" t="s">
        <v>584</v>
      </c>
      <c r="F26" t="s">
        <v>54</v>
      </c>
      <c r="H26" t="s">
        <v>584</v>
      </c>
      <c r="I26" t="s">
        <v>14</v>
      </c>
      <c r="J26" t="s">
        <v>1020</v>
      </c>
      <c r="K26" s="78">
        <f t="shared" ca="1" si="0"/>
        <v>0</v>
      </c>
      <c r="M26" t="s">
        <v>1680</v>
      </c>
    </row>
    <row r="27" spans="1:13" x14ac:dyDescent="0.35">
      <c r="A27" t="s">
        <v>1019</v>
      </c>
      <c r="B27" t="s">
        <v>51</v>
      </c>
      <c r="C27" t="s">
        <v>979</v>
      </c>
      <c r="D27" t="s">
        <v>980</v>
      </c>
      <c r="E27" t="s">
        <v>7595</v>
      </c>
      <c r="F27" t="s">
        <v>54</v>
      </c>
      <c r="H27" t="s">
        <v>585</v>
      </c>
      <c r="I27" t="s">
        <v>14</v>
      </c>
      <c r="J27" t="s">
        <v>1020</v>
      </c>
      <c r="K27" s="78">
        <f t="shared" ca="1" si="0"/>
        <v>0</v>
      </c>
      <c r="M27" t="s">
        <v>1680</v>
      </c>
    </row>
    <row r="28" spans="1:13" x14ac:dyDescent="0.35">
      <c r="A28" t="s">
        <v>1019</v>
      </c>
      <c r="B28" t="s">
        <v>53</v>
      </c>
      <c r="C28" t="s">
        <v>979</v>
      </c>
      <c r="D28" t="s">
        <v>980</v>
      </c>
      <c r="E28" t="s">
        <v>586</v>
      </c>
      <c r="F28" t="s">
        <v>54</v>
      </c>
      <c r="H28" t="s">
        <v>586</v>
      </c>
      <c r="I28" t="s">
        <v>14</v>
      </c>
      <c r="J28" t="s">
        <v>1020</v>
      </c>
      <c r="K28" s="78">
        <f t="shared" ca="1" si="0"/>
        <v>0</v>
      </c>
      <c r="M28" t="s">
        <v>1680</v>
      </c>
    </row>
    <row r="29" spans="1:13" x14ac:dyDescent="0.35">
      <c r="A29" t="s">
        <v>1019</v>
      </c>
      <c r="B29" t="s">
        <v>60</v>
      </c>
      <c r="C29" t="s">
        <v>979</v>
      </c>
      <c r="D29" t="s">
        <v>980</v>
      </c>
      <c r="E29" t="s">
        <v>513</v>
      </c>
      <c r="F29" t="s">
        <v>54</v>
      </c>
      <c r="H29" t="s">
        <v>513</v>
      </c>
      <c r="I29" t="s">
        <v>14</v>
      </c>
      <c r="J29" t="s">
        <v>1020</v>
      </c>
      <c r="K29" s="78">
        <f t="shared" ca="1" si="0"/>
        <v>0</v>
      </c>
      <c r="M29" t="s">
        <v>1680</v>
      </c>
    </row>
    <row r="30" spans="1:13" x14ac:dyDescent="0.35">
      <c r="A30" t="s">
        <v>1019</v>
      </c>
      <c r="B30" t="s">
        <v>66</v>
      </c>
      <c r="C30" t="s">
        <v>979</v>
      </c>
      <c r="D30" t="s">
        <v>980</v>
      </c>
      <c r="E30" t="s">
        <v>7594</v>
      </c>
      <c r="F30" t="s">
        <v>54</v>
      </c>
      <c r="H30" t="s">
        <v>981</v>
      </c>
      <c r="I30" t="s">
        <v>14</v>
      </c>
      <c r="J30" t="s">
        <v>1020</v>
      </c>
      <c r="K30" s="78">
        <f t="shared" ca="1" si="0"/>
        <v>0</v>
      </c>
      <c r="M30" t="s">
        <v>1680</v>
      </c>
    </row>
    <row r="31" spans="1:13" x14ac:dyDescent="0.35">
      <c r="A31" t="s">
        <v>1019</v>
      </c>
      <c r="B31" t="s">
        <v>69</v>
      </c>
      <c r="C31" t="s">
        <v>979</v>
      </c>
      <c r="D31" t="s">
        <v>980</v>
      </c>
      <c r="E31" t="s">
        <v>7598</v>
      </c>
      <c r="F31" t="s">
        <v>54</v>
      </c>
      <c r="H31" t="s">
        <v>588</v>
      </c>
      <c r="I31" t="s">
        <v>14</v>
      </c>
      <c r="J31" t="s">
        <v>1020</v>
      </c>
      <c r="K31" s="78">
        <f t="shared" ca="1" si="0"/>
        <v>0</v>
      </c>
      <c r="M31" t="s">
        <v>1680</v>
      </c>
    </row>
    <row r="32" spans="1:13" x14ac:dyDescent="0.35">
      <c r="A32" t="s">
        <v>1019</v>
      </c>
      <c r="B32" t="s">
        <v>73</v>
      </c>
      <c r="C32" t="s">
        <v>979</v>
      </c>
      <c r="D32" t="s">
        <v>7586</v>
      </c>
      <c r="E32" t="s">
        <v>54</v>
      </c>
      <c r="I32" t="s">
        <v>14</v>
      </c>
      <c r="J32" t="s">
        <v>1020</v>
      </c>
      <c r="K32" s="78">
        <f t="shared" ca="1" si="0"/>
        <v>0</v>
      </c>
      <c r="M32" t="s">
        <v>1680</v>
      </c>
    </row>
    <row r="33" spans="1:13" x14ac:dyDescent="0.35">
      <c r="A33" t="s">
        <v>1019</v>
      </c>
      <c r="B33" t="s">
        <v>76</v>
      </c>
      <c r="C33" t="s">
        <v>979</v>
      </c>
      <c r="D33" t="s">
        <v>7587</v>
      </c>
      <c r="E33" t="s">
        <v>54</v>
      </c>
      <c r="I33" t="s">
        <v>14</v>
      </c>
      <c r="J33" t="s">
        <v>1020</v>
      </c>
      <c r="K33" s="78">
        <f t="shared" ca="1" si="0"/>
        <v>0</v>
      </c>
      <c r="M33" t="s">
        <v>1680</v>
      </c>
    </row>
    <row r="34" spans="1:13" x14ac:dyDescent="0.35">
      <c r="A34" t="s">
        <v>1019</v>
      </c>
      <c r="B34" t="s">
        <v>80</v>
      </c>
      <c r="C34" t="s">
        <v>979</v>
      </c>
      <c r="D34" t="s">
        <v>7588</v>
      </c>
      <c r="E34" t="s">
        <v>54</v>
      </c>
      <c r="I34" t="s">
        <v>14</v>
      </c>
      <c r="J34" t="s">
        <v>1020</v>
      </c>
      <c r="K34" s="78">
        <f t="shared" ca="1" si="0"/>
        <v>0</v>
      </c>
      <c r="M34" t="s">
        <v>1680</v>
      </c>
    </row>
    <row r="35" spans="1:13" x14ac:dyDescent="0.35">
      <c r="A35" t="s">
        <v>1019</v>
      </c>
      <c r="B35" t="s">
        <v>90</v>
      </c>
      <c r="C35" t="s">
        <v>985</v>
      </c>
      <c r="D35" t="s">
        <v>986</v>
      </c>
      <c r="E35" t="s">
        <v>54</v>
      </c>
      <c r="H35" t="s">
        <v>986</v>
      </c>
      <c r="I35" t="s">
        <v>14</v>
      </c>
      <c r="J35" t="s">
        <v>1020</v>
      </c>
      <c r="K35" s="78">
        <f t="shared" ca="1" si="0"/>
        <v>0</v>
      </c>
      <c r="M35" t="s">
        <v>1680</v>
      </c>
    </row>
    <row r="36" spans="1:13" x14ac:dyDescent="0.35">
      <c r="A36" t="s">
        <v>1019</v>
      </c>
      <c r="B36" t="s">
        <v>92</v>
      </c>
      <c r="C36" t="s">
        <v>985</v>
      </c>
      <c r="D36" t="s">
        <v>7599</v>
      </c>
      <c r="E36" t="s">
        <v>54</v>
      </c>
      <c r="H36" t="s">
        <v>987</v>
      </c>
      <c r="I36" t="s">
        <v>14</v>
      </c>
      <c r="J36" t="s">
        <v>1020</v>
      </c>
      <c r="K36" s="78">
        <f t="shared" ca="1" si="0"/>
        <v>0</v>
      </c>
      <c r="M36" t="s">
        <v>1680</v>
      </c>
    </row>
    <row r="37" spans="1:13" x14ac:dyDescent="0.35">
      <c r="A37" t="s">
        <v>1019</v>
      </c>
      <c r="B37" t="s">
        <v>94</v>
      </c>
      <c r="C37" t="s">
        <v>985</v>
      </c>
      <c r="D37" t="s">
        <v>7600</v>
      </c>
      <c r="E37" t="s">
        <v>54</v>
      </c>
      <c r="H37" t="s">
        <v>988</v>
      </c>
      <c r="I37" t="s">
        <v>14</v>
      </c>
      <c r="J37" t="s">
        <v>1020</v>
      </c>
      <c r="K37" s="78">
        <f t="shared" ca="1" si="0"/>
        <v>0</v>
      </c>
      <c r="M37" t="s">
        <v>1680</v>
      </c>
    </row>
    <row r="38" spans="1:13" x14ac:dyDescent="0.35">
      <c r="A38" t="s">
        <v>1019</v>
      </c>
      <c r="B38" t="s">
        <v>96</v>
      </c>
      <c r="C38" t="s">
        <v>985</v>
      </c>
      <c r="D38" t="s">
        <v>7601</v>
      </c>
      <c r="E38" t="s">
        <v>54</v>
      </c>
      <c r="H38" t="s">
        <v>594</v>
      </c>
      <c r="I38" t="s">
        <v>14</v>
      </c>
      <c r="J38" t="s">
        <v>1020</v>
      </c>
      <c r="K38" s="78">
        <f t="shared" ca="1" si="0"/>
        <v>0</v>
      </c>
      <c r="M38" t="s">
        <v>1680</v>
      </c>
    </row>
    <row r="39" spans="1:13" x14ac:dyDescent="0.35">
      <c r="A39" t="s">
        <v>1019</v>
      </c>
      <c r="B39" t="s">
        <v>98</v>
      </c>
      <c r="C39" t="s">
        <v>989</v>
      </c>
      <c r="D39" t="s">
        <v>7589</v>
      </c>
      <c r="E39" t="s">
        <v>54</v>
      </c>
      <c r="I39" t="s">
        <v>14</v>
      </c>
      <c r="J39" t="s">
        <v>1020</v>
      </c>
      <c r="K39" s="78">
        <f t="shared" ca="1" si="0"/>
        <v>0</v>
      </c>
      <c r="M39" t="s">
        <v>1680</v>
      </c>
    </row>
    <row r="40" spans="1:13" x14ac:dyDescent="0.35">
      <c r="A40" t="s">
        <v>1019</v>
      </c>
      <c r="B40" t="s">
        <v>100</v>
      </c>
      <c r="C40" t="s">
        <v>989</v>
      </c>
      <c r="D40" t="s">
        <v>7590</v>
      </c>
      <c r="E40" t="s">
        <v>54</v>
      </c>
      <c r="I40" t="s">
        <v>14</v>
      </c>
      <c r="J40" t="s">
        <v>1020</v>
      </c>
      <c r="K40" s="78">
        <f t="shared" ca="1" si="0"/>
        <v>0</v>
      </c>
      <c r="M40" t="s">
        <v>1680</v>
      </c>
    </row>
    <row r="41" spans="1:13" x14ac:dyDescent="0.35">
      <c r="A41" t="s">
        <v>1019</v>
      </c>
      <c r="B41" t="s">
        <v>102</v>
      </c>
      <c r="C41" t="s">
        <v>989</v>
      </c>
      <c r="D41" t="s">
        <v>7591</v>
      </c>
      <c r="E41" t="s">
        <v>54</v>
      </c>
      <c r="I41" t="s">
        <v>14</v>
      </c>
      <c r="J41" t="s">
        <v>1020</v>
      </c>
      <c r="K41" s="78">
        <f t="shared" ca="1" si="0"/>
        <v>0</v>
      </c>
      <c r="M41" t="s">
        <v>1680</v>
      </c>
    </row>
    <row r="42" spans="1:13" x14ac:dyDescent="0.35">
      <c r="A42" t="s">
        <v>1019</v>
      </c>
      <c r="B42" t="s">
        <v>34</v>
      </c>
      <c r="C42" t="s">
        <v>979</v>
      </c>
      <c r="D42" t="s">
        <v>980</v>
      </c>
      <c r="E42" t="s">
        <v>580</v>
      </c>
      <c r="F42" t="s">
        <v>54</v>
      </c>
      <c r="H42" t="s">
        <v>580</v>
      </c>
      <c r="I42" t="s">
        <v>61</v>
      </c>
      <c r="J42" t="s">
        <v>1021</v>
      </c>
      <c r="K42" s="78">
        <f t="shared" ca="1" si="0"/>
        <v>0</v>
      </c>
      <c r="M42" t="s">
        <v>1680</v>
      </c>
    </row>
    <row r="43" spans="1:13" x14ac:dyDescent="0.35">
      <c r="A43" t="s">
        <v>1019</v>
      </c>
      <c r="B43" t="s">
        <v>38</v>
      </c>
      <c r="C43" t="s">
        <v>979</v>
      </c>
      <c r="D43" t="s">
        <v>980</v>
      </c>
      <c r="E43" t="s">
        <v>581</v>
      </c>
      <c r="F43" t="s">
        <v>54</v>
      </c>
      <c r="H43" t="s">
        <v>581</v>
      </c>
      <c r="I43" t="s">
        <v>61</v>
      </c>
      <c r="J43" t="s">
        <v>1021</v>
      </c>
      <c r="K43" s="78">
        <f t="shared" ca="1" si="0"/>
        <v>0</v>
      </c>
      <c r="M43" t="s">
        <v>1680</v>
      </c>
    </row>
    <row r="44" spans="1:13" x14ac:dyDescent="0.35">
      <c r="A44" t="s">
        <v>1019</v>
      </c>
      <c r="B44" t="s">
        <v>41</v>
      </c>
      <c r="C44" t="s">
        <v>979</v>
      </c>
      <c r="D44" t="s">
        <v>980</v>
      </c>
      <c r="E44" t="s">
        <v>7597</v>
      </c>
      <c r="F44" t="s">
        <v>54</v>
      </c>
      <c r="H44" t="s">
        <v>582</v>
      </c>
      <c r="I44" t="s">
        <v>61</v>
      </c>
      <c r="J44" t="s">
        <v>1021</v>
      </c>
      <c r="K44" s="78">
        <f t="shared" ca="1" si="0"/>
        <v>0</v>
      </c>
      <c r="M44" t="s">
        <v>1680</v>
      </c>
    </row>
    <row r="45" spans="1:13" x14ac:dyDescent="0.35">
      <c r="A45" t="s">
        <v>1019</v>
      </c>
      <c r="B45" t="s">
        <v>45</v>
      </c>
      <c r="C45" t="s">
        <v>979</v>
      </c>
      <c r="D45" t="s">
        <v>980</v>
      </c>
      <c r="E45" t="s">
        <v>7596</v>
      </c>
      <c r="F45" t="s">
        <v>54</v>
      </c>
      <c r="H45" t="s">
        <v>583</v>
      </c>
      <c r="I45" t="s">
        <v>61</v>
      </c>
      <c r="J45" t="s">
        <v>1021</v>
      </c>
      <c r="K45" s="78">
        <f t="shared" ca="1" si="0"/>
        <v>0</v>
      </c>
      <c r="M45" t="s">
        <v>1680</v>
      </c>
    </row>
    <row r="46" spans="1:13" x14ac:dyDescent="0.35">
      <c r="A46" t="s">
        <v>1019</v>
      </c>
      <c r="B46" t="s">
        <v>49</v>
      </c>
      <c r="C46" t="s">
        <v>979</v>
      </c>
      <c r="D46" t="s">
        <v>980</v>
      </c>
      <c r="E46" t="s">
        <v>584</v>
      </c>
      <c r="F46" t="s">
        <v>54</v>
      </c>
      <c r="H46" t="s">
        <v>584</v>
      </c>
      <c r="I46" t="s">
        <v>61</v>
      </c>
      <c r="J46" t="s">
        <v>1021</v>
      </c>
      <c r="K46" s="78">
        <f t="shared" ca="1" si="0"/>
        <v>0</v>
      </c>
      <c r="M46" t="s">
        <v>1680</v>
      </c>
    </row>
    <row r="47" spans="1:13" x14ac:dyDescent="0.35">
      <c r="A47" t="s">
        <v>1019</v>
      </c>
      <c r="B47" t="s">
        <v>51</v>
      </c>
      <c r="C47" t="s">
        <v>979</v>
      </c>
      <c r="D47" t="s">
        <v>980</v>
      </c>
      <c r="E47" t="s">
        <v>7595</v>
      </c>
      <c r="F47" t="s">
        <v>54</v>
      </c>
      <c r="H47" t="s">
        <v>585</v>
      </c>
      <c r="I47" t="s">
        <v>61</v>
      </c>
      <c r="J47" t="s">
        <v>1021</v>
      </c>
      <c r="K47" s="78">
        <f t="shared" ca="1" si="0"/>
        <v>0</v>
      </c>
      <c r="M47" t="s">
        <v>1680</v>
      </c>
    </row>
    <row r="48" spans="1:13" x14ac:dyDescent="0.35">
      <c r="A48" t="s">
        <v>1019</v>
      </c>
      <c r="B48" t="s">
        <v>53</v>
      </c>
      <c r="C48" t="s">
        <v>979</v>
      </c>
      <c r="D48" t="s">
        <v>980</v>
      </c>
      <c r="E48" t="s">
        <v>586</v>
      </c>
      <c r="F48" t="s">
        <v>54</v>
      </c>
      <c r="H48" t="s">
        <v>586</v>
      </c>
      <c r="I48" t="s">
        <v>61</v>
      </c>
      <c r="J48" t="s">
        <v>1021</v>
      </c>
      <c r="K48" s="78">
        <f t="shared" ca="1" si="0"/>
        <v>0</v>
      </c>
      <c r="M48" t="s">
        <v>1680</v>
      </c>
    </row>
    <row r="49" spans="1:13" x14ac:dyDescent="0.35">
      <c r="A49" t="s">
        <v>1019</v>
      </c>
      <c r="B49" t="s">
        <v>60</v>
      </c>
      <c r="C49" t="s">
        <v>979</v>
      </c>
      <c r="D49" t="s">
        <v>980</v>
      </c>
      <c r="E49" t="s">
        <v>513</v>
      </c>
      <c r="F49" t="s">
        <v>54</v>
      </c>
      <c r="H49" t="s">
        <v>513</v>
      </c>
      <c r="I49" t="s">
        <v>61</v>
      </c>
      <c r="J49" t="s">
        <v>1021</v>
      </c>
      <c r="K49" s="78">
        <f t="shared" ca="1" si="0"/>
        <v>0</v>
      </c>
      <c r="M49" t="s">
        <v>1680</v>
      </c>
    </row>
    <row r="50" spans="1:13" x14ac:dyDescent="0.35">
      <c r="A50" t="s">
        <v>1019</v>
      </c>
      <c r="B50" t="s">
        <v>66</v>
      </c>
      <c r="C50" t="s">
        <v>979</v>
      </c>
      <c r="D50" t="s">
        <v>980</v>
      </c>
      <c r="E50" t="s">
        <v>7594</v>
      </c>
      <c r="F50" t="s">
        <v>54</v>
      </c>
      <c r="H50" t="s">
        <v>981</v>
      </c>
      <c r="I50" t="s">
        <v>61</v>
      </c>
      <c r="J50" t="s">
        <v>1021</v>
      </c>
      <c r="K50" s="78">
        <f t="shared" ca="1" si="0"/>
        <v>0</v>
      </c>
      <c r="M50" t="s">
        <v>1680</v>
      </c>
    </row>
    <row r="51" spans="1:13" x14ac:dyDescent="0.35">
      <c r="A51" t="s">
        <v>1019</v>
      </c>
      <c r="B51" t="s">
        <v>69</v>
      </c>
      <c r="C51" t="s">
        <v>979</v>
      </c>
      <c r="D51" t="s">
        <v>980</v>
      </c>
      <c r="E51" t="s">
        <v>7598</v>
      </c>
      <c r="F51" t="s">
        <v>54</v>
      </c>
      <c r="H51" t="s">
        <v>588</v>
      </c>
      <c r="I51" t="s">
        <v>61</v>
      </c>
      <c r="J51" t="s">
        <v>1021</v>
      </c>
      <c r="K51" s="78">
        <f t="shared" ca="1" si="0"/>
        <v>0</v>
      </c>
      <c r="M51" t="s">
        <v>1680</v>
      </c>
    </row>
    <row r="52" spans="1:13" x14ac:dyDescent="0.35">
      <c r="A52" t="s">
        <v>1019</v>
      </c>
      <c r="B52" t="s">
        <v>73</v>
      </c>
      <c r="C52" t="s">
        <v>979</v>
      </c>
      <c r="D52" t="s">
        <v>7586</v>
      </c>
      <c r="E52" t="s">
        <v>54</v>
      </c>
      <c r="I52" t="s">
        <v>61</v>
      </c>
      <c r="J52" t="s">
        <v>1021</v>
      </c>
      <c r="K52" s="78">
        <f t="shared" ca="1" si="0"/>
        <v>0</v>
      </c>
      <c r="M52" t="s">
        <v>1680</v>
      </c>
    </row>
    <row r="53" spans="1:13" x14ac:dyDescent="0.35">
      <c r="A53" t="s">
        <v>1019</v>
      </c>
      <c r="B53" t="s">
        <v>76</v>
      </c>
      <c r="C53" t="s">
        <v>979</v>
      </c>
      <c r="D53" t="s">
        <v>7587</v>
      </c>
      <c r="E53" t="s">
        <v>54</v>
      </c>
      <c r="I53" t="s">
        <v>61</v>
      </c>
      <c r="J53" t="s">
        <v>1021</v>
      </c>
      <c r="K53" s="78">
        <f t="shared" ca="1" si="0"/>
        <v>0</v>
      </c>
      <c r="M53" t="s">
        <v>1680</v>
      </c>
    </row>
    <row r="54" spans="1:13" x14ac:dyDescent="0.35">
      <c r="A54" t="s">
        <v>1019</v>
      </c>
      <c r="B54" t="s">
        <v>80</v>
      </c>
      <c r="C54" t="s">
        <v>979</v>
      </c>
      <c r="D54" t="s">
        <v>7588</v>
      </c>
      <c r="E54" t="s">
        <v>54</v>
      </c>
      <c r="I54" t="s">
        <v>61</v>
      </c>
      <c r="J54" t="s">
        <v>1021</v>
      </c>
      <c r="K54" s="78">
        <f t="shared" ca="1" si="0"/>
        <v>0</v>
      </c>
      <c r="M54" t="s">
        <v>1680</v>
      </c>
    </row>
    <row r="55" spans="1:13" x14ac:dyDescent="0.35">
      <c r="A55" t="s">
        <v>1019</v>
      </c>
      <c r="B55" t="s">
        <v>90</v>
      </c>
      <c r="C55" t="s">
        <v>985</v>
      </c>
      <c r="D55" t="s">
        <v>986</v>
      </c>
      <c r="E55" t="s">
        <v>54</v>
      </c>
      <c r="H55" t="s">
        <v>986</v>
      </c>
      <c r="I55" t="s">
        <v>61</v>
      </c>
      <c r="J55" t="s">
        <v>1021</v>
      </c>
      <c r="K55" s="78">
        <f t="shared" ca="1" si="0"/>
        <v>0</v>
      </c>
      <c r="M55" t="s">
        <v>1680</v>
      </c>
    </row>
    <row r="56" spans="1:13" x14ac:dyDescent="0.35">
      <c r="A56" t="s">
        <v>1019</v>
      </c>
      <c r="B56" t="s">
        <v>92</v>
      </c>
      <c r="C56" t="s">
        <v>985</v>
      </c>
      <c r="D56" t="s">
        <v>7599</v>
      </c>
      <c r="E56" t="s">
        <v>54</v>
      </c>
      <c r="H56" t="s">
        <v>987</v>
      </c>
      <c r="I56" t="s">
        <v>61</v>
      </c>
      <c r="J56" t="s">
        <v>1021</v>
      </c>
      <c r="K56" s="78">
        <f t="shared" ca="1" si="0"/>
        <v>0</v>
      </c>
      <c r="M56" t="s">
        <v>1680</v>
      </c>
    </row>
    <row r="57" spans="1:13" x14ac:dyDescent="0.35">
      <c r="A57" t="s">
        <v>1019</v>
      </c>
      <c r="B57" t="s">
        <v>94</v>
      </c>
      <c r="C57" t="s">
        <v>985</v>
      </c>
      <c r="D57" t="s">
        <v>7600</v>
      </c>
      <c r="E57" t="s">
        <v>54</v>
      </c>
      <c r="H57" t="s">
        <v>988</v>
      </c>
      <c r="I57" t="s">
        <v>61</v>
      </c>
      <c r="J57" t="s">
        <v>1021</v>
      </c>
      <c r="K57" s="78">
        <f t="shared" ca="1" si="0"/>
        <v>0</v>
      </c>
      <c r="M57" t="s">
        <v>1680</v>
      </c>
    </row>
    <row r="58" spans="1:13" x14ac:dyDescent="0.35">
      <c r="A58" t="s">
        <v>1019</v>
      </c>
      <c r="B58" t="s">
        <v>96</v>
      </c>
      <c r="C58" t="s">
        <v>985</v>
      </c>
      <c r="D58" t="s">
        <v>7601</v>
      </c>
      <c r="E58" t="s">
        <v>54</v>
      </c>
      <c r="H58" t="s">
        <v>594</v>
      </c>
      <c r="I58" t="s">
        <v>61</v>
      </c>
      <c r="J58" t="s">
        <v>1021</v>
      </c>
      <c r="K58" s="78">
        <f t="shared" ca="1" si="0"/>
        <v>0</v>
      </c>
      <c r="M58" t="s">
        <v>1680</v>
      </c>
    </row>
    <row r="59" spans="1:13" x14ac:dyDescent="0.35">
      <c r="A59" t="s">
        <v>1019</v>
      </c>
      <c r="B59" t="s">
        <v>98</v>
      </c>
      <c r="C59" t="s">
        <v>989</v>
      </c>
      <c r="D59" t="s">
        <v>7589</v>
      </c>
      <c r="E59" t="s">
        <v>54</v>
      </c>
      <c r="I59" t="s">
        <v>61</v>
      </c>
      <c r="J59" t="s">
        <v>1021</v>
      </c>
      <c r="K59" s="78">
        <f t="shared" ca="1" si="0"/>
        <v>0</v>
      </c>
      <c r="M59" t="s">
        <v>1680</v>
      </c>
    </row>
    <row r="60" spans="1:13" x14ac:dyDescent="0.35">
      <c r="A60" t="s">
        <v>1019</v>
      </c>
      <c r="B60" t="s">
        <v>100</v>
      </c>
      <c r="C60" t="s">
        <v>989</v>
      </c>
      <c r="D60" t="s">
        <v>7590</v>
      </c>
      <c r="E60" t="s">
        <v>54</v>
      </c>
      <c r="I60" t="s">
        <v>61</v>
      </c>
      <c r="J60" t="s">
        <v>1021</v>
      </c>
      <c r="K60" s="78">
        <f t="shared" ca="1" si="0"/>
        <v>0</v>
      </c>
      <c r="M60" t="s">
        <v>1680</v>
      </c>
    </row>
    <row r="61" spans="1:13" x14ac:dyDescent="0.35">
      <c r="A61" t="s">
        <v>1019</v>
      </c>
      <c r="B61" t="s">
        <v>102</v>
      </c>
      <c r="C61" t="s">
        <v>989</v>
      </c>
      <c r="D61" t="s">
        <v>7591</v>
      </c>
      <c r="E61" t="s">
        <v>54</v>
      </c>
      <c r="I61" t="s">
        <v>61</v>
      </c>
      <c r="J61" t="s">
        <v>1021</v>
      </c>
      <c r="K61" s="78">
        <f t="shared" ca="1" si="0"/>
        <v>0</v>
      </c>
      <c r="M61" t="s">
        <v>1680</v>
      </c>
    </row>
    <row r="62" spans="1:13" x14ac:dyDescent="0.35">
      <c r="A62" t="s">
        <v>1019</v>
      </c>
      <c r="B62" t="s">
        <v>34</v>
      </c>
      <c r="C62" t="s">
        <v>979</v>
      </c>
      <c r="D62" t="s">
        <v>980</v>
      </c>
      <c r="E62" t="s">
        <v>580</v>
      </c>
      <c r="F62" t="s">
        <v>54</v>
      </c>
      <c r="H62" t="s">
        <v>580</v>
      </c>
      <c r="I62" t="s">
        <v>62</v>
      </c>
      <c r="J62" t="s">
        <v>1022</v>
      </c>
      <c r="K62" s="78">
        <f t="shared" ca="1" si="0"/>
        <v>0</v>
      </c>
      <c r="M62" t="s">
        <v>1680</v>
      </c>
    </row>
    <row r="63" spans="1:13" x14ac:dyDescent="0.35">
      <c r="A63" t="s">
        <v>1019</v>
      </c>
      <c r="B63" t="s">
        <v>38</v>
      </c>
      <c r="C63" t="s">
        <v>979</v>
      </c>
      <c r="D63" t="s">
        <v>980</v>
      </c>
      <c r="E63" t="s">
        <v>581</v>
      </c>
      <c r="F63" t="s">
        <v>54</v>
      </c>
      <c r="H63" t="s">
        <v>581</v>
      </c>
      <c r="I63" t="s">
        <v>62</v>
      </c>
      <c r="J63" t="s">
        <v>1022</v>
      </c>
      <c r="K63" s="78">
        <f t="shared" ca="1" si="0"/>
        <v>0</v>
      </c>
      <c r="M63" t="s">
        <v>1680</v>
      </c>
    </row>
    <row r="64" spans="1:13" x14ac:dyDescent="0.35">
      <c r="A64" t="s">
        <v>1019</v>
      </c>
      <c r="B64" t="s">
        <v>41</v>
      </c>
      <c r="C64" t="s">
        <v>979</v>
      </c>
      <c r="D64" t="s">
        <v>980</v>
      </c>
      <c r="E64" t="s">
        <v>7597</v>
      </c>
      <c r="F64" t="s">
        <v>54</v>
      </c>
      <c r="H64" t="s">
        <v>582</v>
      </c>
      <c r="I64" t="s">
        <v>62</v>
      </c>
      <c r="J64" t="s">
        <v>1022</v>
      </c>
      <c r="K64" s="78">
        <f t="shared" ca="1" si="0"/>
        <v>0</v>
      </c>
      <c r="M64" t="s">
        <v>1680</v>
      </c>
    </row>
    <row r="65" spans="1:13" x14ac:dyDescent="0.35">
      <c r="A65" t="s">
        <v>1019</v>
      </c>
      <c r="B65" t="s">
        <v>45</v>
      </c>
      <c r="C65" t="s">
        <v>979</v>
      </c>
      <c r="D65" t="s">
        <v>980</v>
      </c>
      <c r="E65" t="s">
        <v>7596</v>
      </c>
      <c r="F65" t="s">
        <v>54</v>
      </c>
      <c r="H65" t="s">
        <v>583</v>
      </c>
      <c r="I65" t="s">
        <v>62</v>
      </c>
      <c r="J65" t="s">
        <v>1022</v>
      </c>
      <c r="K65" s="78">
        <f t="shared" ca="1" si="0"/>
        <v>0</v>
      </c>
      <c r="M65" t="s">
        <v>1680</v>
      </c>
    </row>
    <row r="66" spans="1:13" x14ac:dyDescent="0.35">
      <c r="A66" t="s">
        <v>1019</v>
      </c>
      <c r="B66" t="s">
        <v>49</v>
      </c>
      <c r="C66" t="s">
        <v>979</v>
      </c>
      <c r="D66" t="s">
        <v>980</v>
      </c>
      <c r="E66" t="s">
        <v>584</v>
      </c>
      <c r="F66" t="s">
        <v>54</v>
      </c>
      <c r="H66" t="s">
        <v>584</v>
      </c>
      <c r="I66" t="s">
        <v>62</v>
      </c>
      <c r="J66" t="s">
        <v>1022</v>
      </c>
      <c r="K66" s="78">
        <f t="shared" ca="1" si="0"/>
        <v>0</v>
      </c>
      <c r="M66" t="s">
        <v>1680</v>
      </c>
    </row>
    <row r="67" spans="1:13" x14ac:dyDescent="0.35">
      <c r="A67" t="s">
        <v>1019</v>
      </c>
      <c r="B67" t="s">
        <v>51</v>
      </c>
      <c r="C67" t="s">
        <v>979</v>
      </c>
      <c r="D67" t="s">
        <v>980</v>
      </c>
      <c r="E67" t="s">
        <v>7595</v>
      </c>
      <c r="F67" t="s">
        <v>54</v>
      </c>
      <c r="H67" t="s">
        <v>585</v>
      </c>
      <c r="I67" t="s">
        <v>62</v>
      </c>
      <c r="J67" t="s">
        <v>1022</v>
      </c>
      <c r="K67" s="78">
        <f t="shared" ca="1" si="0"/>
        <v>0</v>
      </c>
      <c r="M67" t="s">
        <v>1680</v>
      </c>
    </row>
    <row r="68" spans="1:13" x14ac:dyDescent="0.35">
      <c r="A68" t="s">
        <v>1019</v>
      </c>
      <c r="B68" t="s">
        <v>53</v>
      </c>
      <c r="C68" t="s">
        <v>979</v>
      </c>
      <c r="D68" t="s">
        <v>980</v>
      </c>
      <c r="E68" t="s">
        <v>586</v>
      </c>
      <c r="F68" t="s">
        <v>54</v>
      </c>
      <c r="H68" t="s">
        <v>586</v>
      </c>
      <c r="I68" t="s">
        <v>62</v>
      </c>
      <c r="J68" t="s">
        <v>1022</v>
      </c>
      <c r="K68" s="78">
        <f t="shared" ref="K68:K81" ca="1" si="1">OFFSET(UK_NatCats_Corner,MATCH($B68,UK_NatCats_Row,0),MATCH($I68,UK_NatCats_Column,0))</f>
        <v>0</v>
      </c>
      <c r="M68" t="s">
        <v>1680</v>
      </c>
    </row>
    <row r="69" spans="1:13" x14ac:dyDescent="0.35">
      <c r="A69" t="s">
        <v>1019</v>
      </c>
      <c r="B69" t="s">
        <v>60</v>
      </c>
      <c r="C69" t="s">
        <v>979</v>
      </c>
      <c r="D69" t="s">
        <v>980</v>
      </c>
      <c r="E69" t="s">
        <v>513</v>
      </c>
      <c r="F69" t="s">
        <v>54</v>
      </c>
      <c r="H69" t="s">
        <v>513</v>
      </c>
      <c r="I69" t="s">
        <v>62</v>
      </c>
      <c r="J69" t="s">
        <v>1022</v>
      </c>
      <c r="K69" s="78">
        <f t="shared" ca="1" si="1"/>
        <v>0</v>
      </c>
      <c r="M69" t="s">
        <v>1680</v>
      </c>
    </row>
    <row r="70" spans="1:13" x14ac:dyDescent="0.35">
      <c r="A70" t="s">
        <v>1019</v>
      </c>
      <c r="B70" t="s">
        <v>66</v>
      </c>
      <c r="C70" t="s">
        <v>979</v>
      </c>
      <c r="D70" t="s">
        <v>980</v>
      </c>
      <c r="E70" t="s">
        <v>7594</v>
      </c>
      <c r="F70" t="s">
        <v>54</v>
      </c>
      <c r="H70" t="s">
        <v>981</v>
      </c>
      <c r="I70" t="s">
        <v>62</v>
      </c>
      <c r="J70" t="s">
        <v>1022</v>
      </c>
      <c r="K70" s="78">
        <f t="shared" ca="1" si="1"/>
        <v>0</v>
      </c>
      <c r="M70" t="s">
        <v>1680</v>
      </c>
    </row>
    <row r="71" spans="1:13" x14ac:dyDescent="0.35">
      <c r="A71" t="s">
        <v>1019</v>
      </c>
      <c r="B71" t="s">
        <v>69</v>
      </c>
      <c r="C71" t="s">
        <v>979</v>
      </c>
      <c r="D71" t="s">
        <v>980</v>
      </c>
      <c r="E71" t="s">
        <v>7598</v>
      </c>
      <c r="F71" t="s">
        <v>54</v>
      </c>
      <c r="H71" t="s">
        <v>588</v>
      </c>
      <c r="I71" t="s">
        <v>62</v>
      </c>
      <c r="J71" t="s">
        <v>1022</v>
      </c>
      <c r="K71" s="78">
        <f t="shared" ca="1" si="1"/>
        <v>0</v>
      </c>
      <c r="M71" t="s">
        <v>1680</v>
      </c>
    </row>
    <row r="72" spans="1:13" x14ac:dyDescent="0.35">
      <c r="A72" t="s">
        <v>1019</v>
      </c>
      <c r="B72" t="s">
        <v>73</v>
      </c>
      <c r="C72" t="s">
        <v>979</v>
      </c>
      <c r="D72" t="s">
        <v>7586</v>
      </c>
      <c r="E72" t="s">
        <v>54</v>
      </c>
      <c r="I72" t="s">
        <v>62</v>
      </c>
      <c r="J72" t="s">
        <v>1022</v>
      </c>
      <c r="K72" s="78">
        <f t="shared" ca="1" si="1"/>
        <v>0</v>
      </c>
      <c r="M72" t="s">
        <v>1680</v>
      </c>
    </row>
    <row r="73" spans="1:13" x14ac:dyDescent="0.35">
      <c r="A73" t="s">
        <v>1019</v>
      </c>
      <c r="B73" t="s">
        <v>76</v>
      </c>
      <c r="C73" t="s">
        <v>979</v>
      </c>
      <c r="D73" t="s">
        <v>7587</v>
      </c>
      <c r="E73" t="s">
        <v>54</v>
      </c>
      <c r="I73" t="s">
        <v>62</v>
      </c>
      <c r="J73" t="s">
        <v>1022</v>
      </c>
      <c r="K73" s="78">
        <f t="shared" ca="1" si="1"/>
        <v>0</v>
      </c>
      <c r="M73" t="s">
        <v>1680</v>
      </c>
    </row>
    <row r="74" spans="1:13" x14ac:dyDescent="0.35">
      <c r="A74" t="s">
        <v>1019</v>
      </c>
      <c r="B74" t="s">
        <v>80</v>
      </c>
      <c r="C74" t="s">
        <v>979</v>
      </c>
      <c r="D74" t="s">
        <v>7588</v>
      </c>
      <c r="E74" t="s">
        <v>54</v>
      </c>
      <c r="I74" t="s">
        <v>62</v>
      </c>
      <c r="J74" t="s">
        <v>1022</v>
      </c>
      <c r="K74" s="78">
        <f t="shared" ca="1" si="1"/>
        <v>0</v>
      </c>
      <c r="M74" t="s">
        <v>1680</v>
      </c>
    </row>
    <row r="75" spans="1:13" x14ac:dyDescent="0.35">
      <c r="A75" t="s">
        <v>1019</v>
      </c>
      <c r="B75" t="s">
        <v>90</v>
      </c>
      <c r="C75" t="s">
        <v>985</v>
      </c>
      <c r="D75" t="s">
        <v>986</v>
      </c>
      <c r="E75" t="s">
        <v>54</v>
      </c>
      <c r="H75" t="s">
        <v>986</v>
      </c>
      <c r="I75" t="s">
        <v>62</v>
      </c>
      <c r="J75" t="s">
        <v>1022</v>
      </c>
      <c r="K75" s="78">
        <f t="shared" ca="1" si="1"/>
        <v>0</v>
      </c>
      <c r="M75" t="s">
        <v>1680</v>
      </c>
    </row>
    <row r="76" spans="1:13" x14ac:dyDescent="0.35">
      <c r="A76" t="s">
        <v>1019</v>
      </c>
      <c r="B76" t="s">
        <v>92</v>
      </c>
      <c r="C76" t="s">
        <v>985</v>
      </c>
      <c r="D76" t="s">
        <v>7599</v>
      </c>
      <c r="E76" t="s">
        <v>54</v>
      </c>
      <c r="H76" t="s">
        <v>987</v>
      </c>
      <c r="I76" t="s">
        <v>62</v>
      </c>
      <c r="J76" t="s">
        <v>1022</v>
      </c>
      <c r="K76" s="78">
        <f t="shared" ca="1" si="1"/>
        <v>0</v>
      </c>
      <c r="M76" t="s">
        <v>1680</v>
      </c>
    </row>
    <row r="77" spans="1:13" x14ac:dyDescent="0.35">
      <c r="A77" t="s">
        <v>1019</v>
      </c>
      <c r="B77" t="s">
        <v>94</v>
      </c>
      <c r="C77" t="s">
        <v>985</v>
      </c>
      <c r="D77" t="s">
        <v>7600</v>
      </c>
      <c r="E77" t="s">
        <v>54</v>
      </c>
      <c r="H77" t="s">
        <v>988</v>
      </c>
      <c r="I77" t="s">
        <v>62</v>
      </c>
      <c r="J77" t="s">
        <v>1022</v>
      </c>
      <c r="K77" s="78">
        <f t="shared" ca="1" si="1"/>
        <v>0</v>
      </c>
      <c r="M77" t="s">
        <v>1680</v>
      </c>
    </row>
    <row r="78" spans="1:13" x14ac:dyDescent="0.35">
      <c r="A78" t="s">
        <v>1019</v>
      </c>
      <c r="B78" t="s">
        <v>96</v>
      </c>
      <c r="C78" t="s">
        <v>985</v>
      </c>
      <c r="D78" t="s">
        <v>7601</v>
      </c>
      <c r="E78" t="s">
        <v>54</v>
      </c>
      <c r="H78" t="s">
        <v>594</v>
      </c>
      <c r="I78" t="s">
        <v>62</v>
      </c>
      <c r="J78" t="s">
        <v>1022</v>
      </c>
      <c r="K78" s="78">
        <f t="shared" ca="1" si="1"/>
        <v>0</v>
      </c>
      <c r="M78" t="s">
        <v>1680</v>
      </c>
    </row>
    <row r="79" spans="1:13" x14ac:dyDescent="0.35">
      <c r="A79" t="s">
        <v>1019</v>
      </c>
      <c r="B79" t="s">
        <v>98</v>
      </c>
      <c r="C79" t="s">
        <v>989</v>
      </c>
      <c r="D79" t="s">
        <v>7589</v>
      </c>
      <c r="E79" t="s">
        <v>54</v>
      </c>
      <c r="I79" t="s">
        <v>62</v>
      </c>
      <c r="J79" t="s">
        <v>1022</v>
      </c>
      <c r="K79" s="78">
        <f t="shared" ca="1" si="1"/>
        <v>0</v>
      </c>
      <c r="M79" t="s">
        <v>1680</v>
      </c>
    </row>
    <row r="80" spans="1:13" x14ac:dyDescent="0.35">
      <c r="A80" t="s">
        <v>1019</v>
      </c>
      <c r="B80" t="s">
        <v>100</v>
      </c>
      <c r="C80" t="s">
        <v>989</v>
      </c>
      <c r="D80" t="s">
        <v>7590</v>
      </c>
      <c r="E80" t="s">
        <v>54</v>
      </c>
      <c r="I80" t="s">
        <v>62</v>
      </c>
      <c r="J80" t="s">
        <v>1022</v>
      </c>
      <c r="K80" s="78">
        <f t="shared" ca="1" si="1"/>
        <v>0</v>
      </c>
      <c r="M80" t="s">
        <v>1680</v>
      </c>
    </row>
    <row r="81" spans="1:13" x14ac:dyDescent="0.35">
      <c r="A81" t="s">
        <v>1019</v>
      </c>
      <c r="B81" t="s">
        <v>102</v>
      </c>
      <c r="C81" t="s">
        <v>989</v>
      </c>
      <c r="D81" t="s">
        <v>7591</v>
      </c>
      <c r="E81" t="s">
        <v>54</v>
      </c>
      <c r="I81" t="s">
        <v>62</v>
      </c>
      <c r="J81" t="s">
        <v>1022</v>
      </c>
      <c r="K81" s="78">
        <f t="shared" ca="1" si="1"/>
        <v>0</v>
      </c>
      <c r="M81" t="s">
        <v>1680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309"/>
  <sheetViews>
    <sheetView workbookViewId="0">
      <selection activeCell="F129" sqref="F129"/>
    </sheetView>
  </sheetViews>
  <sheetFormatPr defaultRowHeight="14.5" x14ac:dyDescent="0.35"/>
  <cols>
    <col min="1" max="1" width="20.7265625" customWidth="1"/>
    <col min="3" max="3" width="13.81640625" customWidth="1"/>
    <col min="4" max="4" width="15.26953125" customWidth="1"/>
    <col min="5" max="5" width="15.1796875" customWidth="1"/>
    <col min="6" max="6" width="16.54296875" customWidth="1"/>
    <col min="7" max="7" width="35.1796875" customWidth="1"/>
    <col min="8" max="9" width="13" customWidth="1"/>
    <col min="10" max="10" width="8.7265625" style="78"/>
  </cols>
  <sheetData>
    <row r="1" spans="1:12" ht="15.5" x14ac:dyDescent="0.35">
      <c r="A1" s="74" t="s">
        <v>197</v>
      </c>
      <c r="J1"/>
    </row>
    <row r="2" spans="1:12" x14ac:dyDescent="0.35">
      <c r="J2"/>
    </row>
    <row r="3" spans="1:12" ht="15.5" x14ac:dyDescent="0.35">
      <c r="A3" s="75" t="s">
        <v>200</v>
      </c>
      <c r="B3" s="75" t="s">
        <v>201</v>
      </c>
      <c r="C3" s="75" t="s">
        <v>975</v>
      </c>
      <c r="D3" s="75" t="s">
        <v>1724</v>
      </c>
      <c r="E3" s="75" t="s">
        <v>1725</v>
      </c>
      <c r="F3" s="75" t="s">
        <v>1726</v>
      </c>
      <c r="G3" s="75" t="s">
        <v>211</v>
      </c>
      <c r="H3" s="75" t="s">
        <v>212</v>
      </c>
      <c r="I3" s="75" t="s">
        <v>213</v>
      </c>
      <c r="J3" s="75" t="s">
        <v>214</v>
      </c>
      <c r="L3" s="75" t="s">
        <v>198</v>
      </c>
    </row>
    <row r="4" spans="1:12" x14ac:dyDescent="0.35">
      <c r="A4" t="s">
        <v>1674</v>
      </c>
      <c r="B4" t="s">
        <v>19</v>
      </c>
      <c r="C4" t="s">
        <v>989</v>
      </c>
      <c r="D4" t="s">
        <v>1027</v>
      </c>
      <c r="E4" t="s">
        <v>1028</v>
      </c>
      <c r="F4" t="s">
        <v>1377</v>
      </c>
      <c r="G4" t="s">
        <v>1378</v>
      </c>
      <c r="H4" t="s">
        <v>14</v>
      </c>
      <c r="I4" t="s">
        <v>1377</v>
      </c>
      <c r="J4" s="78">
        <f>'Cyber Exposures'!E9</f>
        <v>0</v>
      </c>
      <c r="L4" t="s">
        <v>1680</v>
      </c>
    </row>
    <row r="5" spans="1:12" x14ac:dyDescent="0.35">
      <c r="A5" t="s">
        <v>1674</v>
      </c>
      <c r="B5" t="s">
        <v>23</v>
      </c>
      <c r="C5" t="s">
        <v>989</v>
      </c>
      <c r="D5" t="s">
        <v>1027</v>
      </c>
      <c r="E5" t="s">
        <v>1029</v>
      </c>
      <c r="F5" t="s">
        <v>1377</v>
      </c>
      <c r="G5" t="s">
        <v>1379</v>
      </c>
      <c r="H5" t="s">
        <v>14</v>
      </c>
      <c r="I5" t="s">
        <v>1377</v>
      </c>
      <c r="J5" s="78">
        <f>'Cyber Exposures'!E10</f>
        <v>0</v>
      </c>
      <c r="L5" t="s">
        <v>1680</v>
      </c>
    </row>
    <row r="6" spans="1:12" x14ac:dyDescent="0.35">
      <c r="A6" t="s">
        <v>1674</v>
      </c>
      <c r="B6" t="s">
        <v>26</v>
      </c>
      <c r="C6" t="s">
        <v>989</v>
      </c>
      <c r="D6" t="s">
        <v>480</v>
      </c>
      <c r="E6" t="s">
        <v>1028</v>
      </c>
      <c r="F6" t="s">
        <v>1377</v>
      </c>
      <c r="G6" t="s">
        <v>1380</v>
      </c>
      <c r="H6" t="s">
        <v>14</v>
      </c>
      <c r="I6" t="s">
        <v>1377</v>
      </c>
      <c r="J6" s="78">
        <f>'Cyber Exposures'!E11</f>
        <v>0</v>
      </c>
      <c r="L6" t="s">
        <v>1680</v>
      </c>
    </row>
    <row r="7" spans="1:12" x14ac:dyDescent="0.35">
      <c r="A7" t="s">
        <v>1674</v>
      </c>
      <c r="B7" t="s">
        <v>30</v>
      </c>
      <c r="C7" t="s">
        <v>989</v>
      </c>
      <c r="D7" t="s">
        <v>480</v>
      </c>
      <c r="E7" t="s">
        <v>1029</v>
      </c>
      <c r="F7" t="s">
        <v>1377</v>
      </c>
      <c r="G7" t="s">
        <v>1381</v>
      </c>
      <c r="H7" t="s">
        <v>14</v>
      </c>
      <c r="I7" t="s">
        <v>1377</v>
      </c>
      <c r="J7" s="78">
        <f>'Cyber Exposures'!E12</f>
        <v>0</v>
      </c>
      <c r="L7" t="s">
        <v>1680</v>
      </c>
    </row>
    <row r="8" spans="1:12" x14ac:dyDescent="0.35">
      <c r="A8" t="s">
        <v>1674</v>
      </c>
      <c r="B8" t="s">
        <v>34</v>
      </c>
      <c r="C8" t="s">
        <v>989</v>
      </c>
      <c r="D8" t="s">
        <v>1030</v>
      </c>
      <c r="E8" t="s">
        <v>1028</v>
      </c>
      <c r="F8" t="s">
        <v>1377</v>
      </c>
      <c r="G8" t="s">
        <v>1382</v>
      </c>
      <c r="H8" t="s">
        <v>14</v>
      </c>
      <c r="I8" t="s">
        <v>1377</v>
      </c>
      <c r="J8" s="78">
        <f>'Cyber Exposures'!E13</f>
        <v>0</v>
      </c>
      <c r="L8" t="s">
        <v>1680</v>
      </c>
    </row>
    <row r="9" spans="1:12" x14ac:dyDescent="0.35">
      <c r="A9" t="s">
        <v>1674</v>
      </c>
      <c r="B9" t="s">
        <v>38</v>
      </c>
      <c r="C9" t="s">
        <v>989</v>
      </c>
      <c r="D9" t="s">
        <v>1030</v>
      </c>
      <c r="E9" t="s">
        <v>1029</v>
      </c>
      <c r="F9" t="s">
        <v>1377</v>
      </c>
      <c r="G9" t="s">
        <v>1383</v>
      </c>
      <c r="H9" t="s">
        <v>14</v>
      </c>
      <c r="I9" t="s">
        <v>1377</v>
      </c>
      <c r="J9" s="78">
        <f>'Cyber Exposures'!E14</f>
        <v>0</v>
      </c>
      <c r="L9" t="s">
        <v>1680</v>
      </c>
    </row>
    <row r="10" spans="1:12" x14ac:dyDescent="0.35">
      <c r="A10" t="s">
        <v>1674</v>
      </c>
      <c r="B10" t="s">
        <v>41</v>
      </c>
      <c r="C10" t="s">
        <v>989</v>
      </c>
      <c r="D10" t="s">
        <v>1031</v>
      </c>
      <c r="E10" t="s">
        <v>1028</v>
      </c>
      <c r="F10" t="s">
        <v>1377</v>
      </c>
      <c r="G10" t="s">
        <v>1384</v>
      </c>
      <c r="H10" t="s">
        <v>14</v>
      </c>
      <c r="I10" t="s">
        <v>1377</v>
      </c>
      <c r="J10" s="78">
        <f>'Cyber Exposures'!E15</f>
        <v>0</v>
      </c>
      <c r="L10" t="s">
        <v>1680</v>
      </c>
    </row>
    <row r="11" spans="1:12" x14ac:dyDescent="0.35">
      <c r="A11" t="s">
        <v>1674</v>
      </c>
      <c r="B11" t="s">
        <v>45</v>
      </c>
      <c r="C11" t="s">
        <v>989</v>
      </c>
      <c r="D11" t="s">
        <v>1031</v>
      </c>
      <c r="E11" t="s">
        <v>1029</v>
      </c>
      <c r="F11" t="s">
        <v>1377</v>
      </c>
      <c r="G11" t="s">
        <v>1385</v>
      </c>
      <c r="H11" t="s">
        <v>14</v>
      </c>
      <c r="I11" t="s">
        <v>1377</v>
      </c>
      <c r="J11" s="78">
        <f>'Cyber Exposures'!E16</f>
        <v>0</v>
      </c>
      <c r="L11" t="s">
        <v>1680</v>
      </c>
    </row>
    <row r="12" spans="1:12" x14ac:dyDescent="0.35">
      <c r="A12" t="s">
        <v>1674</v>
      </c>
      <c r="B12" t="s">
        <v>49</v>
      </c>
      <c r="C12" t="s">
        <v>989</v>
      </c>
      <c r="D12" t="s">
        <v>1032</v>
      </c>
      <c r="E12" t="s">
        <v>1028</v>
      </c>
      <c r="F12" t="s">
        <v>1377</v>
      </c>
      <c r="G12" t="s">
        <v>1386</v>
      </c>
      <c r="H12" t="s">
        <v>14</v>
      </c>
      <c r="I12" t="s">
        <v>1377</v>
      </c>
      <c r="J12" s="78">
        <f>'Cyber Exposures'!E17</f>
        <v>0</v>
      </c>
      <c r="L12" t="s">
        <v>1680</v>
      </c>
    </row>
    <row r="13" spans="1:12" x14ac:dyDescent="0.35">
      <c r="A13" t="s">
        <v>1674</v>
      </c>
      <c r="B13" t="s">
        <v>51</v>
      </c>
      <c r="C13" t="s">
        <v>989</v>
      </c>
      <c r="D13" t="s">
        <v>1032</v>
      </c>
      <c r="E13" t="s">
        <v>1029</v>
      </c>
      <c r="F13" t="s">
        <v>1377</v>
      </c>
      <c r="G13" t="s">
        <v>1387</v>
      </c>
      <c r="H13" t="s">
        <v>14</v>
      </c>
      <c r="I13" t="s">
        <v>1377</v>
      </c>
      <c r="J13" s="78">
        <f>'Cyber Exposures'!E18</f>
        <v>0</v>
      </c>
      <c r="L13" t="s">
        <v>1680</v>
      </c>
    </row>
    <row r="14" spans="1:12" x14ac:dyDescent="0.35">
      <c r="A14" t="s">
        <v>1674</v>
      </c>
      <c r="B14" t="s">
        <v>53</v>
      </c>
      <c r="C14" t="s">
        <v>989</v>
      </c>
      <c r="D14" t="s">
        <v>513</v>
      </c>
      <c r="E14" t="s">
        <v>1028</v>
      </c>
      <c r="F14" t="s">
        <v>1377</v>
      </c>
      <c r="G14" t="s">
        <v>1388</v>
      </c>
      <c r="H14" t="s">
        <v>14</v>
      </c>
      <c r="I14" t="s">
        <v>1377</v>
      </c>
      <c r="J14" s="78">
        <f>'Cyber Exposures'!E19</f>
        <v>0</v>
      </c>
      <c r="L14" t="s">
        <v>1680</v>
      </c>
    </row>
    <row r="15" spans="1:12" x14ac:dyDescent="0.35">
      <c r="A15" t="s">
        <v>1674</v>
      </c>
      <c r="B15" t="s">
        <v>60</v>
      </c>
      <c r="C15" t="s">
        <v>989</v>
      </c>
      <c r="D15" t="s">
        <v>513</v>
      </c>
      <c r="E15" t="s">
        <v>1029</v>
      </c>
      <c r="F15" t="s">
        <v>1377</v>
      </c>
      <c r="G15" t="s">
        <v>1389</v>
      </c>
      <c r="H15" t="s">
        <v>14</v>
      </c>
      <c r="I15" t="s">
        <v>1377</v>
      </c>
      <c r="J15" s="78">
        <f>'Cyber Exposures'!E20</f>
        <v>0</v>
      </c>
      <c r="L15" t="s">
        <v>1680</v>
      </c>
    </row>
    <row r="16" spans="1:12" x14ac:dyDescent="0.35">
      <c r="A16" t="s">
        <v>1674</v>
      </c>
      <c r="B16" t="s">
        <v>66</v>
      </c>
      <c r="C16" t="s">
        <v>989</v>
      </c>
      <c r="D16" t="s">
        <v>1033</v>
      </c>
      <c r="E16" t="s">
        <v>1034</v>
      </c>
      <c r="F16" t="s">
        <v>1377</v>
      </c>
      <c r="G16" t="s">
        <v>1390</v>
      </c>
      <c r="H16" t="s">
        <v>14</v>
      </c>
      <c r="I16" t="s">
        <v>1377</v>
      </c>
      <c r="J16" s="78">
        <f>'Cyber Exposures'!E21</f>
        <v>0</v>
      </c>
      <c r="L16" t="s">
        <v>1680</v>
      </c>
    </row>
    <row r="17" spans="1:12" x14ac:dyDescent="0.35">
      <c r="A17" t="s">
        <v>1674</v>
      </c>
      <c r="B17" t="s">
        <v>19</v>
      </c>
      <c r="C17" t="s">
        <v>989</v>
      </c>
      <c r="D17" t="s">
        <v>1027</v>
      </c>
      <c r="E17" t="s">
        <v>1028</v>
      </c>
      <c r="F17" t="s">
        <v>1025</v>
      </c>
      <c r="G17" t="s">
        <v>1391</v>
      </c>
      <c r="H17" t="s">
        <v>61</v>
      </c>
      <c r="I17" t="s">
        <v>1025</v>
      </c>
      <c r="J17" s="78">
        <f>'Cyber Exposures'!F9</f>
        <v>0</v>
      </c>
      <c r="L17" t="s">
        <v>1680</v>
      </c>
    </row>
    <row r="18" spans="1:12" x14ac:dyDescent="0.35">
      <c r="A18" t="s">
        <v>1674</v>
      </c>
      <c r="B18" t="s">
        <v>23</v>
      </c>
      <c r="C18" t="s">
        <v>989</v>
      </c>
      <c r="D18" t="s">
        <v>1027</v>
      </c>
      <c r="E18" t="s">
        <v>1029</v>
      </c>
      <c r="F18" t="s">
        <v>1025</v>
      </c>
      <c r="G18" t="s">
        <v>1392</v>
      </c>
      <c r="H18" t="s">
        <v>61</v>
      </c>
      <c r="I18" t="s">
        <v>1025</v>
      </c>
      <c r="J18" s="78">
        <f>'Cyber Exposures'!F10</f>
        <v>0</v>
      </c>
      <c r="L18" t="s">
        <v>1680</v>
      </c>
    </row>
    <row r="19" spans="1:12" x14ac:dyDescent="0.35">
      <c r="A19" t="s">
        <v>1674</v>
      </c>
      <c r="B19" t="s">
        <v>26</v>
      </c>
      <c r="C19" t="s">
        <v>989</v>
      </c>
      <c r="D19" t="s">
        <v>480</v>
      </c>
      <c r="E19" t="s">
        <v>1028</v>
      </c>
      <c r="F19" t="s">
        <v>1025</v>
      </c>
      <c r="G19" t="s">
        <v>1393</v>
      </c>
      <c r="H19" t="s">
        <v>61</v>
      </c>
      <c r="I19" t="s">
        <v>1025</v>
      </c>
      <c r="J19" s="78">
        <f>'Cyber Exposures'!F11</f>
        <v>0</v>
      </c>
      <c r="L19" t="s">
        <v>1680</v>
      </c>
    </row>
    <row r="20" spans="1:12" x14ac:dyDescent="0.35">
      <c r="A20" t="s">
        <v>1674</v>
      </c>
      <c r="B20" t="s">
        <v>30</v>
      </c>
      <c r="C20" t="s">
        <v>989</v>
      </c>
      <c r="D20" t="s">
        <v>480</v>
      </c>
      <c r="E20" t="s">
        <v>1029</v>
      </c>
      <c r="F20" t="s">
        <v>1025</v>
      </c>
      <c r="G20" t="s">
        <v>1394</v>
      </c>
      <c r="H20" t="s">
        <v>61</v>
      </c>
      <c r="I20" t="s">
        <v>1025</v>
      </c>
      <c r="J20" s="78">
        <f>'Cyber Exposures'!F12</f>
        <v>0</v>
      </c>
      <c r="L20" t="s">
        <v>1680</v>
      </c>
    </row>
    <row r="21" spans="1:12" x14ac:dyDescent="0.35">
      <c r="A21" t="s">
        <v>1674</v>
      </c>
      <c r="B21" t="s">
        <v>34</v>
      </c>
      <c r="C21" t="s">
        <v>989</v>
      </c>
      <c r="D21" t="s">
        <v>1030</v>
      </c>
      <c r="E21" t="s">
        <v>1028</v>
      </c>
      <c r="F21" t="s">
        <v>1025</v>
      </c>
      <c r="G21" t="s">
        <v>1395</v>
      </c>
      <c r="H21" t="s">
        <v>61</v>
      </c>
      <c r="I21" t="s">
        <v>1025</v>
      </c>
      <c r="J21" s="78">
        <f>'Cyber Exposures'!F13</f>
        <v>0</v>
      </c>
      <c r="L21" t="s">
        <v>1680</v>
      </c>
    </row>
    <row r="22" spans="1:12" x14ac:dyDescent="0.35">
      <c r="A22" t="s">
        <v>1674</v>
      </c>
      <c r="B22" t="s">
        <v>38</v>
      </c>
      <c r="C22" t="s">
        <v>989</v>
      </c>
      <c r="D22" t="s">
        <v>1030</v>
      </c>
      <c r="E22" t="s">
        <v>1029</v>
      </c>
      <c r="F22" t="s">
        <v>1025</v>
      </c>
      <c r="G22" t="s">
        <v>1396</v>
      </c>
      <c r="H22" t="s">
        <v>61</v>
      </c>
      <c r="I22" t="s">
        <v>1025</v>
      </c>
      <c r="J22" s="78">
        <f>'Cyber Exposures'!F14</f>
        <v>0</v>
      </c>
      <c r="L22" t="s">
        <v>1680</v>
      </c>
    </row>
    <row r="23" spans="1:12" x14ac:dyDescent="0.35">
      <c r="A23" t="s">
        <v>1674</v>
      </c>
      <c r="B23" t="s">
        <v>41</v>
      </c>
      <c r="C23" t="s">
        <v>989</v>
      </c>
      <c r="D23" t="s">
        <v>1031</v>
      </c>
      <c r="E23" t="s">
        <v>1028</v>
      </c>
      <c r="F23" t="s">
        <v>1025</v>
      </c>
      <c r="G23" t="s">
        <v>1397</v>
      </c>
      <c r="H23" t="s">
        <v>61</v>
      </c>
      <c r="I23" t="s">
        <v>1025</v>
      </c>
      <c r="J23" s="78">
        <f>'Cyber Exposures'!F15</f>
        <v>0</v>
      </c>
      <c r="L23" t="s">
        <v>1680</v>
      </c>
    </row>
    <row r="24" spans="1:12" x14ac:dyDescent="0.35">
      <c r="A24" t="s">
        <v>1674</v>
      </c>
      <c r="B24" t="s">
        <v>45</v>
      </c>
      <c r="C24" t="s">
        <v>989</v>
      </c>
      <c r="D24" t="s">
        <v>1031</v>
      </c>
      <c r="E24" t="s">
        <v>1029</v>
      </c>
      <c r="F24" t="s">
        <v>1025</v>
      </c>
      <c r="G24" t="s">
        <v>1398</v>
      </c>
      <c r="H24" t="s">
        <v>61</v>
      </c>
      <c r="I24" t="s">
        <v>1025</v>
      </c>
      <c r="J24" s="78">
        <f>'Cyber Exposures'!F16</f>
        <v>0</v>
      </c>
      <c r="L24" t="s">
        <v>1680</v>
      </c>
    </row>
    <row r="25" spans="1:12" x14ac:dyDescent="0.35">
      <c r="A25" t="s">
        <v>1674</v>
      </c>
      <c r="B25" t="s">
        <v>49</v>
      </c>
      <c r="C25" t="s">
        <v>989</v>
      </c>
      <c r="D25" t="s">
        <v>1032</v>
      </c>
      <c r="E25" t="s">
        <v>1028</v>
      </c>
      <c r="F25" t="s">
        <v>1025</v>
      </c>
      <c r="G25" t="s">
        <v>1399</v>
      </c>
      <c r="H25" t="s">
        <v>61</v>
      </c>
      <c r="I25" t="s">
        <v>1025</v>
      </c>
      <c r="J25" s="78">
        <f>'Cyber Exposures'!F17</f>
        <v>0</v>
      </c>
      <c r="L25" t="s">
        <v>1680</v>
      </c>
    </row>
    <row r="26" spans="1:12" x14ac:dyDescent="0.35">
      <c r="A26" t="s">
        <v>1674</v>
      </c>
      <c r="B26" t="s">
        <v>51</v>
      </c>
      <c r="C26" t="s">
        <v>989</v>
      </c>
      <c r="D26" t="s">
        <v>1032</v>
      </c>
      <c r="E26" t="s">
        <v>1029</v>
      </c>
      <c r="F26" t="s">
        <v>1025</v>
      </c>
      <c r="G26" t="s">
        <v>1400</v>
      </c>
      <c r="H26" t="s">
        <v>61</v>
      </c>
      <c r="I26" t="s">
        <v>1025</v>
      </c>
      <c r="J26" s="78">
        <f>'Cyber Exposures'!F18</f>
        <v>0</v>
      </c>
      <c r="L26" t="s">
        <v>1680</v>
      </c>
    </row>
    <row r="27" spans="1:12" x14ac:dyDescent="0.35">
      <c r="A27" t="s">
        <v>1674</v>
      </c>
      <c r="B27" t="s">
        <v>53</v>
      </c>
      <c r="C27" t="s">
        <v>989</v>
      </c>
      <c r="D27" t="s">
        <v>513</v>
      </c>
      <c r="E27" t="s">
        <v>1028</v>
      </c>
      <c r="F27" t="s">
        <v>1025</v>
      </c>
      <c r="G27" t="s">
        <v>1401</v>
      </c>
      <c r="H27" t="s">
        <v>61</v>
      </c>
      <c r="I27" t="s">
        <v>1025</v>
      </c>
      <c r="J27" s="78">
        <f>'Cyber Exposures'!F19</f>
        <v>0</v>
      </c>
      <c r="L27" t="s">
        <v>1680</v>
      </c>
    </row>
    <row r="28" spans="1:12" x14ac:dyDescent="0.35">
      <c r="A28" t="s">
        <v>1674</v>
      </c>
      <c r="B28" t="s">
        <v>60</v>
      </c>
      <c r="C28" t="s">
        <v>989</v>
      </c>
      <c r="D28" t="s">
        <v>513</v>
      </c>
      <c r="E28" t="s">
        <v>1029</v>
      </c>
      <c r="F28" t="s">
        <v>1025</v>
      </c>
      <c r="G28" t="s">
        <v>1402</v>
      </c>
      <c r="H28" t="s">
        <v>61</v>
      </c>
      <c r="I28" t="s">
        <v>1025</v>
      </c>
      <c r="J28" s="78">
        <f>'Cyber Exposures'!F20</f>
        <v>0</v>
      </c>
      <c r="L28" t="s">
        <v>1680</v>
      </c>
    </row>
    <row r="29" spans="1:12" x14ac:dyDescent="0.35">
      <c r="A29" t="s">
        <v>1674</v>
      </c>
      <c r="B29" t="s">
        <v>66</v>
      </c>
      <c r="C29" t="s">
        <v>989</v>
      </c>
      <c r="D29" t="s">
        <v>1033</v>
      </c>
      <c r="E29" t="s">
        <v>1034</v>
      </c>
      <c r="F29" t="s">
        <v>1025</v>
      </c>
      <c r="G29" t="s">
        <v>1403</v>
      </c>
      <c r="H29" t="s">
        <v>61</v>
      </c>
      <c r="I29" t="s">
        <v>1025</v>
      </c>
      <c r="J29" s="78" t="str">
        <f>'Cyber Exposures'!F21</f>
        <v/>
      </c>
      <c r="L29" t="s">
        <v>1680</v>
      </c>
    </row>
    <row r="30" spans="1:12" x14ac:dyDescent="0.35">
      <c r="A30" t="s">
        <v>1674</v>
      </c>
      <c r="B30" t="s">
        <v>19</v>
      </c>
      <c r="C30" t="s">
        <v>989</v>
      </c>
      <c r="D30" t="s">
        <v>1027</v>
      </c>
      <c r="E30" t="s">
        <v>1028</v>
      </c>
      <c r="F30" t="s">
        <v>1026</v>
      </c>
      <c r="G30" t="s">
        <v>1404</v>
      </c>
      <c r="H30" t="s">
        <v>62</v>
      </c>
      <c r="I30" t="s">
        <v>1026</v>
      </c>
      <c r="J30" s="78">
        <f>'Cyber Exposures'!G9</f>
        <v>0</v>
      </c>
      <c r="L30" t="s">
        <v>1680</v>
      </c>
    </row>
    <row r="31" spans="1:12" x14ac:dyDescent="0.35">
      <c r="A31" t="s">
        <v>1674</v>
      </c>
      <c r="B31" t="s">
        <v>23</v>
      </c>
      <c r="C31" t="s">
        <v>989</v>
      </c>
      <c r="D31" t="s">
        <v>1027</v>
      </c>
      <c r="E31" t="s">
        <v>1029</v>
      </c>
      <c r="F31" t="s">
        <v>1026</v>
      </c>
      <c r="G31" t="s">
        <v>1405</v>
      </c>
      <c r="H31" t="s">
        <v>62</v>
      </c>
      <c r="I31" t="s">
        <v>1026</v>
      </c>
      <c r="J31" s="78">
        <f>'Cyber Exposures'!G10</f>
        <v>0</v>
      </c>
      <c r="L31" t="s">
        <v>1680</v>
      </c>
    </row>
    <row r="32" spans="1:12" x14ac:dyDescent="0.35">
      <c r="A32" t="s">
        <v>1674</v>
      </c>
      <c r="B32" t="s">
        <v>26</v>
      </c>
      <c r="C32" t="s">
        <v>989</v>
      </c>
      <c r="D32" t="s">
        <v>480</v>
      </c>
      <c r="E32" t="s">
        <v>1028</v>
      </c>
      <c r="F32" t="s">
        <v>1026</v>
      </c>
      <c r="G32" t="s">
        <v>1406</v>
      </c>
      <c r="H32" t="s">
        <v>62</v>
      </c>
      <c r="I32" t="s">
        <v>1026</v>
      </c>
      <c r="J32" s="78">
        <f>'Cyber Exposures'!G11</f>
        <v>0</v>
      </c>
      <c r="L32" t="s">
        <v>1680</v>
      </c>
    </row>
    <row r="33" spans="1:12" x14ac:dyDescent="0.35">
      <c r="A33" t="s">
        <v>1674</v>
      </c>
      <c r="B33" t="s">
        <v>30</v>
      </c>
      <c r="C33" t="s">
        <v>989</v>
      </c>
      <c r="D33" t="s">
        <v>480</v>
      </c>
      <c r="E33" t="s">
        <v>1029</v>
      </c>
      <c r="F33" t="s">
        <v>1026</v>
      </c>
      <c r="G33" t="s">
        <v>1407</v>
      </c>
      <c r="H33" t="s">
        <v>62</v>
      </c>
      <c r="I33" t="s">
        <v>1026</v>
      </c>
      <c r="J33" s="78">
        <f>'Cyber Exposures'!G12</f>
        <v>0</v>
      </c>
      <c r="L33" t="s">
        <v>1680</v>
      </c>
    </row>
    <row r="34" spans="1:12" x14ac:dyDescent="0.35">
      <c r="A34" t="s">
        <v>1674</v>
      </c>
      <c r="B34" t="s">
        <v>34</v>
      </c>
      <c r="C34" t="s">
        <v>989</v>
      </c>
      <c r="D34" t="s">
        <v>1030</v>
      </c>
      <c r="E34" t="s">
        <v>1028</v>
      </c>
      <c r="F34" t="s">
        <v>1026</v>
      </c>
      <c r="G34" t="s">
        <v>1408</v>
      </c>
      <c r="H34" t="s">
        <v>62</v>
      </c>
      <c r="I34" t="s">
        <v>1026</v>
      </c>
      <c r="J34" s="78">
        <f>'Cyber Exposures'!G13</f>
        <v>0</v>
      </c>
      <c r="L34" t="s">
        <v>1680</v>
      </c>
    </row>
    <row r="35" spans="1:12" x14ac:dyDescent="0.35">
      <c r="A35" t="s">
        <v>1674</v>
      </c>
      <c r="B35" t="s">
        <v>38</v>
      </c>
      <c r="C35" t="s">
        <v>989</v>
      </c>
      <c r="D35" t="s">
        <v>1030</v>
      </c>
      <c r="E35" t="s">
        <v>1029</v>
      </c>
      <c r="F35" t="s">
        <v>1026</v>
      </c>
      <c r="G35" t="s">
        <v>1409</v>
      </c>
      <c r="H35" t="s">
        <v>62</v>
      </c>
      <c r="I35" t="s">
        <v>1026</v>
      </c>
      <c r="J35" s="78">
        <f>'Cyber Exposures'!G14</f>
        <v>0</v>
      </c>
      <c r="L35" t="s">
        <v>1680</v>
      </c>
    </row>
    <row r="36" spans="1:12" x14ac:dyDescent="0.35">
      <c r="A36" t="s">
        <v>1674</v>
      </c>
      <c r="B36" t="s">
        <v>41</v>
      </c>
      <c r="C36" t="s">
        <v>989</v>
      </c>
      <c r="D36" t="s">
        <v>1031</v>
      </c>
      <c r="E36" t="s">
        <v>1028</v>
      </c>
      <c r="F36" t="s">
        <v>1026</v>
      </c>
      <c r="G36" t="s">
        <v>1410</v>
      </c>
      <c r="H36" t="s">
        <v>62</v>
      </c>
      <c r="I36" t="s">
        <v>1026</v>
      </c>
      <c r="J36" s="78">
        <f>'Cyber Exposures'!G15</f>
        <v>0</v>
      </c>
      <c r="L36" t="s">
        <v>1680</v>
      </c>
    </row>
    <row r="37" spans="1:12" x14ac:dyDescent="0.35">
      <c r="A37" t="s">
        <v>1674</v>
      </c>
      <c r="B37" t="s">
        <v>45</v>
      </c>
      <c r="C37" t="s">
        <v>989</v>
      </c>
      <c r="D37" t="s">
        <v>1031</v>
      </c>
      <c r="E37" t="s">
        <v>1029</v>
      </c>
      <c r="F37" t="s">
        <v>1026</v>
      </c>
      <c r="G37" t="s">
        <v>1411</v>
      </c>
      <c r="H37" t="s">
        <v>62</v>
      </c>
      <c r="I37" t="s">
        <v>1026</v>
      </c>
      <c r="J37" s="78">
        <f>'Cyber Exposures'!G16</f>
        <v>0</v>
      </c>
      <c r="L37" t="s">
        <v>1680</v>
      </c>
    </row>
    <row r="38" spans="1:12" x14ac:dyDescent="0.35">
      <c r="A38" t="s">
        <v>1674</v>
      </c>
      <c r="B38" t="s">
        <v>49</v>
      </c>
      <c r="C38" t="s">
        <v>989</v>
      </c>
      <c r="D38" t="s">
        <v>1032</v>
      </c>
      <c r="E38" t="s">
        <v>1028</v>
      </c>
      <c r="F38" t="s">
        <v>1026</v>
      </c>
      <c r="G38" t="s">
        <v>1412</v>
      </c>
      <c r="H38" t="s">
        <v>62</v>
      </c>
      <c r="I38" t="s">
        <v>1026</v>
      </c>
      <c r="J38" s="78">
        <f>'Cyber Exposures'!G17</f>
        <v>0</v>
      </c>
      <c r="L38" t="s">
        <v>1680</v>
      </c>
    </row>
    <row r="39" spans="1:12" x14ac:dyDescent="0.35">
      <c r="A39" t="s">
        <v>1674</v>
      </c>
      <c r="B39" t="s">
        <v>51</v>
      </c>
      <c r="C39" t="s">
        <v>989</v>
      </c>
      <c r="D39" t="s">
        <v>1032</v>
      </c>
      <c r="E39" t="s">
        <v>1029</v>
      </c>
      <c r="F39" t="s">
        <v>1026</v>
      </c>
      <c r="G39" t="s">
        <v>1413</v>
      </c>
      <c r="H39" t="s">
        <v>62</v>
      </c>
      <c r="I39" t="s">
        <v>1026</v>
      </c>
      <c r="J39" s="78">
        <f>'Cyber Exposures'!G18</f>
        <v>0</v>
      </c>
      <c r="L39" t="s">
        <v>1680</v>
      </c>
    </row>
    <row r="40" spans="1:12" x14ac:dyDescent="0.35">
      <c r="A40" t="s">
        <v>1674</v>
      </c>
      <c r="B40" t="s">
        <v>53</v>
      </c>
      <c r="C40" t="s">
        <v>989</v>
      </c>
      <c r="D40" t="s">
        <v>513</v>
      </c>
      <c r="E40" t="s">
        <v>1028</v>
      </c>
      <c r="F40" t="s">
        <v>1026</v>
      </c>
      <c r="G40" t="s">
        <v>1414</v>
      </c>
      <c r="H40" t="s">
        <v>62</v>
      </c>
      <c r="I40" t="s">
        <v>1026</v>
      </c>
      <c r="J40" s="78">
        <f>'Cyber Exposures'!G19</f>
        <v>0</v>
      </c>
      <c r="L40" t="s">
        <v>1680</v>
      </c>
    </row>
    <row r="41" spans="1:12" x14ac:dyDescent="0.35">
      <c r="A41" t="s">
        <v>1674</v>
      </c>
      <c r="B41" t="s">
        <v>60</v>
      </c>
      <c r="C41" t="s">
        <v>989</v>
      </c>
      <c r="D41" t="s">
        <v>513</v>
      </c>
      <c r="E41" t="s">
        <v>1029</v>
      </c>
      <c r="F41" t="s">
        <v>1026</v>
      </c>
      <c r="G41" t="s">
        <v>1415</v>
      </c>
      <c r="H41" t="s">
        <v>62</v>
      </c>
      <c r="I41" t="s">
        <v>1026</v>
      </c>
      <c r="J41" s="78">
        <f>'Cyber Exposures'!G20</f>
        <v>0</v>
      </c>
      <c r="L41" t="s">
        <v>1680</v>
      </c>
    </row>
    <row r="42" spans="1:12" x14ac:dyDescent="0.35">
      <c r="A42" t="s">
        <v>1674</v>
      </c>
      <c r="B42" t="s">
        <v>66</v>
      </c>
      <c r="C42" t="s">
        <v>989</v>
      </c>
      <c r="D42" t="s">
        <v>1033</v>
      </c>
      <c r="E42" t="s">
        <v>1034</v>
      </c>
      <c r="F42" t="s">
        <v>1026</v>
      </c>
      <c r="G42" t="s">
        <v>1416</v>
      </c>
      <c r="H42" t="s">
        <v>62</v>
      </c>
      <c r="I42" t="s">
        <v>1026</v>
      </c>
      <c r="J42" s="78">
        <f>'Cyber Exposures'!G21</f>
        <v>0</v>
      </c>
      <c r="L42" t="s">
        <v>1680</v>
      </c>
    </row>
    <row r="43" spans="1:12" x14ac:dyDescent="0.35">
      <c r="A43" t="s">
        <v>1674</v>
      </c>
      <c r="B43" t="s">
        <v>19</v>
      </c>
      <c r="C43" t="s">
        <v>989</v>
      </c>
      <c r="D43" t="s">
        <v>1027</v>
      </c>
      <c r="E43" t="s">
        <v>1028</v>
      </c>
      <c r="F43" t="s">
        <v>1701</v>
      </c>
      <c r="G43" t="s">
        <v>1702</v>
      </c>
      <c r="H43" t="s">
        <v>1100</v>
      </c>
      <c r="I43" t="s">
        <v>1701</v>
      </c>
      <c r="J43" s="78">
        <f>'Cyber Exposures'!I9</f>
        <v>0</v>
      </c>
      <c r="L43" t="s">
        <v>1680</v>
      </c>
    </row>
    <row r="44" spans="1:12" x14ac:dyDescent="0.35">
      <c r="A44" t="s">
        <v>1674</v>
      </c>
      <c r="B44" t="s">
        <v>23</v>
      </c>
      <c r="C44" t="s">
        <v>989</v>
      </c>
      <c r="D44" t="s">
        <v>1027</v>
      </c>
      <c r="E44" t="s">
        <v>1029</v>
      </c>
      <c r="F44" t="s">
        <v>1701</v>
      </c>
      <c r="G44" t="s">
        <v>1703</v>
      </c>
      <c r="H44" t="s">
        <v>1100</v>
      </c>
      <c r="I44" t="s">
        <v>1701</v>
      </c>
      <c r="J44" s="78">
        <f>'Cyber Exposures'!I10</f>
        <v>0</v>
      </c>
      <c r="L44" t="s">
        <v>1680</v>
      </c>
    </row>
    <row r="45" spans="1:12" x14ac:dyDescent="0.35">
      <c r="A45" t="s">
        <v>1674</v>
      </c>
      <c r="B45" t="s">
        <v>26</v>
      </c>
      <c r="C45" t="s">
        <v>989</v>
      </c>
      <c r="D45" t="s">
        <v>480</v>
      </c>
      <c r="E45" t="s">
        <v>1028</v>
      </c>
      <c r="F45" t="s">
        <v>1701</v>
      </c>
      <c r="G45" t="s">
        <v>1704</v>
      </c>
      <c r="H45" t="s">
        <v>1100</v>
      </c>
      <c r="I45" t="s">
        <v>1701</v>
      </c>
      <c r="J45" s="78">
        <f>'Cyber Exposures'!I11</f>
        <v>0</v>
      </c>
      <c r="L45" t="s">
        <v>1680</v>
      </c>
    </row>
    <row r="46" spans="1:12" x14ac:dyDescent="0.35">
      <c r="A46" t="s">
        <v>1674</v>
      </c>
      <c r="B46" t="s">
        <v>30</v>
      </c>
      <c r="C46" t="s">
        <v>989</v>
      </c>
      <c r="D46" t="s">
        <v>480</v>
      </c>
      <c r="E46" t="s">
        <v>1029</v>
      </c>
      <c r="F46" t="s">
        <v>1701</v>
      </c>
      <c r="G46" t="s">
        <v>1705</v>
      </c>
      <c r="H46" t="s">
        <v>1100</v>
      </c>
      <c r="I46" t="s">
        <v>1701</v>
      </c>
      <c r="J46" s="78">
        <f>'Cyber Exposures'!I12</f>
        <v>0</v>
      </c>
      <c r="L46" t="s">
        <v>1680</v>
      </c>
    </row>
    <row r="47" spans="1:12" x14ac:dyDescent="0.35">
      <c r="A47" t="s">
        <v>1674</v>
      </c>
      <c r="B47" t="s">
        <v>34</v>
      </c>
      <c r="C47" t="s">
        <v>989</v>
      </c>
      <c r="D47" t="s">
        <v>1030</v>
      </c>
      <c r="E47" t="s">
        <v>1028</v>
      </c>
      <c r="F47" t="s">
        <v>1701</v>
      </c>
      <c r="G47" t="s">
        <v>1706</v>
      </c>
      <c r="H47" t="s">
        <v>1100</v>
      </c>
      <c r="I47" t="s">
        <v>1701</v>
      </c>
      <c r="J47" s="78">
        <f>'Cyber Exposures'!I13</f>
        <v>0</v>
      </c>
      <c r="L47" t="s">
        <v>1680</v>
      </c>
    </row>
    <row r="48" spans="1:12" x14ac:dyDescent="0.35">
      <c r="A48" t="s">
        <v>1674</v>
      </c>
      <c r="B48" t="s">
        <v>38</v>
      </c>
      <c r="C48" t="s">
        <v>989</v>
      </c>
      <c r="D48" t="s">
        <v>1030</v>
      </c>
      <c r="E48" t="s">
        <v>1029</v>
      </c>
      <c r="F48" t="s">
        <v>1701</v>
      </c>
      <c r="G48" t="s">
        <v>1707</v>
      </c>
      <c r="H48" t="s">
        <v>1100</v>
      </c>
      <c r="I48" t="s">
        <v>1701</v>
      </c>
      <c r="J48" s="78">
        <f>'Cyber Exposures'!I14</f>
        <v>0</v>
      </c>
      <c r="L48" t="s">
        <v>1680</v>
      </c>
    </row>
    <row r="49" spans="1:12" x14ac:dyDescent="0.35">
      <c r="A49" t="s">
        <v>1674</v>
      </c>
      <c r="B49" t="s">
        <v>41</v>
      </c>
      <c r="C49" t="s">
        <v>989</v>
      </c>
      <c r="D49" t="s">
        <v>1031</v>
      </c>
      <c r="E49" t="s">
        <v>1028</v>
      </c>
      <c r="F49" t="s">
        <v>1701</v>
      </c>
      <c r="G49" t="s">
        <v>1708</v>
      </c>
      <c r="H49" t="s">
        <v>1100</v>
      </c>
      <c r="I49" t="s">
        <v>1701</v>
      </c>
      <c r="J49" s="78">
        <f>'Cyber Exposures'!I15</f>
        <v>0</v>
      </c>
      <c r="L49" t="s">
        <v>1680</v>
      </c>
    </row>
    <row r="50" spans="1:12" x14ac:dyDescent="0.35">
      <c r="A50" t="s">
        <v>1674</v>
      </c>
      <c r="B50" t="s">
        <v>45</v>
      </c>
      <c r="C50" t="s">
        <v>989</v>
      </c>
      <c r="D50" t="s">
        <v>1031</v>
      </c>
      <c r="E50" t="s">
        <v>1029</v>
      </c>
      <c r="F50" t="s">
        <v>1701</v>
      </c>
      <c r="G50" t="s">
        <v>1709</v>
      </c>
      <c r="H50" t="s">
        <v>1100</v>
      </c>
      <c r="I50" t="s">
        <v>1701</v>
      </c>
      <c r="J50" s="78">
        <f>'Cyber Exposures'!I16</f>
        <v>0</v>
      </c>
      <c r="L50" t="s">
        <v>1680</v>
      </c>
    </row>
    <row r="51" spans="1:12" x14ac:dyDescent="0.35">
      <c r="A51" t="s">
        <v>1674</v>
      </c>
      <c r="B51" t="s">
        <v>49</v>
      </c>
      <c r="C51" t="s">
        <v>989</v>
      </c>
      <c r="D51" t="s">
        <v>1032</v>
      </c>
      <c r="E51" t="s">
        <v>1028</v>
      </c>
      <c r="F51" t="s">
        <v>1701</v>
      </c>
      <c r="G51" t="s">
        <v>1710</v>
      </c>
      <c r="H51" t="s">
        <v>1100</v>
      </c>
      <c r="I51" t="s">
        <v>1701</v>
      </c>
      <c r="J51" s="78">
        <f>'Cyber Exposures'!I17</f>
        <v>0</v>
      </c>
      <c r="L51" t="s">
        <v>1680</v>
      </c>
    </row>
    <row r="52" spans="1:12" x14ac:dyDescent="0.35">
      <c r="A52" t="s">
        <v>1674</v>
      </c>
      <c r="B52" t="s">
        <v>51</v>
      </c>
      <c r="C52" t="s">
        <v>989</v>
      </c>
      <c r="D52" t="s">
        <v>1032</v>
      </c>
      <c r="E52" t="s">
        <v>1029</v>
      </c>
      <c r="F52" t="s">
        <v>1701</v>
      </c>
      <c r="G52" t="s">
        <v>1711</v>
      </c>
      <c r="H52" t="s">
        <v>1100</v>
      </c>
      <c r="I52" t="s">
        <v>1701</v>
      </c>
      <c r="J52" s="78">
        <f>'Cyber Exposures'!I18</f>
        <v>0</v>
      </c>
      <c r="L52" t="s">
        <v>1680</v>
      </c>
    </row>
    <row r="53" spans="1:12" x14ac:dyDescent="0.35">
      <c r="A53" t="s">
        <v>1674</v>
      </c>
      <c r="B53" t="s">
        <v>53</v>
      </c>
      <c r="C53" t="s">
        <v>989</v>
      </c>
      <c r="D53" t="s">
        <v>513</v>
      </c>
      <c r="E53" t="s">
        <v>1028</v>
      </c>
      <c r="F53" t="s">
        <v>1701</v>
      </c>
      <c r="G53" t="s">
        <v>1712</v>
      </c>
      <c r="H53" t="s">
        <v>1100</v>
      </c>
      <c r="I53" t="s">
        <v>1701</v>
      </c>
      <c r="J53" s="78">
        <f>'Cyber Exposures'!I19</f>
        <v>0</v>
      </c>
      <c r="L53" t="s">
        <v>1680</v>
      </c>
    </row>
    <row r="54" spans="1:12" x14ac:dyDescent="0.35">
      <c r="A54" t="s">
        <v>1674</v>
      </c>
      <c r="B54" t="s">
        <v>60</v>
      </c>
      <c r="C54" t="s">
        <v>989</v>
      </c>
      <c r="D54" t="s">
        <v>513</v>
      </c>
      <c r="E54" t="s">
        <v>1029</v>
      </c>
      <c r="F54" t="s">
        <v>1701</v>
      </c>
      <c r="G54" t="s">
        <v>1713</v>
      </c>
      <c r="H54" t="s">
        <v>1100</v>
      </c>
      <c r="I54" t="s">
        <v>1701</v>
      </c>
      <c r="J54" s="78">
        <f>'Cyber Exposures'!I20</f>
        <v>0</v>
      </c>
      <c r="L54" t="s">
        <v>1680</v>
      </c>
    </row>
    <row r="55" spans="1:12" x14ac:dyDescent="0.35">
      <c r="A55" t="s">
        <v>1674</v>
      </c>
      <c r="B55" t="s">
        <v>66</v>
      </c>
      <c r="C55" t="s">
        <v>989</v>
      </c>
      <c r="D55" t="s">
        <v>1033</v>
      </c>
      <c r="E55" t="s">
        <v>1034</v>
      </c>
      <c r="F55" t="s">
        <v>1701</v>
      </c>
      <c r="G55" t="s">
        <v>1714</v>
      </c>
      <c r="H55" t="s">
        <v>1100</v>
      </c>
      <c r="I55" t="s">
        <v>1701</v>
      </c>
      <c r="J55" s="78">
        <f>'Cyber Exposures'!I21</f>
        <v>0</v>
      </c>
      <c r="L55" t="s">
        <v>1680</v>
      </c>
    </row>
    <row r="56" spans="1:12" x14ac:dyDescent="0.35">
      <c r="A56" t="s">
        <v>1674</v>
      </c>
      <c r="B56" t="s">
        <v>114</v>
      </c>
      <c r="C56" t="s">
        <v>1417</v>
      </c>
      <c r="D56" t="s">
        <v>1064</v>
      </c>
      <c r="E56" t="s">
        <v>1065</v>
      </c>
      <c r="F56" t="s">
        <v>1377</v>
      </c>
      <c r="G56" t="s">
        <v>1418</v>
      </c>
      <c r="H56" t="s">
        <v>14</v>
      </c>
      <c r="I56" t="s">
        <v>1377</v>
      </c>
      <c r="J56" s="78">
        <f>'Cyber Exposures'!E56</f>
        <v>0</v>
      </c>
      <c r="L56" t="s">
        <v>1680</v>
      </c>
    </row>
    <row r="57" spans="1:12" x14ac:dyDescent="0.35">
      <c r="A57" t="s">
        <v>1674</v>
      </c>
      <c r="B57" t="s">
        <v>116</v>
      </c>
      <c r="C57" t="s">
        <v>1417</v>
      </c>
      <c r="D57" t="s">
        <v>1064</v>
      </c>
      <c r="E57" t="s">
        <v>1066</v>
      </c>
      <c r="F57" t="s">
        <v>1377</v>
      </c>
      <c r="G57" t="s">
        <v>1419</v>
      </c>
      <c r="H57" t="s">
        <v>14</v>
      </c>
      <c r="I57" t="s">
        <v>1377</v>
      </c>
      <c r="J57" s="78">
        <f>'Cyber Exposures'!E57</f>
        <v>0</v>
      </c>
      <c r="L57" t="s">
        <v>1680</v>
      </c>
    </row>
    <row r="58" spans="1:12" x14ac:dyDescent="0.35">
      <c r="A58" t="s">
        <v>1674</v>
      </c>
      <c r="B58" t="s">
        <v>118</v>
      </c>
      <c r="C58" t="s">
        <v>1417</v>
      </c>
      <c r="D58" t="s">
        <v>1064</v>
      </c>
      <c r="E58" t="s">
        <v>1067</v>
      </c>
      <c r="F58" t="s">
        <v>1377</v>
      </c>
      <c r="G58" t="s">
        <v>1420</v>
      </c>
      <c r="H58" t="s">
        <v>14</v>
      </c>
      <c r="I58" t="s">
        <v>1377</v>
      </c>
      <c r="J58" s="78">
        <f>'Cyber Exposures'!E58</f>
        <v>0</v>
      </c>
      <c r="L58" t="s">
        <v>1680</v>
      </c>
    </row>
    <row r="59" spans="1:12" x14ac:dyDescent="0.35">
      <c r="A59" t="s">
        <v>1674</v>
      </c>
      <c r="B59" t="s">
        <v>120</v>
      </c>
      <c r="C59" t="s">
        <v>1417</v>
      </c>
      <c r="D59" t="s">
        <v>1064</v>
      </c>
      <c r="E59" t="s">
        <v>1068</v>
      </c>
      <c r="F59" t="s">
        <v>1377</v>
      </c>
      <c r="G59" t="s">
        <v>1421</v>
      </c>
      <c r="H59" t="s">
        <v>14</v>
      </c>
      <c r="I59" t="s">
        <v>1377</v>
      </c>
      <c r="J59" s="78">
        <f>'Cyber Exposures'!E59</f>
        <v>0</v>
      </c>
      <c r="L59" t="s">
        <v>1680</v>
      </c>
    </row>
    <row r="60" spans="1:12" x14ac:dyDescent="0.35">
      <c r="A60" t="s">
        <v>1674</v>
      </c>
      <c r="B60" t="s">
        <v>122</v>
      </c>
      <c r="C60" t="s">
        <v>1417</v>
      </c>
      <c r="D60" t="s">
        <v>1064</v>
      </c>
      <c r="E60" t="s">
        <v>1069</v>
      </c>
      <c r="F60" t="s">
        <v>1377</v>
      </c>
      <c r="G60" t="s">
        <v>1422</v>
      </c>
      <c r="H60" t="s">
        <v>14</v>
      </c>
      <c r="I60" t="s">
        <v>1377</v>
      </c>
      <c r="J60" s="78">
        <f>'Cyber Exposures'!E60</f>
        <v>0</v>
      </c>
      <c r="L60" t="s">
        <v>1680</v>
      </c>
    </row>
    <row r="61" spans="1:12" x14ac:dyDescent="0.35">
      <c r="A61" t="s">
        <v>1674</v>
      </c>
      <c r="B61" t="s">
        <v>124</v>
      </c>
      <c r="C61" t="s">
        <v>1417</v>
      </c>
      <c r="D61" t="s">
        <v>1070</v>
      </c>
      <c r="F61" t="s">
        <v>1377</v>
      </c>
      <c r="G61" t="s">
        <v>1423</v>
      </c>
      <c r="H61" t="s">
        <v>14</v>
      </c>
      <c r="I61" t="s">
        <v>1377</v>
      </c>
      <c r="J61" s="78">
        <f>'Cyber Exposures'!E61</f>
        <v>0</v>
      </c>
      <c r="L61" t="s">
        <v>1680</v>
      </c>
    </row>
    <row r="62" spans="1:12" x14ac:dyDescent="0.35">
      <c r="A62" t="s">
        <v>1674</v>
      </c>
      <c r="B62" t="s">
        <v>71</v>
      </c>
      <c r="C62" t="s">
        <v>1417</v>
      </c>
      <c r="D62" t="s">
        <v>1071</v>
      </c>
      <c r="F62" t="s">
        <v>1377</v>
      </c>
      <c r="G62" t="s">
        <v>1424</v>
      </c>
      <c r="H62" t="s">
        <v>14</v>
      </c>
      <c r="I62" t="s">
        <v>1377</v>
      </c>
      <c r="J62" s="78">
        <f>'Cyber Exposures'!E62</f>
        <v>0</v>
      </c>
      <c r="L62" t="s">
        <v>1680</v>
      </c>
    </row>
    <row r="63" spans="1:12" x14ac:dyDescent="0.35">
      <c r="A63" t="s">
        <v>1674</v>
      </c>
      <c r="B63" t="s">
        <v>114</v>
      </c>
      <c r="C63" t="s">
        <v>1417</v>
      </c>
      <c r="D63" t="s">
        <v>1064</v>
      </c>
      <c r="E63" t="s">
        <v>1065</v>
      </c>
      <c r="F63" t="s">
        <v>1425</v>
      </c>
      <c r="G63" t="s">
        <v>1426</v>
      </c>
      <c r="H63" t="s">
        <v>266</v>
      </c>
      <c r="I63" t="s">
        <v>1425</v>
      </c>
      <c r="J63" s="78">
        <f>'Cyber Exposures'!F56</f>
        <v>0</v>
      </c>
      <c r="L63" t="s">
        <v>1680</v>
      </c>
    </row>
    <row r="64" spans="1:12" x14ac:dyDescent="0.35">
      <c r="A64" t="s">
        <v>1674</v>
      </c>
      <c r="B64" t="s">
        <v>116</v>
      </c>
      <c r="C64" t="s">
        <v>1417</v>
      </c>
      <c r="D64" t="s">
        <v>1064</v>
      </c>
      <c r="E64" t="s">
        <v>1066</v>
      </c>
      <c r="F64" t="s">
        <v>1425</v>
      </c>
      <c r="G64" t="s">
        <v>1427</v>
      </c>
      <c r="H64" t="s">
        <v>266</v>
      </c>
      <c r="I64" t="s">
        <v>1425</v>
      </c>
      <c r="J64" s="78">
        <f>'Cyber Exposures'!F57</f>
        <v>0</v>
      </c>
      <c r="L64" t="s">
        <v>1680</v>
      </c>
    </row>
    <row r="65" spans="1:12" x14ac:dyDescent="0.35">
      <c r="A65" t="s">
        <v>1674</v>
      </c>
      <c r="B65" t="s">
        <v>118</v>
      </c>
      <c r="C65" t="s">
        <v>1417</v>
      </c>
      <c r="D65" t="s">
        <v>1064</v>
      </c>
      <c r="E65" t="s">
        <v>1067</v>
      </c>
      <c r="F65" t="s">
        <v>1425</v>
      </c>
      <c r="G65" t="s">
        <v>1428</v>
      </c>
      <c r="H65" t="s">
        <v>266</v>
      </c>
      <c r="I65" t="s">
        <v>1425</v>
      </c>
      <c r="J65" s="78">
        <f>'Cyber Exposures'!F58</f>
        <v>0</v>
      </c>
      <c r="L65" t="s">
        <v>1680</v>
      </c>
    </row>
    <row r="66" spans="1:12" x14ac:dyDescent="0.35">
      <c r="A66" t="s">
        <v>1674</v>
      </c>
      <c r="B66" t="s">
        <v>120</v>
      </c>
      <c r="C66" t="s">
        <v>1417</v>
      </c>
      <c r="D66" t="s">
        <v>1064</v>
      </c>
      <c r="E66" t="s">
        <v>1068</v>
      </c>
      <c r="F66" t="s">
        <v>1425</v>
      </c>
      <c r="G66" t="s">
        <v>1429</v>
      </c>
      <c r="H66" t="s">
        <v>266</v>
      </c>
      <c r="I66" t="s">
        <v>1425</v>
      </c>
      <c r="J66" s="78">
        <f>'Cyber Exposures'!F59</f>
        <v>0</v>
      </c>
      <c r="L66" t="s">
        <v>1680</v>
      </c>
    </row>
    <row r="67" spans="1:12" x14ac:dyDescent="0.35">
      <c r="A67" t="s">
        <v>1674</v>
      </c>
      <c r="B67" t="s">
        <v>122</v>
      </c>
      <c r="C67" t="s">
        <v>1417</v>
      </c>
      <c r="D67" t="s">
        <v>1064</v>
      </c>
      <c r="E67" t="s">
        <v>1069</v>
      </c>
      <c r="F67" t="s">
        <v>1425</v>
      </c>
      <c r="G67" t="s">
        <v>1430</v>
      </c>
      <c r="H67" t="s">
        <v>266</v>
      </c>
      <c r="I67" t="s">
        <v>1425</v>
      </c>
      <c r="J67" s="78">
        <f>'Cyber Exposures'!F60</f>
        <v>0</v>
      </c>
      <c r="L67" t="s">
        <v>1680</v>
      </c>
    </row>
    <row r="68" spans="1:12" x14ac:dyDescent="0.35">
      <c r="A68" t="s">
        <v>1674</v>
      </c>
      <c r="B68" t="s">
        <v>124</v>
      </c>
      <c r="C68" t="s">
        <v>1417</v>
      </c>
      <c r="D68" t="s">
        <v>1070</v>
      </c>
      <c r="F68" t="s">
        <v>1425</v>
      </c>
      <c r="G68" t="s">
        <v>1431</v>
      </c>
      <c r="H68" t="s">
        <v>266</v>
      </c>
      <c r="I68" t="s">
        <v>1425</v>
      </c>
      <c r="J68" s="78">
        <f>'Cyber Exposures'!F61</f>
        <v>0</v>
      </c>
      <c r="L68" t="s">
        <v>1680</v>
      </c>
    </row>
    <row r="69" spans="1:12" x14ac:dyDescent="0.35">
      <c r="A69" t="s">
        <v>1674</v>
      </c>
      <c r="B69" t="s">
        <v>71</v>
      </c>
      <c r="C69" t="s">
        <v>1417</v>
      </c>
      <c r="D69" t="s">
        <v>1071</v>
      </c>
      <c r="F69" t="s">
        <v>1425</v>
      </c>
      <c r="G69" t="s">
        <v>1432</v>
      </c>
      <c r="H69" t="s">
        <v>266</v>
      </c>
      <c r="I69" t="s">
        <v>1425</v>
      </c>
      <c r="J69" s="78">
        <f>'Cyber Exposures'!F62</f>
        <v>0</v>
      </c>
      <c r="L69" t="s">
        <v>1680</v>
      </c>
    </row>
    <row r="70" spans="1:12" x14ac:dyDescent="0.35">
      <c r="A70" t="s">
        <v>1674</v>
      </c>
      <c r="B70" t="s">
        <v>69</v>
      </c>
      <c r="C70" t="s">
        <v>1433</v>
      </c>
      <c r="D70" t="s">
        <v>1042</v>
      </c>
      <c r="E70" t="s">
        <v>1377</v>
      </c>
      <c r="F70" t="s">
        <v>1037</v>
      </c>
      <c r="G70" t="s">
        <v>1434</v>
      </c>
      <c r="H70" t="s">
        <v>14</v>
      </c>
      <c r="I70" t="s">
        <v>1037</v>
      </c>
      <c r="J70" s="78">
        <f>'Cyber Exposures'!E30</f>
        <v>0</v>
      </c>
      <c r="L70" t="s">
        <v>1680</v>
      </c>
    </row>
    <row r="71" spans="1:12" x14ac:dyDescent="0.35">
      <c r="A71" t="s">
        <v>1674</v>
      </c>
      <c r="B71" t="s">
        <v>73</v>
      </c>
      <c r="C71" t="s">
        <v>1433</v>
      </c>
      <c r="D71" t="s">
        <v>1043</v>
      </c>
      <c r="E71" t="s">
        <v>1377</v>
      </c>
      <c r="F71" t="s">
        <v>1037</v>
      </c>
      <c r="G71" t="s">
        <v>1435</v>
      </c>
      <c r="H71" t="s">
        <v>14</v>
      </c>
      <c r="I71" t="s">
        <v>1037</v>
      </c>
      <c r="J71" s="78">
        <f>'Cyber Exposures'!E31</f>
        <v>0</v>
      </c>
      <c r="L71" t="s">
        <v>1680</v>
      </c>
    </row>
    <row r="72" spans="1:12" x14ac:dyDescent="0.35">
      <c r="A72" t="s">
        <v>1674</v>
      </c>
      <c r="B72" t="s">
        <v>76</v>
      </c>
      <c r="C72" t="s">
        <v>1433</v>
      </c>
      <c r="D72" t="s">
        <v>1044</v>
      </c>
      <c r="E72" t="s">
        <v>1377</v>
      </c>
      <c r="F72" t="s">
        <v>1037</v>
      </c>
      <c r="G72" t="s">
        <v>1436</v>
      </c>
      <c r="H72" t="s">
        <v>14</v>
      </c>
      <c r="I72" t="s">
        <v>1037</v>
      </c>
      <c r="J72" s="78">
        <f>'Cyber Exposures'!E32</f>
        <v>0</v>
      </c>
      <c r="L72" t="s">
        <v>1680</v>
      </c>
    </row>
    <row r="73" spans="1:12" x14ac:dyDescent="0.35">
      <c r="A73" t="s">
        <v>1674</v>
      </c>
      <c r="B73" t="s">
        <v>80</v>
      </c>
      <c r="C73" t="s">
        <v>1433</v>
      </c>
      <c r="D73" t="s">
        <v>1045</v>
      </c>
      <c r="E73" t="s">
        <v>1377</v>
      </c>
      <c r="F73" t="s">
        <v>1037</v>
      </c>
      <c r="G73" t="s">
        <v>1437</v>
      </c>
      <c r="H73" t="s">
        <v>14</v>
      </c>
      <c r="I73" t="s">
        <v>1037</v>
      </c>
      <c r="J73" s="78">
        <f>'Cyber Exposures'!E33</f>
        <v>0</v>
      </c>
      <c r="L73" t="s">
        <v>1680</v>
      </c>
    </row>
    <row r="74" spans="1:12" x14ac:dyDescent="0.35">
      <c r="A74" t="s">
        <v>1674</v>
      </c>
      <c r="B74" t="s">
        <v>82</v>
      </c>
      <c r="C74" t="s">
        <v>1433</v>
      </c>
      <c r="D74" t="s">
        <v>1046</v>
      </c>
      <c r="E74" t="s">
        <v>1377</v>
      </c>
      <c r="F74" t="s">
        <v>1037</v>
      </c>
      <c r="G74" t="s">
        <v>1438</v>
      </c>
      <c r="H74" t="s">
        <v>14</v>
      </c>
      <c r="I74" t="s">
        <v>1037</v>
      </c>
      <c r="J74" s="78">
        <f>'Cyber Exposures'!E34</f>
        <v>0</v>
      </c>
      <c r="L74" t="s">
        <v>1680</v>
      </c>
    </row>
    <row r="75" spans="1:12" x14ac:dyDescent="0.35">
      <c r="A75" t="s">
        <v>1674</v>
      </c>
      <c r="B75" t="s">
        <v>84</v>
      </c>
      <c r="C75" t="s">
        <v>1433</v>
      </c>
      <c r="D75" t="s">
        <v>1047</v>
      </c>
      <c r="E75" t="s">
        <v>1377</v>
      </c>
      <c r="F75" t="s">
        <v>1037</v>
      </c>
      <c r="G75" t="s">
        <v>1439</v>
      </c>
      <c r="H75" t="s">
        <v>14</v>
      </c>
      <c r="I75" t="s">
        <v>1037</v>
      </c>
      <c r="J75" s="78">
        <f>'Cyber Exposures'!E35</f>
        <v>0</v>
      </c>
      <c r="L75" t="s">
        <v>1680</v>
      </c>
    </row>
    <row r="76" spans="1:12" x14ac:dyDescent="0.35">
      <c r="A76" t="s">
        <v>1674</v>
      </c>
      <c r="B76" t="s">
        <v>86</v>
      </c>
      <c r="C76" t="s">
        <v>1433</v>
      </c>
      <c r="D76" t="s">
        <v>1048</v>
      </c>
      <c r="E76" t="s">
        <v>1377</v>
      </c>
      <c r="F76" t="s">
        <v>1037</v>
      </c>
      <c r="G76" t="s">
        <v>1440</v>
      </c>
      <c r="H76" t="s">
        <v>14</v>
      </c>
      <c r="I76" t="s">
        <v>1037</v>
      </c>
      <c r="J76" s="78">
        <f>'Cyber Exposures'!E36</f>
        <v>0</v>
      </c>
      <c r="L76" t="s">
        <v>1680</v>
      </c>
    </row>
    <row r="77" spans="1:12" x14ac:dyDescent="0.35">
      <c r="A77" t="s">
        <v>1674</v>
      </c>
      <c r="B77" t="s">
        <v>88</v>
      </c>
      <c r="C77" t="s">
        <v>1433</v>
      </c>
      <c r="D77" t="s">
        <v>480</v>
      </c>
      <c r="E77" t="s">
        <v>1377</v>
      </c>
      <c r="F77" t="s">
        <v>1037</v>
      </c>
      <c r="G77" t="s">
        <v>1441</v>
      </c>
      <c r="H77" t="s">
        <v>14</v>
      </c>
      <c r="I77" t="s">
        <v>1037</v>
      </c>
      <c r="J77" s="78">
        <f>'Cyber Exposures'!E37</f>
        <v>0</v>
      </c>
      <c r="L77" t="s">
        <v>1680</v>
      </c>
    </row>
    <row r="78" spans="1:12" x14ac:dyDescent="0.35">
      <c r="A78" t="s">
        <v>1674</v>
      </c>
      <c r="B78" t="s">
        <v>90</v>
      </c>
      <c r="C78" t="s">
        <v>1433</v>
      </c>
      <c r="D78" t="s">
        <v>1049</v>
      </c>
      <c r="E78" t="s">
        <v>1377</v>
      </c>
      <c r="F78" t="s">
        <v>1037</v>
      </c>
      <c r="G78" t="s">
        <v>1442</v>
      </c>
      <c r="H78" t="s">
        <v>14</v>
      </c>
      <c r="I78" t="s">
        <v>1037</v>
      </c>
      <c r="J78" s="78">
        <f>'Cyber Exposures'!E38</f>
        <v>0</v>
      </c>
      <c r="L78" t="s">
        <v>1680</v>
      </c>
    </row>
    <row r="79" spans="1:12" x14ac:dyDescent="0.35">
      <c r="A79" t="s">
        <v>1674</v>
      </c>
      <c r="B79" t="s">
        <v>92</v>
      </c>
      <c r="C79" t="s">
        <v>1433</v>
      </c>
      <c r="D79" t="s">
        <v>1050</v>
      </c>
      <c r="E79" t="s">
        <v>1377</v>
      </c>
      <c r="F79" t="s">
        <v>1037</v>
      </c>
      <c r="G79" t="s">
        <v>1443</v>
      </c>
      <c r="H79" t="s">
        <v>14</v>
      </c>
      <c r="I79" t="s">
        <v>1037</v>
      </c>
      <c r="J79" s="78">
        <f>'Cyber Exposures'!E39</f>
        <v>0</v>
      </c>
      <c r="L79" t="s">
        <v>1680</v>
      </c>
    </row>
    <row r="80" spans="1:12" x14ac:dyDescent="0.35">
      <c r="A80" t="s">
        <v>1674</v>
      </c>
      <c r="B80" t="s">
        <v>94</v>
      </c>
      <c r="C80" t="s">
        <v>1433</v>
      </c>
      <c r="D80" t="s">
        <v>1051</v>
      </c>
      <c r="E80" t="s">
        <v>1377</v>
      </c>
      <c r="F80" t="s">
        <v>1037</v>
      </c>
      <c r="G80" t="s">
        <v>1444</v>
      </c>
      <c r="H80" t="s">
        <v>14</v>
      </c>
      <c r="I80" t="s">
        <v>1037</v>
      </c>
      <c r="J80" s="78">
        <f>'Cyber Exposures'!E40</f>
        <v>0</v>
      </c>
      <c r="L80" t="s">
        <v>1680</v>
      </c>
    </row>
    <row r="81" spans="1:12" x14ac:dyDescent="0.35">
      <c r="A81" t="s">
        <v>1674</v>
      </c>
      <c r="B81" t="s">
        <v>96</v>
      </c>
      <c r="C81" t="s">
        <v>1433</v>
      </c>
      <c r="D81" t="s">
        <v>1052</v>
      </c>
      <c r="E81" t="s">
        <v>1377</v>
      </c>
      <c r="F81" t="s">
        <v>1037</v>
      </c>
      <c r="G81" t="s">
        <v>1445</v>
      </c>
      <c r="H81" t="s">
        <v>14</v>
      </c>
      <c r="I81" t="s">
        <v>1037</v>
      </c>
      <c r="J81" s="78">
        <f>'Cyber Exposures'!E41</f>
        <v>0</v>
      </c>
      <c r="L81" t="s">
        <v>1680</v>
      </c>
    </row>
    <row r="82" spans="1:12" x14ac:dyDescent="0.35">
      <c r="A82" t="s">
        <v>1674</v>
      </c>
      <c r="B82" t="s">
        <v>98</v>
      </c>
      <c r="C82" t="s">
        <v>1433</v>
      </c>
      <c r="D82" t="s">
        <v>1053</v>
      </c>
      <c r="E82" t="s">
        <v>1377</v>
      </c>
      <c r="F82" t="s">
        <v>1037</v>
      </c>
      <c r="G82" t="s">
        <v>1446</v>
      </c>
      <c r="H82" t="s">
        <v>14</v>
      </c>
      <c r="I82" t="s">
        <v>1037</v>
      </c>
      <c r="J82" s="78">
        <f>'Cyber Exposures'!E42</f>
        <v>0</v>
      </c>
      <c r="L82" t="s">
        <v>1680</v>
      </c>
    </row>
    <row r="83" spans="1:12" x14ac:dyDescent="0.35">
      <c r="A83" t="s">
        <v>1674</v>
      </c>
      <c r="B83" t="s">
        <v>100</v>
      </c>
      <c r="C83" t="s">
        <v>1433</v>
      </c>
      <c r="D83" t="s">
        <v>1054</v>
      </c>
      <c r="E83" t="s">
        <v>1377</v>
      </c>
      <c r="F83" t="s">
        <v>1037</v>
      </c>
      <c r="G83" t="s">
        <v>1447</v>
      </c>
      <c r="H83" t="s">
        <v>14</v>
      </c>
      <c r="I83" t="s">
        <v>1037</v>
      </c>
      <c r="J83" s="78">
        <f>'Cyber Exposures'!E43</f>
        <v>0</v>
      </c>
      <c r="L83" t="s">
        <v>1680</v>
      </c>
    </row>
    <row r="84" spans="1:12" x14ac:dyDescent="0.35">
      <c r="A84" t="s">
        <v>1674</v>
      </c>
      <c r="B84" t="s">
        <v>102</v>
      </c>
      <c r="C84" t="s">
        <v>1433</v>
      </c>
      <c r="D84" t="s">
        <v>1055</v>
      </c>
      <c r="E84" t="s">
        <v>1377</v>
      </c>
      <c r="F84" t="s">
        <v>1037</v>
      </c>
      <c r="G84" t="s">
        <v>1448</v>
      </c>
      <c r="H84" t="s">
        <v>14</v>
      </c>
      <c r="I84" t="s">
        <v>1037</v>
      </c>
      <c r="J84" s="78">
        <f>'Cyber Exposures'!E44</f>
        <v>0</v>
      </c>
      <c r="L84" t="s">
        <v>1680</v>
      </c>
    </row>
    <row r="85" spans="1:12" x14ac:dyDescent="0.35">
      <c r="A85" t="s">
        <v>1674</v>
      </c>
      <c r="B85" t="s">
        <v>67</v>
      </c>
      <c r="C85" t="s">
        <v>1433</v>
      </c>
      <c r="D85" t="s">
        <v>1056</v>
      </c>
      <c r="E85" t="s">
        <v>1377</v>
      </c>
      <c r="F85" t="s">
        <v>1037</v>
      </c>
      <c r="G85" t="s">
        <v>1449</v>
      </c>
      <c r="H85" t="s">
        <v>14</v>
      </c>
      <c r="I85" t="s">
        <v>1037</v>
      </c>
      <c r="J85" s="78">
        <f>'Cyber Exposures'!E45</f>
        <v>0</v>
      </c>
      <c r="L85" t="s">
        <v>1680</v>
      </c>
    </row>
    <row r="86" spans="1:12" x14ac:dyDescent="0.35">
      <c r="A86" t="s">
        <v>1674</v>
      </c>
      <c r="B86" t="s">
        <v>105</v>
      </c>
      <c r="C86" t="s">
        <v>1433</v>
      </c>
      <c r="D86" t="s">
        <v>1057</v>
      </c>
      <c r="E86" t="s">
        <v>1377</v>
      </c>
      <c r="F86" t="s">
        <v>1037</v>
      </c>
      <c r="G86" t="s">
        <v>1450</v>
      </c>
      <c r="H86" t="s">
        <v>14</v>
      </c>
      <c r="I86" t="s">
        <v>1037</v>
      </c>
      <c r="J86" s="78">
        <f>'Cyber Exposures'!E46</f>
        <v>0</v>
      </c>
      <c r="L86" t="s">
        <v>1680</v>
      </c>
    </row>
    <row r="87" spans="1:12" x14ac:dyDescent="0.35">
      <c r="A87" t="s">
        <v>1674</v>
      </c>
      <c r="B87" t="s">
        <v>107</v>
      </c>
      <c r="C87" t="s">
        <v>1433</v>
      </c>
      <c r="D87" t="s">
        <v>1058</v>
      </c>
      <c r="E87" t="s">
        <v>1377</v>
      </c>
      <c r="F87" t="s">
        <v>1037</v>
      </c>
      <c r="G87" t="s">
        <v>1451</v>
      </c>
      <c r="H87" t="s">
        <v>14</v>
      </c>
      <c r="I87" t="s">
        <v>1037</v>
      </c>
      <c r="J87" s="78">
        <f>'Cyber Exposures'!E47</f>
        <v>0</v>
      </c>
      <c r="L87" t="s">
        <v>1680</v>
      </c>
    </row>
    <row r="88" spans="1:12" x14ac:dyDescent="0.35">
      <c r="A88" t="s">
        <v>1674</v>
      </c>
      <c r="B88" t="s">
        <v>109</v>
      </c>
      <c r="C88" t="s">
        <v>1433</v>
      </c>
      <c r="D88" t="s">
        <v>1059</v>
      </c>
      <c r="E88" t="s">
        <v>1377</v>
      </c>
      <c r="F88" t="s">
        <v>1037</v>
      </c>
      <c r="G88" t="s">
        <v>1452</v>
      </c>
      <c r="H88" t="s">
        <v>14</v>
      </c>
      <c r="I88" t="s">
        <v>1037</v>
      </c>
      <c r="J88" s="78">
        <f>'Cyber Exposures'!E48</f>
        <v>0</v>
      </c>
      <c r="L88" t="s">
        <v>1680</v>
      </c>
    </row>
    <row r="89" spans="1:12" x14ac:dyDescent="0.35">
      <c r="A89" t="s">
        <v>1674</v>
      </c>
      <c r="B89" t="s">
        <v>111</v>
      </c>
      <c r="C89" t="s">
        <v>1433</v>
      </c>
      <c r="D89" t="s">
        <v>1060</v>
      </c>
      <c r="E89" t="s">
        <v>1377</v>
      </c>
      <c r="F89" t="s">
        <v>1037</v>
      </c>
      <c r="G89" t="s">
        <v>1453</v>
      </c>
      <c r="H89" t="s">
        <v>14</v>
      </c>
      <c r="I89" t="s">
        <v>1037</v>
      </c>
      <c r="J89" s="78">
        <f>'Cyber Exposures'!E49</f>
        <v>0</v>
      </c>
      <c r="L89" t="s">
        <v>1680</v>
      </c>
    </row>
    <row r="90" spans="1:12" x14ac:dyDescent="0.35">
      <c r="A90" t="s">
        <v>1674</v>
      </c>
      <c r="B90" t="s">
        <v>69</v>
      </c>
      <c r="C90" t="s">
        <v>1433</v>
      </c>
      <c r="D90" t="s">
        <v>1042</v>
      </c>
      <c r="E90" t="s">
        <v>1025</v>
      </c>
      <c r="F90" t="s">
        <v>1037</v>
      </c>
      <c r="G90" t="s">
        <v>1454</v>
      </c>
      <c r="H90" t="s">
        <v>61</v>
      </c>
      <c r="I90" t="s">
        <v>1037</v>
      </c>
      <c r="J90" s="78">
        <f>'Cyber Exposures'!F30</f>
        <v>0</v>
      </c>
      <c r="L90" t="s">
        <v>1680</v>
      </c>
    </row>
    <row r="91" spans="1:12" x14ac:dyDescent="0.35">
      <c r="A91" t="s">
        <v>1674</v>
      </c>
      <c r="B91" t="s">
        <v>73</v>
      </c>
      <c r="C91" t="s">
        <v>1433</v>
      </c>
      <c r="D91" t="s">
        <v>1043</v>
      </c>
      <c r="E91" t="s">
        <v>1025</v>
      </c>
      <c r="F91" t="s">
        <v>1037</v>
      </c>
      <c r="G91" t="s">
        <v>1455</v>
      </c>
      <c r="H91" t="s">
        <v>61</v>
      </c>
      <c r="I91" t="s">
        <v>1037</v>
      </c>
      <c r="J91" s="78">
        <f>'Cyber Exposures'!F31</f>
        <v>0</v>
      </c>
      <c r="L91" t="s">
        <v>1680</v>
      </c>
    </row>
    <row r="92" spans="1:12" x14ac:dyDescent="0.35">
      <c r="A92" t="s">
        <v>1674</v>
      </c>
      <c r="B92" t="s">
        <v>76</v>
      </c>
      <c r="C92" t="s">
        <v>1433</v>
      </c>
      <c r="D92" t="s">
        <v>1044</v>
      </c>
      <c r="E92" t="s">
        <v>1025</v>
      </c>
      <c r="F92" t="s">
        <v>1037</v>
      </c>
      <c r="G92" t="s">
        <v>1456</v>
      </c>
      <c r="H92" t="s">
        <v>61</v>
      </c>
      <c r="I92" t="s">
        <v>1037</v>
      </c>
      <c r="J92" s="78">
        <f>'Cyber Exposures'!F32</f>
        <v>0</v>
      </c>
      <c r="L92" t="s">
        <v>1680</v>
      </c>
    </row>
    <row r="93" spans="1:12" x14ac:dyDescent="0.35">
      <c r="A93" t="s">
        <v>1674</v>
      </c>
      <c r="B93" t="s">
        <v>80</v>
      </c>
      <c r="C93" t="s">
        <v>1433</v>
      </c>
      <c r="D93" t="s">
        <v>1045</v>
      </c>
      <c r="E93" t="s">
        <v>1025</v>
      </c>
      <c r="F93" t="s">
        <v>1037</v>
      </c>
      <c r="G93" t="s">
        <v>1457</v>
      </c>
      <c r="H93" t="s">
        <v>61</v>
      </c>
      <c r="I93" t="s">
        <v>1037</v>
      </c>
      <c r="J93" s="78">
        <f>'Cyber Exposures'!F33</f>
        <v>0</v>
      </c>
      <c r="L93" t="s">
        <v>1680</v>
      </c>
    </row>
    <row r="94" spans="1:12" x14ac:dyDescent="0.35">
      <c r="A94" t="s">
        <v>1674</v>
      </c>
      <c r="B94" t="s">
        <v>82</v>
      </c>
      <c r="C94" t="s">
        <v>1433</v>
      </c>
      <c r="D94" t="s">
        <v>1046</v>
      </c>
      <c r="E94" t="s">
        <v>1025</v>
      </c>
      <c r="F94" t="s">
        <v>1037</v>
      </c>
      <c r="G94" t="s">
        <v>1458</v>
      </c>
      <c r="H94" t="s">
        <v>61</v>
      </c>
      <c r="I94" t="s">
        <v>1037</v>
      </c>
      <c r="J94" s="78">
        <f>'Cyber Exposures'!F34</f>
        <v>0</v>
      </c>
      <c r="L94" t="s">
        <v>1680</v>
      </c>
    </row>
    <row r="95" spans="1:12" x14ac:dyDescent="0.35">
      <c r="A95" t="s">
        <v>1674</v>
      </c>
      <c r="B95" t="s">
        <v>84</v>
      </c>
      <c r="C95" t="s">
        <v>1433</v>
      </c>
      <c r="D95" t="s">
        <v>1047</v>
      </c>
      <c r="E95" t="s">
        <v>1025</v>
      </c>
      <c r="F95" t="s">
        <v>1037</v>
      </c>
      <c r="G95" t="s">
        <v>1459</v>
      </c>
      <c r="H95" t="s">
        <v>61</v>
      </c>
      <c r="I95" t="s">
        <v>1037</v>
      </c>
      <c r="J95" s="78">
        <f>'Cyber Exposures'!F35</f>
        <v>0</v>
      </c>
      <c r="L95" t="s">
        <v>1680</v>
      </c>
    </row>
    <row r="96" spans="1:12" x14ac:dyDescent="0.35">
      <c r="A96" t="s">
        <v>1674</v>
      </c>
      <c r="B96" t="s">
        <v>86</v>
      </c>
      <c r="C96" t="s">
        <v>1433</v>
      </c>
      <c r="D96" t="s">
        <v>1048</v>
      </c>
      <c r="E96" t="s">
        <v>1025</v>
      </c>
      <c r="F96" t="s">
        <v>1037</v>
      </c>
      <c r="G96" t="s">
        <v>1460</v>
      </c>
      <c r="H96" t="s">
        <v>61</v>
      </c>
      <c r="I96" t="s">
        <v>1037</v>
      </c>
      <c r="J96" s="78">
        <f>'Cyber Exposures'!F36</f>
        <v>0</v>
      </c>
      <c r="L96" t="s">
        <v>1680</v>
      </c>
    </row>
    <row r="97" spans="1:12" x14ac:dyDescent="0.35">
      <c r="A97" t="s">
        <v>1674</v>
      </c>
      <c r="B97" t="s">
        <v>88</v>
      </c>
      <c r="C97" t="s">
        <v>1433</v>
      </c>
      <c r="D97" t="s">
        <v>480</v>
      </c>
      <c r="E97" t="s">
        <v>1025</v>
      </c>
      <c r="F97" t="s">
        <v>1037</v>
      </c>
      <c r="G97" t="s">
        <v>1461</v>
      </c>
      <c r="H97" t="s">
        <v>61</v>
      </c>
      <c r="I97" t="s">
        <v>1037</v>
      </c>
      <c r="J97" s="78">
        <f>'Cyber Exposures'!F37</f>
        <v>0</v>
      </c>
      <c r="L97" t="s">
        <v>1680</v>
      </c>
    </row>
    <row r="98" spans="1:12" x14ac:dyDescent="0.35">
      <c r="A98" t="s">
        <v>1674</v>
      </c>
      <c r="B98" t="s">
        <v>90</v>
      </c>
      <c r="C98" t="s">
        <v>1433</v>
      </c>
      <c r="D98" t="s">
        <v>1049</v>
      </c>
      <c r="E98" t="s">
        <v>1025</v>
      </c>
      <c r="F98" t="s">
        <v>1037</v>
      </c>
      <c r="G98" t="s">
        <v>1462</v>
      </c>
      <c r="H98" t="s">
        <v>61</v>
      </c>
      <c r="I98" t="s">
        <v>1037</v>
      </c>
      <c r="J98" s="78">
        <f>'Cyber Exposures'!F38</f>
        <v>0</v>
      </c>
      <c r="L98" t="s">
        <v>1680</v>
      </c>
    </row>
    <row r="99" spans="1:12" x14ac:dyDescent="0.35">
      <c r="A99" t="s">
        <v>1674</v>
      </c>
      <c r="B99" t="s">
        <v>92</v>
      </c>
      <c r="C99" t="s">
        <v>1433</v>
      </c>
      <c r="D99" t="s">
        <v>1050</v>
      </c>
      <c r="E99" t="s">
        <v>1025</v>
      </c>
      <c r="F99" t="s">
        <v>1037</v>
      </c>
      <c r="G99" t="s">
        <v>1463</v>
      </c>
      <c r="H99" t="s">
        <v>61</v>
      </c>
      <c r="I99" t="s">
        <v>1037</v>
      </c>
      <c r="J99" s="78">
        <f>'Cyber Exposures'!F39</f>
        <v>0</v>
      </c>
      <c r="L99" t="s">
        <v>1680</v>
      </c>
    </row>
    <row r="100" spans="1:12" x14ac:dyDescent="0.35">
      <c r="A100" t="s">
        <v>1674</v>
      </c>
      <c r="B100" t="s">
        <v>94</v>
      </c>
      <c r="C100" t="s">
        <v>1433</v>
      </c>
      <c r="D100" t="s">
        <v>1051</v>
      </c>
      <c r="E100" t="s">
        <v>1025</v>
      </c>
      <c r="F100" t="s">
        <v>1037</v>
      </c>
      <c r="G100" t="s">
        <v>1464</v>
      </c>
      <c r="H100" t="s">
        <v>61</v>
      </c>
      <c r="I100" t="s">
        <v>1037</v>
      </c>
      <c r="J100" s="78">
        <f>'Cyber Exposures'!F40</f>
        <v>0</v>
      </c>
      <c r="L100" t="s">
        <v>1680</v>
      </c>
    </row>
    <row r="101" spans="1:12" x14ac:dyDescent="0.35">
      <c r="A101" t="s">
        <v>1674</v>
      </c>
      <c r="B101" t="s">
        <v>96</v>
      </c>
      <c r="C101" t="s">
        <v>1433</v>
      </c>
      <c r="D101" t="s">
        <v>1052</v>
      </c>
      <c r="E101" t="s">
        <v>1025</v>
      </c>
      <c r="F101" t="s">
        <v>1037</v>
      </c>
      <c r="G101" t="s">
        <v>1465</v>
      </c>
      <c r="H101" t="s">
        <v>61</v>
      </c>
      <c r="I101" t="s">
        <v>1037</v>
      </c>
      <c r="J101" s="78">
        <f>'Cyber Exposures'!F41</f>
        <v>0</v>
      </c>
      <c r="L101" t="s">
        <v>1680</v>
      </c>
    </row>
    <row r="102" spans="1:12" x14ac:dyDescent="0.35">
      <c r="A102" t="s">
        <v>1674</v>
      </c>
      <c r="B102" t="s">
        <v>98</v>
      </c>
      <c r="C102" t="s">
        <v>1433</v>
      </c>
      <c r="D102" t="s">
        <v>1053</v>
      </c>
      <c r="E102" t="s">
        <v>1025</v>
      </c>
      <c r="F102" t="s">
        <v>1037</v>
      </c>
      <c r="G102" t="s">
        <v>1466</v>
      </c>
      <c r="H102" t="s">
        <v>61</v>
      </c>
      <c r="I102" t="s">
        <v>1037</v>
      </c>
      <c r="J102" s="78">
        <f>'Cyber Exposures'!F42</f>
        <v>0</v>
      </c>
      <c r="L102" t="s">
        <v>1680</v>
      </c>
    </row>
    <row r="103" spans="1:12" x14ac:dyDescent="0.35">
      <c r="A103" t="s">
        <v>1674</v>
      </c>
      <c r="B103" t="s">
        <v>100</v>
      </c>
      <c r="C103" t="s">
        <v>1433</v>
      </c>
      <c r="D103" t="s">
        <v>1054</v>
      </c>
      <c r="E103" t="s">
        <v>1025</v>
      </c>
      <c r="F103" t="s">
        <v>1037</v>
      </c>
      <c r="G103" t="s">
        <v>1467</v>
      </c>
      <c r="H103" t="s">
        <v>61</v>
      </c>
      <c r="I103" t="s">
        <v>1037</v>
      </c>
      <c r="J103" s="78">
        <f>'Cyber Exposures'!F43</f>
        <v>0</v>
      </c>
      <c r="L103" t="s">
        <v>1680</v>
      </c>
    </row>
    <row r="104" spans="1:12" x14ac:dyDescent="0.35">
      <c r="A104" t="s">
        <v>1674</v>
      </c>
      <c r="B104" t="s">
        <v>102</v>
      </c>
      <c r="C104" t="s">
        <v>1433</v>
      </c>
      <c r="D104" t="s">
        <v>1055</v>
      </c>
      <c r="E104" t="s">
        <v>1025</v>
      </c>
      <c r="F104" t="s">
        <v>1037</v>
      </c>
      <c r="G104" t="s">
        <v>1468</v>
      </c>
      <c r="H104" t="s">
        <v>61</v>
      </c>
      <c r="I104" t="s">
        <v>1037</v>
      </c>
      <c r="J104" s="78">
        <f>'Cyber Exposures'!F44</f>
        <v>0</v>
      </c>
      <c r="L104" t="s">
        <v>1680</v>
      </c>
    </row>
    <row r="105" spans="1:12" x14ac:dyDescent="0.35">
      <c r="A105" t="s">
        <v>1674</v>
      </c>
      <c r="B105" t="s">
        <v>67</v>
      </c>
      <c r="C105" t="s">
        <v>1433</v>
      </c>
      <c r="D105" t="s">
        <v>1056</v>
      </c>
      <c r="E105" t="s">
        <v>1025</v>
      </c>
      <c r="F105" t="s">
        <v>1037</v>
      </c>
      <c r="G105" t="s">
        <v>1469</v>
      </c>
      <c r="H105" t="s">
        <v>61</v>
      </c>
      <c r="I105" t="s">
        <v>1037</v>
      </c>
      <c r="J105" s="78">
        <f>'Cyber Exposures'!F45</f>
        <v>0</v>
      </c>
      <c r="L105" t="s">
        <v>1680</v>
      </c>
    </row>
    <row r="106" spans="1:12" x14ac:dyDescent="0.35">
      <c r="A106" t="s">
        <v>1674</v>
      </c>
      <c r="B106" t="s">
        <v>105</v>
      </c>
      <c r="C106" t="s">
        <v>1433</v>
      </c>
      <c r="D106" t="s">
        <v>1057</v>
      </c>
      <c r="E106" t="s">
        <v>1025</v>
      </c>
      <c r="F106" t="s">
        <v>1037</v>
      </c>
      <c r="G106" t="s">
        <v>1470</v>
      </c>
      <c r="H106" t="s">
        <v>61</v>
      </c>
      <c r="I106" t="s">
        <v>1037</v>
      </c>
      <c r="J106" s="78">
        <f>'Cyber Exposures'!F46</f>
        <v>0</v>
      </c>
      <c r="L106" t="s">
        <v>1680</v>
      </c>
    </row>
    <row r="107" spans="1:12" x14ac:dyDescent="0.35">
      <c r="A107" t="s">
        <v>1674</v>
      </c>
      <c r="B107" t="s">
        <v>107</v>
      </c>
      <c r="C107" t="s">
        <v>1433</v>
      </c>
      <c r="D107" t="s">
        <v>1058</v>
      </c>
      <c r="E107" t="s">
        <v>1025</v>
      </c>
      <c r="F107" t="s">
        <v>1037</v>
      </c>
      <c r="G107" t="s">
        <v>1471</v>
      </c>
      <c r="H107" t="s">
        <v>61</v>
      </c>
      <c r="I107" t="s">
        <v>1037</v>
      </c>
      <c r="J107" s="78">
        <f>'Cyber Exposures'!F47</f>
        <v>0</v>
      </c>
      <c r="L107" t="s">
        <v>1680</v>
      </c>
    </row>
    <row r="108" spans="1:12" x14ac:dyDescent="0.35">
      <c r="A108" t="s">
        <v>1674</v>
      </c>
      <c r="B108" t="s">
        <v>109</v>
      </c>
      <c r="C108" t="s">
        <v>1433</v>
      </c>
      <c r="D108" t="s">
        <v>1059</v>
      </c>
      <c r="E108" t="s">
        <v>1025</v>
      </c>
      <c r="F108" t="s">
        <v>1037</v>
      </c>
      <c r="G108" t="s">
        <v>1472</v>
      </c>
      <c r="H108" t="s">
        <v>61</v>
      </c>
      <c r="I108" t="s">
        <v>1037</v>
      </c>
      <c r="J108" s="78">
        <f>'Cyber Exposures'!F48</f>
        <v>0</v>
      </c>
      <c r="L108" t="s">
        <v>1680</v>
      </c>
    </row>
    <row r="109" spans="1:12" x14ac:dyDescent="0.35">
      <c r="A109" t="s">
        <v>1674</v>
      </c>
      <c r="B109" t="s">
        <v>111</v>
      </c>
      <c r="C109" t="s">
        <v>1433</v>
      </c>
      <c r="D109" t="s">
        <v>1060</v>
      </c>
      <c r="E109" t="s">
        <v>1025</v>
      </c>
      <c r="F109" t="s">
        <v>1037</v>
      </c>
      <c r="G109" t="s">
        <v>1473</v>
      </c>
      <c r="H109" t="s">
        <v>61</v>
      </c>
      <c r="I109" t="s">
        <v>1037</v>
      </c>
      <c r="J109" s="78">
        <f>'Cyber Exposures'!F49</f>
        <v>0</v>
      </c>
      <c r="L109" t="s">
        <v>1680</v>
      </c>
    </row>
    <row r="110" spans="1:12" x14ac:dyDescent="0.35">
      <c r="A110" t="s">
        <v>1674</v>
      </c>
      <c r="B110" t="s">
        <v>69</v>
      </c>
      <c r="C110" t="s">
        <v>1433</v>
      </c>
      <c r="D110" t="s">
        <v>1042</v>
      </c>
      <c r="E110" t="s">
        <v>1026</v>
      </c>
      <c r="F110" t="s">
        <v>1037</v>
      </c>
      <c r="G110" t="s">
        <v>1474</v>
      </c>
      <c r="H110" t="s">
        <v>62</v>
      </c>
      <c r="I110" t="s">
        <v>1037</v>
      </c>
      <c r="J110" s="78">
        <f>'Cyber Exposures'!G30</f>
        <v>0</v>
      </c>
      <c r="L110" t="s">
        <v>1680</v>
      </c>
    </row>
    <row r="111" spans="1:12" x14ac:dyDescent="0.35">
      <c r="A111" t="s">
        <v>1674</v>
      </c>
      <c r="B111" t="s">
        <v>73</v>
      </c>
      <c r="C111" t="s">
        <v>1433</v>
      </c>
      <c r="D111" t="s">
        <v>1043</v>
      </c>
      <c r="E111" t="s">
        <v>1026</v>
      </c>
      <c r="F111" t="s">
        <v>1037</v>
      </c>
      <c r="G111" t="s">
        <v>1475</v>
      </c>
      <c r="H111" t="s">
        <v>62</v>
      </c>
      <c r="I111" t="s">
        <v>1037</v>
      </c>
      <c r="J111" s="78">
        <f>'Cyber Exposures'!G31</f>
        <v>0</v>
      </c>
      <c r="L111" t="s">
        <v>1680</v>
      </c>
    </row>
    <row r="112" spans="1:12" x14ac:dyDescent="0.35">
      <c r="A112" t="s">
        <v>1674</v>
      </c>
      <c r="B112" t="s">
        <v>76</v>
      </c>
      <c r="C112" t="s">
        <v>1433</v>
      </c>
      <c r="D112" t="s">
        <v>1044</v>
      </c>
      <c r="E112" t="s">
        <v>1026</v>
      </c>
      <c r="F112" t="s">
        <v>1037</v>
      </c>
      <c r="G112" t="s">
        <v>1476</v>
      </c>
      <c r="H112" t="s">
        <v>62</v>
      </c>
      <c r="I112" t="s">
        <v>1037</v>
      </c>
      <c r="J112" s="78">
        <f>'Cyber Exposures'!G32</f>
        <v>0</v>
      </c>
      <c r="L112" t="s">
        <v>1680</v>
      </c>
    </row>
    <row r="113" spans="1:12" x14ac:dyDescent="0.35">
      <c r="A113" t="s">
        <v>1674</v>
      </c>
      <c r="B113" t="s">
        <v>80</v>
      </c>
      <c r="C113" t="s">
        <v>1433</v>
      </c>
      <c r="D113" t="s">
        <v>1045</v>
      </c>
      <c r="E113" t="s">
        <v>1026</v>
      </c>
      <c r="F113" t="s">
        <v>1037</v>
      </c>
      <c r="G113" t="s">
        <v>1477</v>
      </c>
      <c r="H113" t="s">
        <v>62</v>
      </c>
      <c r="I113" t="s">
        <v>1037</v>
      </c>
      <c r="J113" s="78">
        <f>'Cyber Exposures'!G33</f>
        <v>0</v>
      </c>
      <c r="L113" t="s">
        <v>1680</v>
      </c>
    </row>
    <row r="114" spans="1:12" x14ac:dyDescent="0.35">
      <c r="A114" t="s">
        <v>1674</v>
      </c>
      <c r="B114" t="s">
        <v>82</v>
      </c>
      <c r="C114" t="s">
        <v>1433</v>
      </c>
      <c r="D114" t="s">
        <v>1046</v>
      </c>
      <c r="E114" t="s">
        <v>1026</v>
      </c>
      <c r="F114" t="s">
        <v>1037</v>
      </c>
      <c r="G114" t="s">
        <v>1478</v>
      </c>
      <c r="H114" t="s">
        <v>62</v>
      </c>
      <c r="I114" t="s">
        <v>1037</v>
      </c>
      <c r="J114" s="78">
        <f>'Cyber Exposures'!G34</f>
        <v>0</v>
      </c>
      <c r="L114" t="s">
        <v>1680</v>
      </c>
    </row>
    <row r="115" spans="1:12" x14ac:dyDescent="0.35">
      <c r="A115" t="s">
        <v>1674</v>
      </c>
      <c r="B115" t="s">
        <v>84</v>
      </c>
      <c r="C115" t="s">
        <v>1433</v>
      </c>
      <c r="D115" t="s">
        <v>1047</v>
      </c>
      <c r="E115" t="s">
        <v>1026</v>
      </c>
      <c r="F115" t="s">
        <v>1037</v>
      </c>
      <c r="G115" t="s">
        <v>1479</v>
      </c>
      <c r="H115" t="s">
        <v>62</v>
      </c>
      <c r="I115" t="s">
        <v>1037</v>
      </c>
      <c r="J115" s="78">
        <f>'Cyber Exposures'!G35</f>
        <v>0</v>
      </c>
      <c r="L115" t="s">
        <v>1680</v>
      </c>
    </row>
    <row r="116" spans="1:12" x14ac:dyDescent="0.35">
      <c r="A116" t="s">
        <v>1674</v>
      </c>
      <c r="B116" t="s">
        <v>86</v>
      </c>
      <c r="C116" t="s">
        <v>1433</v>
      </c>
      <c r="D116" t="s">
        <v>1048</v>
      </c>
      <c r="E116" t="s">
        <v>1026</v>
      </c>
      <c r="F116" t="s">
        <v>1037</v>
      </c>
      <c r="G116" t="s">
        <v>1480</v>
      </c>
      <c r="H116" t="s">
        <v>62</v>
      </c>
      <c r="I116" t="s">
        <v>1037</v>
      </c>
      <c r="J116" s="78">
        <f>'Cyber Exposures'!G36</f>
        <v>0</v>
      </c>
      <c r="L116" t="s">
        <v>1680</v>
      </c>
    </row>
    <row r="117" spans="1:12" x14ac:dyDescent="0.35">
      <c r="A117" t="s">
        <v>1674</v>
      </c>
      <c r="B117" t="s">
        <v>88</v>
      </c>
      <c r="C117" t="s">
        <v>1433</v>
      </c>
      <c r="D117" t="s">
        <v>480</v>
      </c>
      <c r="E117" t="s">
        <v>1026</v>
      </c>
      <c r="F117" t="s">
        <v>1037</v>
      </c>
      <c r="G117" t="s">
        <v>1481</v>
      </c>
      <c r="H117" t="s">
        <v>62</v>
      </c>
      <c r="I117" t="s">
        <v>1037</v>
      </c>
      <c r="J117" s="78">
        <f>'Cyber Exposures'!G37</f>
        <v>0</v>
      </c>
      <c r="L117" t="s">
        <v>1680</v>
      </c>
    </row>
    <row r="118" spans="1:12" x14ac:dyDescent="0.35">
      <c r="A118" t="s">
        <v>1674</v>
      </c>
      <c r="B118" t="s">
        <v>90</v>
      </c>
      <c r="C118" t="s">
        <v>1433</v>
      </c>
      <c r="D118" t="s">
        <v>1049</v>
      </c>
      <c r="E118" t="s">
        <v>1026</v>
      </c>
      <c r="F118" t="s">
        <v>1037</v>
      </c>
      <c r="G118" t="s">
        <v>1482</v>
      </c>
      <c r="H118" t="s">
        <v>62</v>
      </c>
      <c r="I118" t="s">
        <v>1037</v>
      </c>
      <c r="J118" s="78">
        <f>'Cyber Exposures'!G38</f>
        <v>0</v>
      </c>
      <c r="L118" t="s">
        <v>1680</v>
      </c>
    </row>
    <row r="119" spans="1:12" x14ac:dyDescent="0.35">
      <c r="A119" t="s">
        <v>1674</v>
      </c>
      <c r="B119" t="s">
        <v>92</v>
      </c>
      <c r="C119" t="s">
        <v>1433</v>
      </c>
      <c r="D119" t="s">
        <v>1050</v>
      </c>
      <c r="E119" t="s">
        <v>1026</v>
      </c>
      <c r="F119" t="s">
        <v>1037</v>
      </c>
      <c r="G119" t="s">
        <v>1483</v>
      </c>
      <c r="H119" t="s">
        <v>62</v>
      </c>
      <c r="I119" t="s">
        <v>1037</v>
      </c>
      <c r="J119" s="78">
        <f>'Cyber Exposures'!G39</f>
        <v>0</v>
      </c>
      <c r="L119" t="s">
        <v>1680</v>
      </c>
    </row>
    <row r="120" spans="1:12" x14ac:dyDescent="0.35">
      <c r="A120" t="s">
        <v>1674</v>
      </c>
      <c r="B120" t="s">
        <v>94</v>
      </c>
      <c r="C120" t="s">
        <v>1433</v>
      </c>
      <c r="D120" t="s">
        <v>1051</v>
      </c>
      <c r="E120" t="s">
        <v>1026</v>
      </c>
      <c r="F120" t="s">
        <v>1037</v>
      </c>
      <c r="G120" t="s">
        <v>1484</v>
      </c>
      <c r="H120" t="s">
        <v>62</v>
      </c>
      <c r="I120" t="s">
        <v>1037</v>
      </c>
      <c r="J120" s="78">
        <f>'Cyber Exposures'!G40</f>
        <v>0</v>
      </c>
      <c r="L120" t="s">
        <v>1680</v>
      </c>
    </row>
    <row r="121" spans="1:12" x14ac:dyDescent="0.35">
      <c r="A121" t="s">
        <v>1674</v>
      </c>
      <c r="B121" t="s">
        <v>96</v>
      </c>
      <c r="C121" t="s">
        <v>1433</v>
      </c>
      <c r="D121" t="s">
        <v>1052</v>
      </c>
      <c r="E121" t="s">
        <v>1026</v>
      </c>
      <c r="F121" t="s">
        <v>1037</v>
      </c>
      <c r="G121" t="s">
        <v>1485</v>
      </c>
      <c r="H121" t="s">
        <v>62</v>
      </c>
      <c r="I121" t="s">
        <v>1037</v>
      </c>
      <c r="J121" s="78">
        <f>'Cyber Exposures'!G41</f>
        <v>0</v>
      </c>
      <c r="L121" t="s">
        <v>1680</v>
      </c>
    </row>
    <row r="122" spans="1:12" x14ac:dyDescent="0.35">
      <c r="A122" t="s">
        <v>1674</v>
      </c>
      <c r="B122" t="s">
        <v>98</v>
      </c>
      <c r="C122" t="s">
        <v>1433</v>
      </c>
      <c r="D122" t="s">
        <v>1053</v>
      </c>
      <c r="E122" t="s">
        <v>1026</v>
      </c>
      <c r="F122" t="s">
        <v>1037</v>
      </c>
      <c r="G122" t="s">
        <v>1486</v>
      </c>
      <c r="H122" t="s">
        <v>62</v>
      </c>
      <c r="I122" t="s">
        <v>1037</v>
      </c>
      <c r="J122" s="78">
        <f>'Cyber Exposures'!G42</f>
        <v>0</v>
      </c>
      <c r="L122" t="s">
        <v>1680</v>
      </c>
    </row>
    <row r="123" spans="1:12" x14ac:dyDescent="0.35">
      <c r="A123" t="s">
        <v>1674</v>
      </c>
      <c r="B123" t="s">
        <v>100</v>
      </c>
      <c r="C123" t="s">
        <v>1433</v>
      </c>
      <c r="D123" t="s">
        <v>1054</v>
      </c>
      <c r="E123" t="s">
        <v>1026</v>
      </c>
      <c r="F123" t="s">
        <v>1037</v>
      </c>
      <c r="G123" t="s">
        <v>1487</v>
      </c>
      <c r="H123" t="s">
        <v>62</v>
      </c>
      <c r="I123" t="s">
        <v>1037</v>
      </c>
      <c r="J123" s="78">
        <f>'Cyber Exposures'!G43</f>
        <v>0</v>
      </c>
      <c r="L123" t="s">
        <v>1680</v>
      </c>
    </row>
    <row r="124" spans="1:12" x14ac:dyDescent="0.35">
      <c r="A124" t="s">
        <v>1674</v>
      </c>
      <c r="B124" t="s">
        <v>102</v>
      </c>
      <c r="C124" t="s">
        <v>1433</v>
      </c>
      <c r="D124" t="s">
        <v>1055</v>
      </c>
      <c r="E124" t="s">
        <v>1026</v>
      </c>
      <c r="F124" t="s">
        <v>1037</v>
      </c>
      <c r="G124" t="s">
        <v>1488</v>
      </c>
      <c r="H124" t="s">
        <v>62</v>
      </c>
      <c r="I124" t="s">
        <v>1037</v>
      </c>
      <c r="J124" s="78">
        <f>'Cyber Exposures'!G44</f>
        <v>0</v>
      </c>
      <c r="L124" t="s">
        <v>1680</v>
      </c>
    </row>
    <row r="125" spans="1:12" x14ac:dyDescent="0.35">
      <c r="A125" t="s">
        <v>1674</v>
      </c>
      <c r="B125" t="s">
        <v>67</v>
      </c>
      <c r="C125" t="s">
        <v>1433</v>
      </c>
      <c r="D125" t="s">
        <v>1056</v>
      </c>
      <c r="E125" t="s">
        <v>1026</v>
      </c>
      <c r="F125" t="s">
        <v>1037</v>
      </c>
      <c r="G125" t="s">
        <v>1489</v>
      </c>
      <c r="H125" t="s">
        <v>62</v>
      </c>
      <c r="I125" t="s">
        <v>1037</v>
      </c>
      <c r="J125" s="78">
        <f>'Cyber Exposures'!G45</f>
        <v>0</v>
      </c>
      <c r="L125" t="s">
        <v>1680</v>
      </c>
    </row>
    <row r="126" spans="1:12" x14ac:dyDescent="0.35">
      <c r="A126" t="s">
        <v>1674</v>
      </c>
      <c r="B126" t="s">
        <v>105</v>
      </c>
      <c r="C126" t="s">
        <v>1433</v>
      </c>
      <c r="D126" t="s">
        <v>1057</v>
      </c>
      <c r="E126" t="s">
        <v>1026</v>
      </c>
      <c r="F126" t="s">
        <v>1037</v>
      </c>
      <c r="G126" t="s">
        <v>1490</v>
      </c>
      <c r="H126" t="s">
        <v>62</v>
      </c>
      <c r="I126" t="s">
        <v>1037</v>
      </c>
      <c r="J126" s="78">
        <f>'Cyber Exposures'!G46</f>
        <v>0</v>
      </c>
      <c r="L126" t="s">
        <v>1680</v>
      </c>
    </row>
    <row r="127" spans="1:12" x14ac:dyDescent="0.35">
      <c r="A127" t="s">
        <v>1674</v>
      </c>
      <c r="B127" t="s">
        <v>107</v>
      </c>
      <c r="C127" t="s">
        <v>1433</v>
      </c>
      <c r="D127" t="s">
        <v>1058</v>
      </c>
      <c r="E127" t="s">
        <v>1026</v>
      </c>
      <c r="F127" t="s">
        <v>1037</v>
      </c>
      <c r="G127" t="s">
        <v>1491</v>
      </c>
      <c r="H127" t="s">
        <v>62</v>
      </c>
      <c r="I127" t="s">
        <v>1037</v>
      </c>
      <c r="J127" s="78">
        <f>'Cyber Exposures'!G47</f>
        <v>0</v>
      </c>
      <c r="L127" t="s">
        <v>1680</v>
      </c>
    </row>
    <row r="128" spans="1:12" x14ac:dyDescent="0.35">
      <c r="A128" t="s">
        <v>1674</v>
      </c>
      <c r="B128" t="s">
        <v>109</v>
      </c>
      <c r="C128" t="s">
        <v>1433</v>
      </c>
      <c r="D128" t="s">
        <v>1059</v>
      </c>
      <c r="E128" t="s">
        <v>1026</v>
      </c>
      <c r="F128" t="s">
        <v>1037</v>
      </c>
      <c r="G128" t="s">
        <v>1492</v>
      </c>
      <c r="H128" t="s">
        <v>62</v>
      </c>
      <c r="I128" t="s">
        <v>1037</v>
      </c>
      <c r="J128" s="78">
        <f>'Cyber Exposures'!G48</f>
        <v>0</v>
      </c>
      <c r="L128" t="s">
        <v>1680</v>
      </c>
    </row>
    <row r="129" spans="1:12" x14ac:dyDescent="0.35">
      <c r="A129" t="s">
        <v>1674</v>
      </c>
      <c r="B129" t="s">
        <v>111</v>
      </c>
      <c r="C129" t="s">
        <v>1433</v>
      </c>
      <c r="D129" t="s">
        <v>1060</v>
      </c>
      <c r="E129" t="s">
        <v>1026</v>
      </c>
      <c r="F129" t="s">
        <v>1037</v>
      </c>
      <c r="G129" t="s">
        <v>1493</v>
      </c>
      <c r="H129" t="s">
        <v>62</v>
      </c>
      <c r="I129" t="s">
        <v>1037</v>
      </c>
      <c r="J129" s="78">
        <f>'Cyber Exposures'!G49</f>
        <v>0</v>
      </c>
      <c r="L129" t="s">
        <v>1680</v>
      </c>
    </row>
    <row r="130" spans="1:12" x14ac:dyDescent="0.35">
      <c r="A130" t="s">
        <v>1674</v>
      </c>
      <c r="B130" t="s">
        <v>69</v>
      </c>
      <c r="C130" t="s">
        <v>1433</v>
      </c>
      <c r="D130" t="s">
        <v>1042</v>
      </c>
      <c r="E130" t="s">
        <v>1377</v>
      </c>
      <c r="F130" t="s">
        <v>1038</v>
      </c>
      <c r="G130" t="s">
        <v>1494</v>
      </c>
      <c r="H130" t="s">
        <v>63</v>
      </c>
      <c r="I130" t="s">
        <v>1038</v>
      </c>
      <c r="J130" s="78">
        <f>'Cyber Exposures'!H30</f>
        <v>0</v>
      </c>
      <c r="L130" t="s">
        <v>1680</v>
      </c>
    </row>
    <row r="131" spans="1:12" x14ac:dyDescent="0.35">
      <c r="A131" t="s">
        <v>1674</v>
      </c>
      <c r="B131" t="s">
        <v>73</v>
      </c>
      <c r="C131" t="s">
        <v>1433</v>
      </c>
      <c r="D131" t="s">
        <v>1043</v>
      </c>
      <c r="E131" t="s">
        <v>1377</v>
      </c>
      <c r="F131" t="s">
        <v>1038</v>
      </c>
      <c r="G131" t="s">
        <v>1495</v>
      </c>
      <c r="H131" t="s">
        <v>63</v>
      </c>
      <c r="I131" t="s">
        <v>1038</v>
      </c>
      <c r="J131" s="78">
        <f>'Cyber Exposures'!H31</f>
        <v>0</v>
      </c>
      <c r="L131" t="s">
        <v>1680</v>
      </c>
    </row>
    <row r="132" spans="1:12" x14ac:dyDescent="0.35">
      <c r="A132" t="s">
        <v>1674</v>
      </c>
      <c r="B132" t="s">
        <v>76</v>
      </c>
      <c r="C132" t="s">
        <v>1433</v>
      </c>
      <c r="D132" t="s">
        <v>1044</v>
      </c>
      <c r="E132" t="s">
        <v>1377</v>
      </c>
      <c r="F132" t="s">
        <v>1038</v>
      </c>
      <c r="G132" t="s">
        <v>1496</v>
      </c>
      <c r="H132" t="s">
        <v>63</v>
      </c>
      <c r="I132" t="s">
        <v>1038</v>
      </c>
      <c r="J132" s="78">
        <f>'Cyber Exposures'!H32</f>
        <v>0</v>
      </c>
      <c r="L132" t="s">
        <v>1680</v>
      </c>
    </row>
    <row r="133" spans="1:12" x14ac:dyDescent="0.35">
      <c r="A133" t="s">
        <v>1674</v>
      </c>
      <c r="B133" t="s">
        <v>80</v>
      </c>
      <c r="C133" t="s">
        <v>1433</v>
      </c>
      <c r="D133" t="s">
        <v>1045</v>
      </c>
      <c r="E133" t="s">
        <v>1377</v>
      </c>
      <c r="F133" t="s">
        <v>1038</v>
      </c>
      <c r="G133" t="s">
        <v>1497</v>
      </c>
      <c r="H133" t="s">
        <v>63</v>
      </c>
      <c r="I133" t="s">
        <v>1038</v>
      </c>
      <c r="J133" s="78">
        <f>'Cyber Exposures'!H33</f>
        <v>0</v>
      </c>
      <c r="L133" t="s">
        <v>1680</v>
      </c>
    </row>
    <row r="134" spans="1:12" x14ac:dyDescent="0.35">
      <c r="A134" t="s">
        <v>1674</v>
      </c>
      <c r="B134" t="s">
        <v>82</v>
      </c>
      <c r="C134" t="s">
        <v>1433</v>
      </c>
      <c r="D134" t="s">
        <v>1046</v>
      </c>
      <c r="E134" t="s">
        <v>1377</v>
      </c>
      <c r="F134" t="s">
        <v>1038</v>
      </c>
      <c r="G134" t="s">
        <v>1498</v>
      </c>
      <c r="H134" t="s">
        <v>63</v>
      </c>
      <c r="I134" t="s">
        <v>1038</v>
      </c>
      <c r="J134" s="78">
        <f>'Cyber Exposures'!H34</f>
        <v>0</v>
      </c>
      <c r="L134" t="s">
        <v>1680</v>
      </c>
    </row>
    <row r="135" spans="1:12" x14ac:dyDescent="0.35">
      <c r="A135" t="s">
        <v>1674</v>
      </c>
      <c r="B135" t="s">
        <v>84</v>
      </c>
      <c r="C135" t="s">
        <v>1433</v>
      </c>
      <c r="D135" t="s">
        <v>1047</v>
      </c>
      <c r="E135" t="s">
        <v>1377</v>
      </c>
      <c r="F135" t="s">
        <v>1038</v>
      </c>
      <c r="G135" t="s">
        <v>1499</v>
      </c>
      <c r="H135" t="s">
        <v>63</v>
      </c>
      <c r="I135" t="s">
        <v>1038</v>
      </c>
      <c r="J135" s="78">
        <f>'Cyber Exposures'!H35</f>
        <v>0</v>
      </c>
      <c r="L135" t="s">
        <v>1680</v>
      </c>
    </row>
    <row r="136" spans="1:12" x14ac:dyDescent="0.35">
      <c r="A136" t="s">
        <v>1674</v>
      </c>
      <c r="B136" t="s">
        <v>86</v>
      </c>
      <c r="C136" t="s">
        <v>1433</v>
      </c>
      <c r="D136" t="s">
        <v>1048</v>
      </c>
      <c r="E136" t="s">
        <v>1377</v>
      </c>
      <c r="F136" t="s">
        <v>1038</v>
      </c>
      <c r="G136" t="s">
        <v>1500</v>
      </c>
      <c r="H136" t="s">
        <v>63</v>
      </c>
      <c r="I136" t="s">
        <v>1038</v>
      </c>
      <c r="J136" s="78">
        <f>'Cyber Exposures'!H36</f>
        <v>0</v>
      </c>
      <c r="L136" t="s">
        <v>1680</v>
      </c>
    </row>
    <row r="137" spans="1:12" x14ac:dyDescent="0.35">
      <c r="A137" t="s">
        <v>1674</v>
      </c>
      <c r="B137" t="s">
        <v>88</v>
      </c>
      <c r="C137" t="s">
        <v>1433</v>
      </c>
      <c r="D137" t="s">
        <v>480</v>
      </c>
      <c r="E137" t="s">
        <v>1377</v>
      </c>
      <c r="F137" t="s">
        <v>1038</v>
      </c>
      <c r="G137" t="s">
        <v>1501</v>
      </c>
      <c r="H137" t="s">
        <v>63</v>
      </c>
      <c r="I137" t="s">
        <v>1038</v>
      </c>
      <c r="J137" s="78">
        <f>'Cyber Exposures'!H37</f>
        <v>0</v>
      </c>
      <c r="L137" t="s">
        <v>1680</v>
      </c>
    </row>
    <row r="138" spans="1:12" x14ac:dyDescent="0.35">
      <c r="A138" t="s">
        <v>1674</v>
      </c>
      <c r="B138" t="s">
        <v>90</v>
      </c>
      <c r="C138" t="s">
        <v>1433</v>
      </c>
      <c r="D138" t="s">
        <v>1049</v>
      </c>
      <c r="E138" t="s">
        <v>1377</v>
      </c>
      <c r="F138" t="s">
        <v>1038</v>
      </c>
      <c r="G138" t="s">
        <v>1502</v>
      </c>
      <c r="H138" t="s">
        <v>63</v>
      </c>
      <c r="I138" t="s">
        <v>1038</v>
      </c>
      <c r="J138" s="78">
        <f>'Cyber Exposures'!H38</f>
        <v>0</v>
      </c>
      <c r="L138" t="s">
        <v>1680</v>
      </c>
    </row>
    <row r="139" spans="1:12" x14ac:dyDescent="0.35">
      <c r="A139" t="s">
        <v>1674</v>
      </c>
      <c r="B139" t="s">
        <v>92</v>
      </c>
      <c r="C139" t="s">
        <v>1433</v>
      </c>
      <c r="D139" t="s">
        <v>1050</v>
      </c>
      <c r="E139" t="s">
        <v>1377</v>
      </c>
      <c r="F139" t="s">
        <v>1038</v>
      </c>
      <c r="G139" t="s">
        <v>1503</v>
      </c>
      <c r="H139" t="s">
        <v>63</v>
      </c>
      <c r="I139" t="s">
        <v>1038</v>
      </c>
      <c r="J139" s="78">
        <f>'Cyber Exposures'!H39</f>
        <v>0</v>
      </c>
      <c r="L139" t="s">
        <v>1680</v>
      </c>
    </row>
    <row r="140" spans="1:12" x14ac:dyDescent="0.35">
      <c r="A140" t="s">
        <v>1674</v>
      </c>
      <c r="B140" t="s">
        <v>94</v>
      </c>
      <c r="C140" t="s">
        <v>1433</v>
      </c>
      <c r="D140" t="s">
        <v>1051</v>
      </c>
      <c r="E140" t="s">
        <v>1377</v>
      </c>
      <c r="F140" t="s">
        <v>1038</v>
      </c>
      <c r="G140" t="s">
        <v>1504</v>
      </c>
      <c r="H140" t="s">
        <v>63</v>
      </c>
      <c r="I140" t="s">
        <v>1038</v>
      </c>
      <c r="J140" s="78">
        <f>'Cyber Exposures'!H40</f>
        <v>0</v>
      </c>
      <c r="L140" t="s">
        <v>1680</v>
      </c>
    </row>
    <row r="141" spans="1:12" x14ac:dyDescent="0.35">
      <c r="A141" t="s">
        <v>1674</v>
      </c>
      <c r="B141" t="s">
        <v>96</v>
      </c>
      <c r="C141" t="s">
        <v>1433</v>
      </c>
      <c r="D141" t="s">
        <v>1052</v>
      </c>
      <c r="E141" t="s">
        <v>1377</v>
      </c>
      <c r="F141" t="s">
        <v>1038</v>
      </c>
      <c r="G141" t="s">
        <v>1505</v>
      </c>
      <c r="H141" t="s">
        <v>63</v>
      </c>
      <c r="I141" t="s">
        <v>1038</v>
      </c>
      <c r="J141" s="78">
        <f>'Cyber Exposures'!H41</f>
        <v>0</v>
      </c>
      <c r="L141" t="s">
        <v>1680</v>
      </c>
    </row>
    <row r="142" spans="1:12" x14ac:dyDescent="0.35">
      <c r="A142" t="s">
        <v>1674</v>
      </c>
      <c r="B142" t="s">
        <v>98</v>
      </c>
      <c r="C142" t="s">
        <v>1433</v>
      </c>
      <c r="D142" t="s">
        <v>1053</v>
      </c>
      <c r="E142" t="s">
        <v>1377</v>
      </c>
      <c r="F142" t="s">
        <v>1038</v>
      </c>
      <c r="G142" t="s">
        <v>1506</v>
      </c>
      <c r="H142" t="s">
        <v>63</v>
      </c>
      <c r="I142" t="s">
        <v>1038</v>
      </c>
      <c r="J142" s="78">
        <f>'Cyber Exposures'!H42</f>
        <v>0</v>
      </c>
      <c r="L142" t="s">
        <v>1680</v>
      </c>
    </row>
    <row r="143" spans="1:12" x14ac:dyDescent="0.35">
      <c r="A143" t="s">
        <v>1674</v>
      </c>
      <c r="B143" t="s">
        <v>100</v>
      </c>
      <c r="C143" t="s">
        <v>1433</v>
      </c>
      <c r="D143" t="s">
        <v>1054</v>
      </c>
      <c r="E143" t="s">
        <v>1377</v>
      </c>
      <c r="F143" t="s">
        <v>1038</v>
      </c>
      <c r="G143" t="s">
        <v>1507</v>
      </c>
      <c r="H143" t="s">
        <v>63</v>
      </c>
      <c r="I143" t="s">
        <v>1038</v>
      </c>
      <c r="J143" s="78">
        <f>'Cyber Exposures'!H43</f>
        <v>0</v>
      </c>
      <c r="L143" t="s">
        <v>1680</v>
      </c>
    </row>
    <row r="144" spans="1:12" x14ac:dyDescent="0.35">
      <c r="A144" t="s">
        <v>1674</v>
      </c>
      <c r="B144" t="s">
        <v>102</v>
      </c>
      <c r="C144" t="s">
        <v>1433</v>
      </c>
      <c r="D144" t="s">
        <v>1055</v>
      </c>
      <c r="E144" t="s">
        <v>1377</v>
      </c>
      <c r="F144" t="s">
        <v>1038</v>
      </c>
      <c r="G144" t="s">
        <v>1508</v>
      </c>
      <c r="H144" t="s">
        <v>63</v>
      </c>
      <c r="I144" t="s">
        <v>1038</v>
      </c>
      <c r="J144" s="78">
        <f>'Cyber Exposures'!H44</f>
        <v>0</v>
      </c>
      <c r="L144" t="s">
        <v>1680</v>
      </c>
    </row>
    <row r="145" spans="1:12" x14ac:dyDescent="0.35">
      <c r="A145" t="s">
        <v>1674</v>
      </c>
      <c r="B145" t="s">
        <v>67</v>
      </c>
      <c r="C145" t="s">
        <v>1433</v>
      </c>
      <c r="D145" t="s">
        <v>1056</v>
      </c>
      <c r="E145" t="s">
        <v>1377</v>
      </c>
      <c r="F145" t="s">
        <v>1038</v>
      </c>
      <c r="G145" t="s">
        <v>1509</v>
      </c>
      <c r="H145" t="s">
        <v>63</v>
      </c>
      <c r="I145" t="s">
        <v>1038</v>
      </c>
      <c r="J145" s="78">
        <f>'Cyber Exposures'!H45</f>
        <v>0</v>
      </c>
      <c r="L145" t="s">
        <v>1680</v>
      </c>
    </row>
    <row r="146" spans="1:12" x14ac:dyDescent="0.35">
      <c r="A146" t="s">
        <v>1674</v>
      </c>
      <c r="B146" t="s">
        <v>105</v>
      </c>
      <c r="C146" t="s">
        <v>1433</v>
      </c>
      <c r="D146" t="s">
        <v>1057</v>
      </c>
      <c r="E146" t="s">
        <v>1377</v>
      </c>
      <c r="F146" t="s">
        <v>1038</v>
      </c>
      <c r="G146" t="s">
        <v>1510</v>
      </c>
      <c r="H146" t="s">
        <v>63</v>
      </c>
      <c r="I146" t="s">
        <v>1038</v>
      </c>
      <c r="J146" s="78">
        <f>'Cyber Exposures'!H46</f>
        <v>0</v>
      </c>
      <c r="L146" t="s">
        <v>1680</v>
      </c>
    </row>
    <row r="147" spans="1:12" x14ac:dyDescent="0.35">
      <c r="A147" t="s">
        <v>1674</v>
      </c>
      <c r="B147" t="s">
        <v>107</v>
      </c>
      <c r="C147" t="s">
        <v>1433</v>
      </c>
      <c r="D147" t="s">
        <v>1058</v>
      </c>
      <c r="E147" t="s">
        <v>1377</v>
      </c>
      <c r="F147" t="s">
        <v>1038</v>
      </c>
      <c r="G147" t="s">
        <v>1511</v>
      </c>
      <c r="H147" t="s">
        <v>63</v>
      </c>
      <c r="I147" t="s">
        <v>1038</v>
      </c>
      <c r="J147" s="78">
        <f>'Cyber Exposures'!H47</f>
        <v>0</v>
      </c>
      <c r="L147" t="s">
        <v>1680</v>
      </c>
    </row>
    <row r="148" spans="1:12" x14ac:dyDescent="0.35">
      <c r="A148" t="s">
        <v>1674</v>
      </c>
      <c r="B148" t="s">
        <v>109</v>
      </c>
      <c r="C148" t="s">
        <v>1433</v>
      </c>
      <c r="D148" t="s">
        <v>1059</v>
      </c>
      <c r="E148" t="s">
        <v>1377</v>
      </c>
      <c r="F148" t="s">
        <v>1038</v>
      </c>
      <c r="G148" t="s">
        <v>1512</v>
      </c>
      <c r="H148" t="s">
        <v>63</v>
      </c>
      <c r="I148" t="s">
        <v>1038</v>
      </c>
      <c r="J148" s="78">
        <f>'Cyber Exposures'!H48</f>
        <v>0</v>
      </c>
      <c r="L148" t="s">
        <v>1680</v>
      </c>
    </row>
    <row r="149" spans="1:12" x14ac:dyDescent="0.35">
      <c r="A149" t="s">
        <v>1674</v>
      </c>
      <c r="B149" t="s">
        <v>111</v>
      </c>
      <c r="C149" t="s">
        <v>1433</v>
      </c>
      <c r="D149" t="s">
        <v>1060</v>
      </c>
      <c r="E149" t="s">
        <v>1377</v>
      </c>
      <c r="F149" t="s">
        <v>1038</v>
      </c>
      <c r="G149" t="s">
        <v>1513</v>
      </c>
      <c r="H149" t="s">
        <v>63</v>
      </c>
      <c r="I149" t="s">
        <v>1038</v>
      </c>
      <c r="J149" s="78">
        <f>'Cyber Exposures'!H49</f>
        <v>0</v>
      </c>
      <c r="L149" t="s">
        <v>1680</v>
      </c>
    </row>
    <row r="150" spans="1:12" x14ac:dyDescent="0.35">
      <c r="A150" t="s">
        <v>1674</v>
      </c>
      <c r="B150" t="s">
        <v>69</v>
      </c>
      <c r="C150" t="s">
        <v>1433</v>
      </c>
      <c r="D150" t="s">
        <v>1042</v>
      </c>
      <c r="E150" t="s">
        <v>1025</v>
      </c>
      <c r="F150" t="s">
        <v>1038</v>
      </c>
      <c r="G150" t="s">
        <v>1514</v>
      </c>
      <c r="H150" t="s">
        <v>64</v>
      </c>
      <c r="I150" t="s">
        <v>1038</v>
      </c>
      <c r="J150" s="78">
        <f>'Cyber Exposures'!I30</f>
        <v>0</v>
      </c>
      <c r="L150" t="s">
        <v>1680</v>
      </c>
    </row>
    <row r="151" spans="1:12" x14ac:dyDescent="0.35">
      <c r="A151" t="s">
        <v>1674</v>
      </c>
      <c r="B151" t="s">
        <v>73</v>
      </c>
      <c r="C151" t="s">
        <v>1433</v>
      </c>
      <c r="D151" t="s">
        <v>1043</v>
      </c>
      <c r="E151" t="s">
        <v>1025</v>
      </c>
      <c r="F151" t="s">
        <v>1038</v>
      </c>
      <c r="G151" t="s">
        <v>1515</v>
      </c>
      <c r="H151" t="s">
        <v>64</v>
      </c>
      <c r="I151" t="s">
        <v>1038</v>
      </c>
      <c r="J151" s="78">
        <f>'Cyber Exposures'!I31</f>
        <v>0</v>
      </c>
      <c r="L151" t="s">
        <v>1680</v>
      </c>
    </row>
    <row r="152" spans="1:12" x14ac:dyDescent="0.35">
      <c r="A152" t="s">
        <v>1674</v>
      </c>
      <c r="B152" t="s">
        <v>76</v>
      </c>
      <c r="C152" t="s">
        <v>1433</v>
      </c>
      <c r="D152" t="s">
        <v>1044</v>
      </c>
      <c r="E152" t="s">
        <v>1025</v>
      </c>
      <c r="F152" t="s">
        <v>1038</v>
      </c>
      <c r="G152" t="s">
        <v>1516</v>
      </c>
      <c r="H152" t="s">
        <v>64</v>
      </c>
      <c r="I152" t="s">
        <v>1038</v>
      </c>
      <c r="J152" s="78">
        <f>'Cyber Exposures'!I32</f>
        <v>0</v>
      </c>
      <c r="L152" t="s">
        <v>1680</v>
      </c>
    </row>
    <row r="153" spans="1:12" x14ac:dyDescent="0.35">
      <c r="A153" t="s">
        <v>1674</v>
      </c>
      <c r="B153" t="s">
        <v>80</v>
      </c>
      <c r="C153" t="s">
        <v>1433</v>
      </c>
      <c r="D153" t="s">
        <v>1045</v>
      </c>
      <c r="E153" t="s">
        <v>1025</v>
      </c>
      <c r="F153" t="s">
        <v>1038</v>
      </c>
      <c r="G153" t="s">
        <v>1517</v>
      </c>
      <c r="H153" t="s">
        <v>64</v>
      </c>
      <c r="I153" t="s">
        <v>1038</v>
      </c>
      <c r="J153" s="78">
        <f>'Cyber Exposures'!I33</f>
        <v>0</v>
      </c>
      <c r="L153" t="s">
        <v>1680</v>
      </c>
    </row>
    <row r="154" spans="1:12" x14ac:dyDescent="0.35">
      <c r="A154" t="s">
        <v>1674</v>
      </c>
      <c r="B154" t="s">
        <v>82</v>
      </c>
      <c r="C154" t="s">
        <v>1433</v>
      </c>
      <c r="D154" t="s">
        <v>1046</v>
      </c>
      <c r="E154" t="s">
        <v>1025</v>
      </c>
      <c r="F154" t="s">
        <v>1038</v>
      </c>
      <c r="G154" t="s">
        <v>1518</v>
      </c>
      <c r="H154" t="s">
        <v>64</v>
      </c>
      <c r="I154" t="s">
        <v>1038</v>
      </c>
      <c r="J154" s="78">
        <f>'Cyber Exposures'!I34</f>
        <v>0</v>
      </c>
      <c r="L154" t="s">
        <v>1680</v>
      </c>
    </row>
    <row r="155" spans="1:12" x14ac:dyDescent="0.35">
      <c r="A155" t="s">
        <v>1674</v>
      </c>
      <c r="B155" t="s">
        <v>84</v>
      </c>
      <c r="C155" t="s">
        <v>1433</v>
      </c>
      <c r="D155" t="s">
        <v>1047</v>
      </c>
      <c r="E155" t="s">
        <v>1025</v>
      </c>
      <c r="F155" t="s">
        <v>1038</v>
      </c>
      <c r="G155" t="s">
        <v>1519</v>
      </c>
      <c r="H155" t="s">
        <v>64</v>
      </c>
      <c r="I155" t="s">
        <v>1038</v>
      </c>
      <c r="J155" s="78">
        <f>'Cyber Exposures'!I35</f>
        <v>0</v>
      </c>
      <c r="L155" t="s">
        <v>1680</v>
      </c>
    </row>
    <row r="156" spans="1:12" x14ac:dyDescent="0.35">
      <c r="A156" t="s">
        <v>1674</v>
      </c>
      <c r="B156" t="s">
        <v>86</v>
      </c>
      <c r="C156" t="s">
        <v>1433</v>
      </c>
      <c r="D156" t="s">
        <v>1048</v>
      </c>
      <c r="E156" t="s">
        <v>1025</v>
      </c>
      <c r="F156" t="s">
        <v>1038</v>
      </c>
      <c r="G156" t="s">
        <v>1520</v>
      </c>
      <c r="H156" t="s">
        <v>64</v>
      </c>
      <c r="I156" t="s">
        <v>1038</v>
      </c>
      <c r="J156" s="78">
        <f>'Cyber Exposures'!I36</f>
        <v>0</v>
      </c>
      <c r="L156" t="s">
        <v>1680</v>
      </c>
    </row>
    <row r="157" spans="1:12" x14ac:dyDescent="0.35">
      <c r="A157" t="s">
        <v>1674</v>
      </c>
      <c r="B157" t="s">
        <v>88</v>
      </c>
      <c r="C157" t="s">
        <v>1433</v>
      </c>
      <c r="D157" t="s">
        <v>480</v>
      </c>
      <c r="E157" t="s">
        <v>1025</v>
      </c>
      <c r="F157" t="s">
        <v>1038</v>
      </c>
      <c r="G157" t="s">
        <v>1521</v>
      </c>
      <c r="H157" t="s">
        <v>64</v>
      </c>
      <c r="I157" t="s">
        <v>1038</v>
      </c>
      <c r="J157" s="78">
        <f>'Cyber Exposures'!I37</f>
        <v>0</v>
      </c>
      <c r="L157" t="s">
        <v>1680</v>
      </c>
    </row>
    <row r="158" spans="1:12" x14ac:dyDescent="0.35">
      <c r="A158" t="s">
        <v>1674</v>
      </c>
      <c r="B158" t="s">
        <v>90</v>
      </c>
      <c r="C158" t="s">
        <v>1433</v>
      </c>
      <c r="D158" t="s">
        <v>1049</v>
      </c>
      <c r="E158" t="s">
        <v>1025</v>
      </c>
      <c r="F158" t="s">
        <v>1038</v>
      </c>
      <c r="G158" t="s">
        <v>1522</v>
      </c>
      <c r="H158" t="s">
        <v>64</v>
      </c>
      <c r="I158" t="s">
        <v>1038</v>
      </c>
      <c r="J158" s="78">
        <f>'Cyber Exposures'!I38</f>
        <v>0</v>
      </c>
      <c r="L158" t="s">
        <v>1680</v>
      </c>
    </row>
    <row r="159" spans="1:12" x14ac:dyDescent="0.35">
      <c r="A159" t="s">
        <v>1674</v>
      </c>
      <c r="B159" t="s">
        <v>92</v>
      </c>
      <c r="C159" t="s">
        <v>1433</v>
      </c>
      <c r="D159" t="s">
        <v>1050</v>
      </c>
      <c r="E159" t="s">
        <v>1025</v>
      </c>
      <c r="F159" t="s">
        <v>1038</v>
      </c>
      <c r="G159" t="s">
        <v>1523</v>
      </c>
      <c r="H159" t="s">
        <v>64</v>
      </c>
      <c r="I159" t="s">
        <v>1038</v>
      </c>
      <c r="J159" s="78">
        <f>'Cyber Exposures'!I39</f>
        <v>0</v>
      </c>
      <c r="L159" t="s">
        <v>1680</v>
      </c>
    </row>
    <row r="160" spans="1:12" x14ac:dyDescent="0.35">
      <c r="A160" t="s">
        <v>1674</v>
      </c>
      <c r="B160" t="s">
        <v>94</v>
      </c>
      <c r="C160" t="s">
        <v>1433</v>
      </c>
      <c r="D160" t="s">
        <v>1051</v>
      </c>
      <c r="E160" t="s">
        <v>1025</v>
      </c>
      <c r="F160" t="s">
        <v>1038</v>
      </c>
      <c r="G160" t="s">
        <v>1524</v>
      </c>
      <c r="H160" t="s">
        <v>64</v>
      </c>
      <c r="I160" t="s">
        <v>1038</v>
      </c>
      <c r="J160" s="78">
        <f>'Cyber Exposures'!I40</f>
        <v>0</v>
      </c>
      <c r="L160" t="s">
        <v>1680</v>
      </c>
    </row>
    <row r="161" spans="1:12" x14ac:dyDescent="0.35">
      <c r="A161" t="s">
        <v>1674</v>
      </c>
      <c r="B161" t="s">
        <v>96</v>
      </c>
      <c r="C161" t="s">
        <v>1433</v>
      </c>
      <c r="D161" t="s">
        <v>1052</v>
      </c>
      <c r="E161" t="s">
        <v>1025</v>
      </c>
      <c r="F161" t="s">
        <v>1038</v>
      </c>
      <c r="G161" t="s">
        <v>1525</v>
      </c>
      <c r="H161" t="s">
        <v>64</v>
      </c>
      <c r="I161" t="s">
        <v>1038</v>
      </c>
      <c r="J161" s="78">
        <f>'Cyber Exposures'!I41</f>
        <v>0</v>
      </c>
      <c r="L161" t="s">
        <v>1680</v>
      </c>
    </row>
    <row r="162" spans="1:12" x14ac:dyDescent="0.35">
      <c r="A162" t="s">
        <v>1674</v>
      </c>
      <c r="B162" t="s">
        <v>98</v>
      </c>
      <c r="C162" t="s">
        <v>1433</v>
      </c>
      <c r="D162" t="s">
        <v>1053</v>
      </c>
      <c r="E162" t="s">
        <v>1025</v>
      </c>
      <c r="F162" t="s">
        <v>1038</v>
      </c>
      <c r="G162" t="s">
        <v>1526</v>
      </c>
      <c r="H162" t="s">
        <v>64</v>
      </c>
      <c r="I162" t="s">
        <v>1038</v>
      </c>
      <c r="J162" s="78">
        <f>'Cyber Exposures'!I42</f>
        <v>0</v>
      </c>
      <c r="L162" t="s">
        <v>1680</v>
      </c>
    </row>
    <row r="163" spans="1:12" x14ac:dyDescent="0.35">
      <c r="A163" t="s">
        <v>1674</v>
      </c>
      <c r="B163" t="s">
        <v>100</v>
      </c>
      <c r="C163" t="s">
        <v>1433</v>
      </c>
      <c r="D163" t="s">
        <v>1054</v>
      </c>
      <c r="E163" t="s">
        <v>1025</v>
      </c>
      <c r="F163" t="s">
        <v>1038</v>
      </c>
      <c r="G163" t="s">
        <v>1527</v>
      </c>
      <c r="H163" t="s">
        <v>64</v>
      </c>
      <c r="I163" t="s">
        <v>1038</v>
      </c>
      <c r="J163" s="78">
        <f>'Cyber Exposures'!I43</f>
        <v>0</v>
      </c>
      <c r="L163" t="s">
        <v>1680</v>
      </c>
    </row>
    <row r="164" spans="1:12" x14ac:dyDescent="0.35">
      <c r="A164" t="s">
        <v>1674</v>
      </c>
      <c r="B164" t="s">
        <v>102</v>
      </c>
      <c r="C164" t="s">
        <v>1433</v>
      </c>
      <c r="D164" t="s">
        <v>1055</v>
      </c>
      <c r="E164" t="s">
        <v>1025</v>
      </c>
      <c r="F164" t="s">
        <v>1038</v>
      </c>
      <c r="G164" t="s">
        <v>1528</v>
      </c>
      <c r="H164" t="s">
        <v>64</v>
      </c>
      <c r="I164" t="s">
        <v>1038</v>
      </c>
      <c r="J164" s="78">
        <f>'Cyber Exposures'!I44</f>
        <v>0</v>
      </c>
      <c r="L164" t="s">
        <v>1680</v>
      </c>
    </row>
    <row r="165" spans="1:12" x14ac:dyDescent="0.35">
      <c r="A165" t="s">
        <v>1674</v>
      </c>
      <c r="B165" t="s">
        <v>67</v>
      </c>
      <c r="C165" t="s">
        <v>1433</v>
      </c>
      <c r="D165" t="s">
        <v>1056</v>
      </c>
      <c r="E165" t="s">
        <v>1025</v>
      </c>
      <c r="F165" t="s">
        <v>1038</v>
      </c>
      <c r="G165" t="s">
        <v>1529</v>
      </c>
      <c r="H165" t="s">
        <v>64</v>
      </c>
      <c r="I165" t="s">
        <v>1038</v>
      </c>
      <c r="J165" s="78">
        <f>'Cyber Exposures'!I45</f>
        <v>0</v>
      </c>
      <c r="L165" t="s">
        <v>1680</v>
      </c>
    </row>
    <row r="166" spans="1:12" x14ac:dyDescent="0.35">
      <c r="A166" t="s">
        <v>1674</v>
      </c>
      <c r="B166" t="s">
        <v>105</v>
      </c>
      <c r="C166" t="s">
        <v>1433</v>
      </c>
      <c r="D166" t="s">
        <v>1057</v>
      </c>
      <c r="E166" t="s">
        <v>1025</v>
      </c>
      <c r="F166" t="s">
        <v>1038</v>
      </c>
      <c r="G166" t="s">
        <v>1530</v>
      </c>
      <c r="H166" t="s">
        <v>64</v>
      </c>
      <c r="I166" t="s">
        <v>1038</v>
      </c>
      <c r="J166" s="78">
        <f>'Cyber Exposures'!I46</f>
        <v>0</v>
      </c>
      <c r="L166" t="s">
        <v>1680</v>
      </c>
    </row>
    <row r="167" spans="1:12" x14ac:dyDescent="0.35">
      <c r="A167" t="s">
        <v>1674</v>
      </c>
      <c r="B167" t="s">
        <v>107</v>
      </c>
      <c r="C167" t="s">
        <v>1433</v>
      </c>
      <c r="D167" t="s">
        <v>1058</v>
      </c>
      <c r="E167" t="s">
        <v>1025</v>
      </c>
      <c r="F167" t="s">
        <v>1038</v>
      </c>
      <c r="G167" t="s">
        <v>1531</v>
      </c>
      <c r="H167" t="s">
        <v>64</v>
      </c>
      <c r="I167" t="s">
        <v>1038</v>
      </c>
      <c r="J167" s="78">
        <f>'Cyber Exposures'!I47</f>
        <v>0</v>
      </c>
      <c r="L167" t="s">
        <v>1680</v>
      </c>
    </row>
    <row r="168" spans="1:12" x14ac:dyDescent="0.35">
      <c r="A168" t="s">
        <v>1674</v>
      </c>
      <c r="B168" t="s">
        <v>109</v>
      </c>
      <c r="C168" t="s">
        <v>1433</v>
      </c>
      <c r="D168" t="s">
        <v>1059</v>
      </c>
      <c r="E168" t="s">
        <v>1025</v>
      </c>
      <c r="F168" t="s">
        <v>1038</v>
      </c>
      <c r="G168" t="s">
        <v>1532</v>
      </c>
      <c r="H168" t="s">
        <v>64</v>
      </c>
      <c r="I168" t="s">
        <v>1038</v>
      </c>
      <c r="J168" s="78">
        <f>'Cyber Exposures'!I48</f>
        <v>0</v>
      </c>
      <c r="L168" t="s">
        <v>1680</v>
      </c>
    </row>
    <row r="169" spans="1:12" x14ac:dyDescent="0.35">
      <c r="A169" t="s">
        <v>1674</v>
      </c>
      <c r="B169" t="s">
        <v>111</v>
      </c>
      <c r="C169" t="s">
        <v>1433</v>
      </c>
      <c r="D169" t="s">
        <v>1060</v>
      </c>
      <c r="E169" t="s">
        <v>1025</v>
      </c>
      <c r="F169" t="s">
        <v>1038</v>
      </c>
      <c r="G169" t="s">
        <v>1533</v>
      </c>
      <c r="H169" t="s">
        <v>64</v>
      </c>
      <c r="I169" t="s">
        <v>1038</v>
      </c>
      <c r="J169" s="78">
        <f>'Cyber Exposures'!I49</f>
        <v>0</v>
      </c>
      <c r="L169" t="s">
        <v>1680</v>
      </c>
    </row>
    <row r="170" spans="1:12" x14ac:dyDescent="0.35">
      <c r="A170" t="s">
        <v>1674</v>
      </c>
      <c r="B170" t="s">
        <v>69</v>
      </c>
      <c r="C170" t="s">
        <v>1433</v>
      </c>
      <c r="D170" t="s">
        <v>1042</v>
      </c>
      <c r="E170" t="s">
        <v>1026</v>
      </c>
      <c r="F170" t="s">
        <v>1038</v>
      </c>
      <c r="G170" t="s">
        <v>1534</v>
      </c>
      <c r="H170" t="s">
        <v>240</v>
      </c>
      <c r="I170" t="s">
        <v>1038</v>
      </c>
      <c r="J170" s="78">
        <f>'Cyber Exposures'!J30</f>
        <v>0</v>
      </c>
      <c r="L170" t="s">
        <v>1680</v>
      </c>
    </row>
    <row r="171" spans="1:12" x14ac:dyDescent="0.35">
      <c r="A171" t="s">
        <v>1674</v>
      </c>
      <c r="B171" t="s">
        <v>73</v>
      </c>
      <c r="C171" t="s">
        <v>1433</v>
      </c>
      <c r="D171" t="s">
        <v>1043</v>
      </c>
      <c r="E171" t="s">
        <v>1026</v>
      </c>
      <c r="F171" t="s">
        <v>1038</v>
      </c>
      <c r="G171" t="s">
        <v>1535</v>
      </c>
      <c r="H171" t="s">
        <v>240</v>
      </c>
      <c r="I171" t="s">
        <v>1038</v>
      </c>
      <c r="J171" s="78">
        <f>'Cyber Exposures'!J31</f>
        <v>0</v>
      </c>
      <c r="L171" t="s">
        <v>1680</v>
      </c>
    </row>
    <row r="172" spans="1:12" x14ac:dyDescent="0.35">
      <c r="A172" t="s">
        <v>1674</v>
      </c>
      <c r="B172" t="s">
        <v>76</v>
      </c>
      <c r="C172" t="s">
        <v>1433</v>
      </c>
      <c r="D172" t="s">
        <v>1044</v>
      </c>
      <c r="E172" t="s">
        <v>1026</v>
      </c>
      <c r="F172" t="s">
        <v>1038</v>
      </c>
      <c r="G172" t="s">
        <v>1536</v>
      </c>
      <c r="H172" t="s">
        <v>240</v>
      </c>
      <c r="I172" t="s">
        <v>1038</v>
      </c>
      <c r="J172" s="78">
        <f>'Cyber Exposures'!J32</f>
        <v>0</v>
      </c>
      <c r="L172" t="s">
        <v>1680</v>
      </c>
    </row>
    <row r="173" spans="1:12" x14ac:dyDescent="0.35">
      <c r="A173" t="s">
        <v>1674</v>
      </c>
      <c r="B173" t="s">
        <v>80</v>
      </c>
      <c r="C173" t="s">
        <v>1433</v>
      </c>
      <c r="D173" t="s">
        <v>1045</v>
      </c>
      <c r="E173" t="s">
        <v>1026</v>
      </c>
      <c r="F173" t="s">
        <v>1038</v>
      </c>
      <c r="G173" t="s">
        <v>1537</v>
      </c>
      <c r="H173" t="s">
        <v>240</v>
      </c>
      <c r="I173" t="s">
        <v>1038</v>
      </c>
      <c r="J173" s="78">
        <f>'Cyber Exposures'!J33</f>
        <v>0</v>
      </c>
      <c r="L173" t="s">
        <v>1680</v>
      </c>
    </row>
    <row r="174" spans="1:12" x14ac:dyDescent="0.35">
      <c r="A174" t="s">
        <v>1674</v>
      </c>
      <c r="B174" t="s">
        <v>82</v>
      </c>
      <c r="C174" t="s">
        <v>1433</v>
      </c>
      <c r="D174" t="s">
        <v>1046</v>
      </c>
      <c r="E174" t="s">
        <v>1026</v>
      </c>
      <c r="F174" t="s">
        <v>1038</v>
      </c>
      <c r="G174" t="s">
        <v>1538</v>
      </c>
      <c r="H174" t="s">
        <v>240</v>
      </c>
      <c r="I174" t="s">
        <v>1038</v>
      </c>
      <c r="J174" s="78">
        <f>'Cyber Exposures'!J34</f>
        <v>0</v>
      </c>
      <c r="L174" t="s">
        <v>1680</v>
      </c>
    </row>
    <row r="175" spans="1:12" x14ac:dyDescent="0.35">
      <c r="A175" t="s">
        <v>1674</v>
      </c>
      <c r="B175" t="s">
        <v>84</v>
      </c>
      <c r="C175" t="s">
        <v>1433</v>
      </c>
      <c r="D175" t="s">
        <v>1047</v>
      </c>
      <c r="E175" t="s">
        <v>1026</v>
      </c>
      <c r="F175" t="s">
        <v>1038</v>
      </c>
      <c r="G175" t="s">
        <v>1539</v>
      </c>
      <c r="H175" t="s">
        <v>240</v>
      </c>
      <c r="I175" t="s">
        <v>1038</v>
      </c>
      <c r="J175" s="78">
        <f>'Cyber Exposures'!J35</f>
        <v>0</v>
      </c>
      <c r="L175" t="s">
        <v>1680</v>
      </c>
    </row>
    <row r="176" spans="1:12" x14ac:dyDescent="0.35">
      <c r="A176" t="s">
        <v>1674</v>
      </c>
      <c r="B176" t="s">
        <v>86</v>
      </c>
      <c r="C176" t="s">
        <v>1433</v>
      </c>
      <c r="D176" t="s">
        <v>1048</v>
      </c>
      <c r="E176" t="s">
        <v>1026</v>
      </c>
      <c r="F176" t="s">
        <v>1038</v>
      </c>
      <c r="G176" t="s">
        <v>1540</v>
      </c>
      <c r="H176" t="s">
        <v>240</v>
      </c>
      <c r="I176" t="s">
        <v>1038</v>
      </c>
      <c r="J176" s="78">
        <f>'Cyber Exposures'!J36</f>
        <v>0</v>
      </c>
      <c r="L176" t="s">
        <v>1680</v>
      </c>
    </row>
    <row r="177" spans="1:12" x14ac:dyDescent="0.35">
      <c r="A177" t="s">
        <v>1674</v>
      </c>
      <c r="B177" t="s">
        <v>88</v>
      </c>
      <c r="C177" t="s">
        <v>1433</v>
      </c>
      <c r="D177" t="s">
        <v>480</v>
      </c>
      <c r="E177" t="s">
        <v>1026</v>
      </c>
      <c r="F177" t="s">
        <v>1038</v>
      </c>
      <c r="G177" t="s">
        <v>1541</v>
      </c>
      <c r="H177" t="s">
        <v>240</v>
      </c>
      <c r="I177" t="s">
        <v>1038</v>
      </c>
      <c r="J177" s="78">
        <f>'Cyber Exposures'!J37</f>
        <v>0</v>
      </c>
      <c r="L177" t="s">
        <v>1680</v>
      </c>
    </row>
    <row r="178" spans="1:12" x14ac:dyDescent="0.35">
      <c r="A178" t="s">
        <v>1674</v>
      </c>
      <c r="B178" t="s">
        <v>90</v>
      </c>
      <c r="C178" t="s">
        <v>1433</v>
      </c>
      <c r="D178" t="s">
        <v>1049</v>
      </c>
      <c r="E178" t="s">
        <v>1026</v>
      </c>
      <c r="F178" t="s">
        <v>1038</v>
      </c>
      <c r="G178" t="s">
        <v>1542</v>
      </c>
      <c r="H178" t="s">
        <v>240</v>
      </c>
      <c r="I178" t="s">
        <v>1038</v>
      </c>
      <c r="J178" s="78">
        <f>'Cyber Exposures'!J38</f>
        <v>0</v>
      </c>
      <c r="L178" t="s">
        <v>1680</v>
      </c>
    </row>
    <row r="179" spans="1:12" x14ac:dyDescent="0.35">
      <c r="A179" t="s">
        <v>1674</v>
      </c>
      <c r="B179" t="s">
        <v>92</v>
      </c>
      <c r="C179" t="s">
        <v>1433</v>
      </c>
      <c r="D179" t="s">
        <v>1050</v>
      </c>
      <c r="E179" t="s">
        <v>1026</v>
      </c>
      <c r="F179" t="s">
        <v>1038</v>
      </c>
      <c r="G179" t="s">
        <v>1543</v>
      </c>
      <c r="H179" t="s">
        <v>240</v>
      </c>
      <c r="I179" t="s">
        <v>1038</v>
      </c>
      <c r="J179" s="78">
        <f>'Cyber Exposures'!J39</f>
        <v>0</v>
      </c>
      <c r="L179" t="s">
        <v>1680</v>
      </c>
    </row>
    <row r="180" spans="1:12" x14ac:dyDescent="0.35">
      <c r="A180" t="s">
        <v>1674</v>
      </c>
      <c r="B180" t="s">
        <v>94</v>
      </c>
      <c r="C180" t="s">
        <v>1433</v>
      </c>
      <c r="D180" t="s">
        <v>1051</v>
      </c>
      <c r="E180" t="s">
        <v>1026</v>
      </c>
      <c r="F180" t="s">
        <v>1038</v>
      </c>
      <c r="G180" t="s">
        <v>1544</v>
      </c>
      <c r="H180" t="s">
        <v>240</v>
      </c>
      <c r="I180" t="s">
        <v>1038</v>
      </c>
      <c r="J180" s="78">
        <f>'Cyber Exposures'!J40</f>
        <v>0</v>
      </c>
      <c r="L180" t="s">
        <v>1680</v>
      </c>
    </row>
    <row r="181" spans="1:12" x14ac:dyDescent="0.35">
      <c r="A181" t="s">
        <v>1674</v>
      </c>
      <c r="B181" t="s">
        <v>96</v>
      </c>
      <c r="C181" t="s">
        <v>1433</v>
      </c>
      <c r="D181" t="s">
        <v>1052</v>
      </c>
      <c r="E181" t="s">
        <v>1026</v>
      </c>
      <c r="F181" t="s">
        <v>1038</v>
      </c>
      <c r="G181" t="s">
        <v>1545</v>
      </c>
      <c r="H181" t="s">
        <v>240</v>
      </c>
      <c r="I181" t="s">
        <v>1038</v>
      </c>
      <c r="J181" s="78">
        <f>'Cyber Exposures'!J41</f>
        <v>0</v>
      </c>
      <c r="L181" t="s">
        <v>1680</v>
      </c>
    </row>
    <row r="182" spans="1:12" x14ac:dyDescent="0.35">
      <c r="A182" t="s">
        <v>1674</v>
      </c>
      <c r="B182" t="s">
        <v>98</v>
      </c>
      <c r="C182" t="s">
        <v>1433</v>
      </c>
      <c r="D182" t="s">
        <v>1053</v>
      </c>
      <c r="E182" t="s">
        <v>1026</v>
      </c>
      <c r="F182" t="s">
        <v>1038</v>
      </c>
      <c r="G182" t="s">
        <v>1546</v>
      </c>
      <c r="H182" t="s">
        <v>240</v>
      </c>
      <c r="I182" t="s">
        <v>1038</v>
      </c>
      <c r="J182" s="78">
        <f>'Cyber Exposures'!J42</f>
        <v>0</v>
      </c>
      <c r="L182" t="s">
        <v>1680</v>
      </c>
    </row>
    <row r="183" spans="1:12" x14ac:dyDescent="0.35">
      <c r="A183" t="s">
        <v>1674</v>
      </c>
      <c r="B183" t="s">
        <v>100</v>
      </c>
      <c r="C183" t="s">
        <v>1433</v>
      </c>
      <c r="D183" t="s">
        <v>1054</v>
      </c>
      <c r="E183" t="s">
        <v>1026</v>
      </c>
      <c r="F183" t="s">
        <v>1038</v>
      </c>
      <c r="G183" t="s">
        <v>1547</v>
      </c>
      <c r="H183" t="s">
        <v>240</v>
      </c>
      <c r="I183" t="s">
        <v>1038</v>
      </c>
      <c r="J183" s="78">
        <f>'Cyber Exposures'!J43</f>
        <v>0</v>
      </c>
      <c r="L183" t="s">
        <v>1680</v>
      </c>
    </row>
    <row r="184" spans="1:12" x14ac:dyDescent="0.35">
      <c r="A184" t="s">
        <v>1674</v>
      </c>
      <c r="B184" t="s">
        <v>102</v>
      </c>
      <c r="C184" t="s">
        <v>1433</v>
      </c>
      <c r="D184" t="s">
        <v>1055</v>
      </c>
      <c r="E184" t="s">
        <v>1026</v>
      </c>
      <c r="F184" t="s">
        <v>1038</v>
      </c>
      <c r="G184" t="s">
        <v>1548</v>
      </c>
      <c r="H184" t="s">
        <v>240</v>
      </c>
      <c r="I184" t="s">
        <v>1038</v>
      </c>
      <c r="J184" s="78">
        <f>'Cyber Exposures'!J44</f>
        <v>0</v>
      </c>
      <c r="L184" t="s">
        <v>1680</v>
      </c>
    </row>
    <row r="185" spans="1:12" x14ac:dyDescent="0.35">
      <c r="A185" t="s">
        <v>1674</v>
      </c>
      <c r="B185" t="s">
        <v>67</v>
      </c>
      <c r="C185" t="s">
        <v>1433</v>
      </c>
      <c r="D185" t="s">
        <v>1056</v>
      </c>
      <c r="E185" t="s">
        <v>1026</v>
      </c>
      <c r="F185" t="s">
        <v>1038</v>
      </c>
      <c r="G185" t="s">
        <v>1549</v>
      </c>
      <c r="H185" t="s">
        <v>240</v>
      </c>
      <c r="I185" t="s">
        <v>1038</v>
      </c>
      <c r="J185" s="78">
        <f>'Cyber Exposures'!J45</f>
        <v>0</v>
      </c>
      <c r="L185" t="s">
        <v>1680</v>
      </c>
    </row>
    <row r="186" spans="1:12" x14ac:dyDescent="0.35">
      <c r="A186" t="s">
        <v>1674</v>
      </c>
      <c r="B186" t="s">
        <v>105</v>
      </c>
      <c r="C186" t="s">
        <v>1433</v>
      </c>
      <c r="D186" t="s">
        <v>1057</v>
      </c>
      <c r="E186" t="s">
        <v>1026</v>
      </c>
      <c r="F186" t="s">
        <v>1038</v>
      </c>
      <c r="G186" t="s">
        <v>1550</v>
      </c>
      <c r="H186" t="s">
        <v>240</v>
      </c>
      <c r="I186" t="s">
        <v>1038</v>
      </c>
      <c r="J186" s="78">
        <f>'Cyber Exposures'!J46</f>
        <v>0</v>
      </c>
      <c r="L186" t="s">
        <v>1680</v>
      </c>
    </row>
    <row r="187" spans="1:12" x14ac:dyDescent="0.35">
      <c r="A187" t="s">
        <v>1674</v>
      </c>
      <c r="B187" t="s">
        <v>107</v>
      </c>
      <c r="C187" t="s">
        <v>1433</v>
      </c>
      <c r="D187" t="s">
        <v>1058</v>
      </c>
      <c r="E187" t="s">
        <v>1026</v>
      </c>
      <c r="F187" t="s">
        <v>1038</v>
      </c>
      <c r="G187" t="s">
        <v>1551</v>
      </c>
      <c r="H187" t="s">
        <v>240</v>
      </c>
      <c r="I187" t="s">
        <v>1038</v>
      </c>
      <c r="J187" s="78">
        <f>'Cyber Exposures'!J47</f>
        <v>0</v>
      </c>
      <c r="L187" t="s">
        <v>1680</v>
      </c>
    </row>
    <row r="188" spans="1:12" x14ac:dyDescent="0.35">
      <c r="A188" t="s">
        <v>1674</v>
      </c>
      <c r="B188" t="s">
        <v>109</v>
      </c>
      <c r="C188" t="s">
        <v>1433</v>
      </c>
      <c r="D188" t="s">
        <v>1059</v>
      </c>
      <c r="E188" t="s">
        <v>1026</v>
      </c>
      <c r="F188" t="s">
        <v>1038</v>
      </c>
      <c r="G188" t="s">
        <v>1552</v>
      </c>
      <c r="H188" t="s">
        <v>240</v>
      </c>
      <c r="I188" t="s">
        <v>1038</v>
      </c>
      <c r="J188" s="78">
        <f>'Cyber Exposures'!J48</f>
        <v>0</v>
      </c>
      <c r="L188" t="s">
        <v>1680</v>
      </c>
    </row>
    <row r="189" spans="1:12" x14ac:dyDescent="0.35">
      <c r="A189" t="s">
        <v>1674</v>
      </c>
      <c r="B189" t="s">
        <v>111</v>
      </c>
      <c r="C189" t="s">
        <v>1433</v>
      </c>
      <c r="D189" t="s">
        <v>1060</v>
      </c>
      <c r="E189" t="s">
        <v>1026</v>
      </c>
      <c r="F189" t="s">
        <v>1038</v>
      </c>
      <c r="G189" t="s">
        <v>1553</v>
      </c>
      <c r="H189" t="s">
        <v>240</v>
      </c>
      <c r="I189" t="s">
        <v>1038</v>
      </c>
      <c r="J189" s="78">
        <f>'Cyber Exposures'!J49</f>
        <v>0</v>
      </c>
      <c r="L189" t="s">
        <v>1680</v>
      </c>
    </row>
    <row r="190" spans="1:12" x14ac:dyDescent="0.35">
      <c r="A190" t="s">
        <v>1674</v>
      </c>
      <c r="B190" t="s">
        <v>69</v>
      </c>
      <c r="C190" t="s">
        <v>1433</v>
      </c>
      <c r="D190" t="s">
        <v>1042</v>
      </c>
      <c r="E190" t="s">
        <v>1377</v>
      </c>
      <c r="F190" t="s">
        <v>1039</v>
      </c>
      <c r="G190" t="s">
        <v>1554</v>
      </c>
      <c r="H190" t="s">
        <v>448</v>
      </c>
      <c r="I190" t="s">
        <v>1039</v>
      </c>
      <c r="J190" s="78">
        <f>'Cyber Exposures'!K30</f>
        <v>0</v>
      </c>
      <c r="L190" t="s">
        <v>1680</v>
      </c>
    </row>
    <row r="191" spans="1:12" x14ac:dyDescent="0.35">
      <c r="A191" t="s">
        <v>1674</v>
      </c>
      <c r="B191" t="s">
        <v>73</v>
      </c>
      <c r="C191" t="s">
        <v>1433</v>
      </c>
      <c r="D191" t="s">
        <v>1043</v>
      </c>
      <c r="E191" t="s">
        <v>1377</v>
      </c>
      <c r="F191" t="s">
        <v>1039</v>
      </c>
      <c r="G191" t="s">
        <v>1555</v>
      </c>
      <c r="H191" t="s">
        <v>448</v>
      </c>
      <c r="I191" t="s">
        <v>1039</v>
      </c>
      <c r="J191" s="78">
        <f>'Cyber Exposures'!K31</f>
        <v>0</v>
      </c>
      <c r="L191" t="s">
        <v>1680</v>
      </c>
    </row>
    <row r="192" spans="1:12" x14ac:dyDescent="0.35">
      <c r="A192" t="s">
        <v>1674</v>
      </c>
      <c r="B192" t="s">
        <v>76</v>
      </c>
      <c r="C192" t="s">
        <v>1433</v>
      </c>
      <c r="D192" t="s">
        <v>1044</v>
      </c>
      <c r="E192" t="s">
        <v>1377</v>
      </c>
      <c r="F192" t="s">
        <v>1039</v>
      </c>
      <c r="G192" t="s">
        <v>1556</v>
      </c>
      <c r="H192" t="s">
        <v>448</v>
      </c>
      <c r="I192" t="s">
        <v>1039</v>
      </c>
      <c r="J192" s="78">
        <f>'Cyber Exposures'!K32</f>
        <v>0</v>
      </c>
      <c r="L192" t="s">
        <v>1680</v>
      </c>
    </row>
    <row r="193" spans="1:12" x14ac:dyDescent="0.35">
      <c r="A193" t="s">
        <v>1674</v>
      </c>
      <c r="B193" t="s">
        <v>80</v>
      </c>
      <c r="C193" t="s">
        <v>1433</v>
      </c>
      <c r="D193" t="s">
        <v>1045</v>
      </c>
      <c r="E193" t="s">
        <v>1377</v>
      </c>
      <c r="F193" t="s">
        <v>1039</v>
      </c>
      <c r="G193" t="s">
        <v>1557</v>
      </c>
      <c r="H193" t="s">
        <v>448</v>
      </c>
      <c r="I193" t="s">
        <v>1039</v>
      </c>
      <c r="J193" s="78">
        <f>'Cyber Exposures'!K33</f>
        <v>0</v>
      </c>
      <c r="L193" t="s">
        <v>1680</v>
      </c>
    </row>
    <row r="194" spans="1:12" x14ac:dyDescent="0.35">
      <c r="A194" t="s">
        <v>1674</v>
      </c>
      <c r="B194" t="s">
        <v>82</v>
      </c>
      <c r="C194" t="s">
        <v>1433</v>
      </c>
      <c r="D194" t="s">
        <v>1046</v>
      </c>
      <c r="E194" t="s">
        <v>1377</v>
      </c>
      <c r="F194" t="s">
        <v>1039</v>
      </c>
      <c r="G194" t="s">
        <v>1558</v>
      </c>
      <c r="H194" t="s">
        <v>448</v>
      </c>
      <c r="I194" t="s">
        <v>1039</v>
      </c>
      <c r="J194" s="78">
        <f>'Cyber Exposures'!K34</f>
        <v>0</v>
      </c>
      <c r="L194" t="s">
        <v>1680</v>
      </c>
    </row>
    <row r="195" spans="1:12" x14ac:dyDescent="0.35">
      <c r="A195" t="s">
        <v>1674</v>
      </c>
      <c r="B195" t="s">
        <v>84</v>
      </c>
      <c r="C195" t="s">
        <v>1433</v>
      </c>
      <c r="D195" t="s">
        <v>1047</v>
      </c>
      <c r="E195" t="s">
        <v>1377</v>
      </c>
      <c r="F195" t="s">
        <v>1039</v>
      </c>
      <c r="G195" t="s">
        <v>1559</v>
      </c>
      <c r="H195" t="s">
        <v>448</v>
      </c>
      <c r="I195" t="s">
        <v>1039</v>
      </c>
      <c r="J195" s="78">
        <f>'Cyber Exposures'!K35</f>
        <v>0</v>
      </c>
      <c r="L195" t="s">
        <v>1680</v>
      </c>
    </row>
    <row r="196" spans="1:12" x14ac:dyDescent="0.35">
      <c r="A196" t="s">
        <v>1674</v>
      </c>
      <c r="B196" t="s">
        <v>86</v>
      </c>
      <c r="C196" t="s">
        <v>1433</v>
      </c>
      <c r="D196" t="s">
        <v>1048</v>
      </c>
      <c r="E196" t="s">
        <v>1377</v>
      </c>
      <c r="F196" t="s">
        <v>1039</v>
      </c>
      <c r="G196" t="s">
        <v>1560</v>
      </c>
      <c r="H196" t="s">
        <v>448</v>
      </c>
      <c r="I196" t="s">
        <v>1039</v>
      </c>
      <c r="J196" s="78">
        <f>'Cyber Exposures'!K36</f>
        <v>0</v>
      </c>
      <c r="L196" t="s">
        <v>1680</v>
      </c>
    </row>
    <row r="197" spans="1:12" x14ac:dyDescent="0.35">
      <c r="A197" t="s">
        <v>1674</v>
      </c>
      <c r="B197" t="s">
        <v>88</v>
      </c>
      <c r="C197" t="s">
        <v>1433</v>
      </c>
      <c r="D197" t="s">
        <v>480</v>
      </c>
      <c r="E197" t="s">
        <v>1377</v>
      </c>
      <c r="F197" t="s">
        <v>1039</v>
      </c>
      <c r="G197" t="s">
        <v>1561</v>
      </c>
      <c r="H197" t="s">
        <v>448</v>
      </c>
      <c r="I197" t="s">
        <v>1039</v>
      </c>
      <c r="J197" s="78">
        <f>'Cyber Exposures'!K37</f>
        <v>0</v>
      </c>
      <c r="L197" t="s">
        <v>1680</v>
      </c>
    </row>
    <row r="198" spans="1:12" x14ac:dyDescent="0.35">
      <c r="A198" t="s">
        <v>1674</v>
      </c>
      <c r="B198" t="s">
        <v>90</v>
      </c>
      <c r="C198" t="s">
        <v>1433</v>
      </c>
      <c r="D198" t="s">
        <v>1049</v>
      </c>
      <c r="E198" t="s">
        <v>1377</v>
      </c>
      <c r="F198" t="s">
        <v>1039</v>
      </c>
      <c r="G198" t="s">
        <v>1562</v>
      </c>
      <c r="H198" t="s">
        <v>448</v>
      </c>
      <c r="I198" t="s">
        <v>1039</v>
      </c>
      <c r="J198" s="78">
        <f>'Cyber Exposures'!K38</f>
        <v>0</v>
      </c>
      <c r="L198" t="s">
        <v>1680</v>
      </c>
    </row>
    <row r="199" spans="1:12" x14ac:dyDescent="0.35">
      <c r="A199" t="s">
        <v>1674</v>
      </c>
      <c r="B199" t="s">
        <v>92</v>
      </c>
      <c r="C199" t="s">
        <v>1433</v>
      </c>
      <c r="D199" t="s">
        <v>1050</v>
      </c>
      <c r="E199" t="s">
        <v>1377</v>
      </c>
      <c r="F199" t="s">
        <v>1039</v>
      </c>
      <c r="G199" t="s">
        <v>1563</v>
      </c>
      <c r="H199" t="s">
        <v>448</v>
      </c>
      <c r="I199" t="s">
        <v>1039</v>
      </c>
      <c r="J199" s="78">
        <f>'Cyber Exposures'!K39</f>
        <v>0</v>
      </c>
      <c r="L199" t="s">
        <v>1680</v>
      </c>
    </row>
    <row r="200" spans="1:12" x14ac:dyDescent="0.35">
      <c r="A200" t="s">
        <v>1674</v>
      </c>
      <c r="B200" t="s">
        <v>94</v>
      </c>
      <c r="C200" t="s">
        <v>1433</v>
      </c>
      <c r="D200" t="s">
        <v>1051</v>
      </c>
      <c r="E200" t="s">
        <v>1377</v>
      </c>
      <c r="F200" t="s">
        <v>1039</v>
      </c>
      <c r="G200" t="s">
        <v>1564</v>
      </c>
      <c r="H200" t="s">
        <v>448</v>
      </c>
      <c r="I200" t="s">
        <v>1039</v>
      </c>
      <c r="J200" s="78">
        <f>'Cyber Exposures'!K40</f>
        <v>0</v>
      </c>
      <c r="L200" t="s">
        <v>1680</v>
      </c>
    </row>
    <row r="201" spans="1:12" x14ac:dyDescent="0.35">
      <c r="A201" t="s">
        <v>1674</v>
      </c>
      <c r="B201" t="s">
        <v>96</v>
      </c>
      <c r="C201" t="s">
        <v>1433</v>
      </c>
      <c r="D201" t="s">
        <v>1052</v>
      </c>
      <c r="E201" t="s">
        <v>1377</v>
      </c>
      <c r="F201" t="s">
        <v>1039</v>
      </c>
      <c r="G201" t="s">
        <v>1565</v>
      </c>
      <c r="H201" t="s">
        <v>448</v>
      </c>
      <c r="I201" t="s">
        <v>1039</v>
      </c>
      <c r="J201" s="78">
        <f>'Cyber Exposures'!K41</f>
        <v>0</v>
      </c>
      <c r="L201" t="s">
        <v>1680</v>
      </c>
    </row>
    <row r="202" spans="1:12" x14ac:dyDescent="0.35">
      <c r="A202" t="s">
        <v>1674</v>
      </c>
      <c r="B202" t="s">
        <v>98</v>
      </c>
      <c r="C202" t="s">
        <v>1433</v>
      </c>
      <c r="D202" t="s">
        <v>1053</v>
      </c>
      <c r="E202" t="s">
        <v>1377</v>
      </c>
      <c r="F202" t="s">
        <v>1039</v>
      </c>
      <c r="G202" t="s">
        <v>1566</v>
      </c>
      <c r="H202" t="s">
        <v>448</v>
      </c>
      <c r="I202" t="s">
        <v>1039</v>
      </c>
      <c r="J202" s="78">
        <f>'Cyber Exposures'!K42</f>
        <v>0</v>
      </c>
      <c r="L202" t="s">
        <v>1680</v>
      </c>
    </row>
    <row r="203" spans="1:12" x14ac:dyDescent="0.35">
      <c r="A203" t="s">
        <v>1674</v>
      </c>
      <c r="B203" t="s">
        <v>100</v>
      </c>
      <c r="C203" t="s">
        <v>1433</v>
      </c>
      <c r="D203" t="s">
        <v>1054</v>
      </c>
      <c r="E203" t="s">
        <v>1377</v>
      </c>
      <c r="F203" t="s">
        <v>1039</v>
      </c>
      <c r="G203" t="s">
        <v>1567</v>
      </c>
      <c r="H203" t="s">
        <v>448</v>
      </c>
      <c r="I203" t="s">
        <v>1039</v>
      </c>
      <c r="J203" s="78">
        <f>'Cyber Exposures'!K43</f>
        <v>0</v>
      </c>
      <c r="L203" t="s">
        <v>1680</v>
      </c>
    </row>
    <row r="204" spans="1:12" x14ac:dyDescent="0.35">
      <c r="A204" t="s">
        <v>1674</v>
      </c>
      <c r="B204" t="s">
        <v>102</v>
      </c>
      <c r="C204" t="s">
        <v>1433</v>
      </c>
      <c r="D204" t="s">
        <v>1055</v>
      </c>
      <c r="E204" t="s">
        <v>1377</v>
      </c>
      <c r="F204" t="s">
        <v>1039</v>
      </c>
      <c r="G204" t="s">
        <v>1568</v>
      </c>
      <c r="H204" t="s">
        <v>448</v>
      </c>
      <c r="I204" t="s">
        <v>1039</v>
      </c>
      <c r="J204" s="78">
        <f>'Cyber Exposures'!K44</f>
        <v>0</v>
      </c>
      <c r="L204" t="s">
        <v>1680</v>
      </c>
    </row>
    <row r="205" spans="1:12" x14ac:dyDescent="0.35">
      <c r="A205" t="s">
        <v>1674</v>
      </c>
      <c r="B205" t="s">
        <v>67</v>
      </c>
      <c r="C205" t="s">
        <v>1433</v>
      </c>
      <c r="D205" t="s">
        <v>1056</v>
      </c>
      <c r="E205" t="s">
        <v>1377</v>
      </c>
      <c r="F205" t="s">
        <v>1039</v>
      </c>
      <c r="G205" t="s">
        <v>1569</v>
      </c>
      <c r="H205" t="s">
        <v>448</v>
      </c>
      <c r="I205" t="s">
        <v>1039</v>
      </c>
      <c r="J205" s="78">
        <f>'Cyber Exposures'!K45</f>
        <v>0</v>
      </c>
      <c r="L205" t="s">
        <v>1680</v>
      </c>
    </row>
    <row r="206" spans="1:12" x14ac:dyDescent="0.35">
      <c r="A206" t="s">
        <v>1674</v>
      </c>
      <c r="B206" t="s">
        <v>105</v>
      </c>
      <c r="C206" t="s">
        <v>1433</v>
      </c>
      <c r="D206" t="s">
        <v>1057</v>
      </c>
      <c r="E206" t="s">
        <v>1377</v>
      </c>
      <c r="F206" t="s">
        <v>1039</v>
      </c>
      <c r="G206" t="s">
        <v>1570</v>
      </c>
      <c r="H206" t="s">
        <v>448</v>
      </c>
      <c r="I206" t="s">
        <v>1039</v>
      </c>
      <c r="J206" s="78">
        <f>'Cyber Exposures'!K46</f>
        <v>0</v>
      </c>
      <c r="L206" t="s">
        <v>1680</v>
      </c>
    </row>
    <row r="207" spans="1:12" x14ac:dyDescent="0.35">
      <c r="A207" t="s">
        <v>1674</v>
      </c>
      <c r="B207" t="s">
        <v>107</v>
      </c>
      <c r="C207" t="s">
        <v>1433</v>
      </c>
      <c r="D207" t="s">
        <v>1058</v>
      </c>
      <c r="E207" t="s">
        <v>1377</v>
      </c>
      <c r="F207" t="s">
        <v>1039</v>
      </c>
      <c r="G207" t="s">
        <v>1571</v>
      </c>
      <c r="H207" t="s">
        <v>448</v>
      </c>
      <c r="I207" t="s">
        <v>1039</v>
      </c>
      <c r="J207" s="78">
        <f>'Cyber Exposures'!K47</f>
        <v>0</v>
      </c>
      <c r="L207" t="s">
        <v>1680</v>
      </c>
    </row>
    <row r="208" spans="1:12" x14ac:dyDescent="0.35">
      <c r="A208" t="s">
        <v>1674</v>
      </c>
      <c r="B208" t="s">
        <v>109</v>
      </c>
      <c r="C208" t="s">
        <v>1433</v>
      </c>
      <c r="D208" t="s">
        <v>1059</v>
      </c>
      <c r="E208" t="s">
        <v>1377</v>
      </c>
      <c r="F208" t="s">
        <v>1039</v>
      </c>
      <c r="G208" t="s">
        <v>1572</v>
      </c>
      <c r="H208" t="s">
        <v>448</v>
      </c>
      <c r="I208" t="s">
        <v>1039</v>
      </c>
      <c r="J208" s="78">
        <f>'Cyber Exposures'!K48</f>
        <v>0</v>
      </c>
      <c r="L208" t="s">
        <v>1680</v>
      </c>
    </row>
    <row r="209" spans="1:12" x14ac:dyDescent="0.35">
      <c r="A209" t="s">
        <v>1674</v>
      </c>
      <c r="B209" t="s">
        <v>111</v>
      </c>
      <c r="C209" t="s">
        <v>1433</v>
      </c>
      <c r="D209" t="s">
        <v>1060</v>
      </c>
      <c r="E209" t="s">
        <v>1377</v>
      </c>
      <c r="F209" t="s">
        <v>1039</v>
      </c>
      <c r="G209" t="s">
        <v>1573</v>
      </c>
      <c r="H209" t="s">
        <v>448</v>
      </c>
      <c r="I209" t="s">
        <v>1039</v>
      </c>
      <c r="J209" s="78">
        <f>'Cyber Exposures'!K49</f>
        <v>0</v>
      </c>
      <c r="L209" t="s">
        <v>1680</v>
      </c>
    </row>
    <row r="210" spans="1:12" x14ac:dyDescent="0.35">
      <c r="A210" t="s">
        <v>1674</v>
      </c>
      <c r="B210" t="s">
        <v>69</v>
      </c>
      <c r="C210" t="s">
        <v>1433</v>
      </c>
      <c r="D210" t="s">
        <v>1042</v>
      </c>
      <c r="E210" t="s">
        <v>1025</v>
      </c>
      <c r="F210" t="s">
        <v>1039</v>
      </c>
      <c r="G210" t="s">
        <v>1574</v>
      </c>
      <c r="H210" t="s">
        <v>449</v>
      </c>
      <c r="I210" t="s">
        <v>1039</v>
      </c>
      <c r="J210" s="78">
        <f>'Cyber Exposures'!L30</f>
        <v>0</v>
      </c>
      <c r="L210" t="s">
        <v>1680</v>
      </c>
    </row>
    <row r="211" spans="1:12" x14ac:dyDescent="0.35">
      <c r="A211" t="s">
        <v>1674</v>
      </c>
      <c r="B211" t="s">
        <v>73</v>
      </c>
      <c r="C211" t="s">
        <v>1433</v>
      </c>
      <c r="D211" t="s">
        <v>1043</v>
      </c>
      <c r="E211" t="s">
        <v>1025</v>
      </c>
      <c r="F211" t="s">
        <v>1039</v>
      </c>
      <c r="G211" t="s">
        <v>1575</v>
      </c>
      <c r="H211" t="s">
        <v>449</v>
      </c>
      <c r="I211" t="s">
        <v>1039</v>
      </c>
      <c r="J211" s="78">
        <f>'Cyber Exposures'!L31</f>
        <v>0</v>
      </c>
      <c r="L211" t="s">
        <v>1680</v>
      </c>
    </row>
    <row r="212" spans="1:12" x14ac:dyDescent="0.35">
      <c r="A212" t="s">
        <v>1674</v>
      </c>
      <c r="B212" t="s">
        <v>76</v>
      </c>
      <c r="C212" t="s">
        <v>1433</v>
      </c>
      <c r="D212" t="s">
        <v>1044</v>
      </c>
      <c r="E212" t="s">
        <v>1025</v>
      </c>
      <c r="F212" t="s">
        <v>1039</v>
      </c>
      <c r="G212" t="s">
        <v>1576</v>
      </c>
      <c r="H212" t="s">
        <v>449</v>
      </c>
      <c r="I212" t="s">
        <v>1039</v>
      </c>
      <c r="J212" s="78">
        <f>'Cyber Exposures'!L32</f>
        <v>0</v>
      </c>
      <c r="L212" t="s">
        <v>1680</v>
      </c>
    </row>
    <row r="213" spans="1:12" x14ac:dyDescent="0.35">
      <c r="A213" t="s">
        <v>1674</v>
      </c>
      <c r="B213" t="s">
        <v>80</v>
      </c>
      <c r="C213" t="s">
        <v>1433</v>
      </c>
      <c r="D213" t="s">
        <v>1045</v>
      </c>
      <c r="E213" t="s">
        <v>1025</v>
      </c>
      <c r="F213" t="s">
        <v>1039</v>
      </c>
      <c r="G213" t="s">
        <v>1577</v>
      </c>
      <c r="H213" t="s">
        <v>449</v>
      </c>
      <c r="I213" t="s">
        <v>1039</v>
      </c>
      <c r="J213" s="78">
        <f>'Cyber Exposures'!L33</f>
        <v>0</v>
      </c>
      <c r="L213" t="s">
        <v>1680</v>
      </c>
    </row>
    <row r="214" spans="1:12" x14ac:dyDescent="0.35">
      <c r="A214" t="s">
        <v>1674</v>
      </c>
      <c r="B214" t="s">
        <v>82</v>
      </c>
      <c r="C214" t="s">
        <v>1433</v>
      </c>
      <c r="D214" t="s">
        <v>1046</v>
      </c>
      <c r="E214" t="s">
        <v>1025</v>
      </c>
      <c r="F214" t="s">
        <v>1039</v>
      </c>
      <c r="G214" t="s">
        <v>1578</v>
      </c>
      <c r="H214" t="s">
        <v>449</v>
      </c>
      <c r="I214" t="s">
        <v>1039</v>
      </c>
      <c r="J214" s="78">
        <f>'Cyber Exposures'!L34</f>
        <v>0</v>
      </c>
      <c r="L214" t="s">
        <v>1680</v>
      </c>
    </row>
    <row r="215" spans="1:12" x14ac:dyDescent="0.35">
      <c r="A215" t="s">
        <v>1674</v>
      </c>
      <c r="B215" t="s">
        <v>84</v>
      </c>
      <c r="C215" t="s">
        <v>1433</v>
      </c>
      <c r="D215" t="s">
        <v>1047</v>
      </c>
      <c r="E215" t="s">
        <v>1025</v>
      </c>
      <c r="F215" t="s">
        <v>1039</v>
      </c>
      <c r="G215" t="s">
        <v>1579</v>
      </c>
      <c r="H215" t="s">
        <v>449</v>
      </c>
      <c r="I215" t="s">
        <v>1039</v>
      </c>
      <c r="J215" s="78">
        <f>'Cyber Exposures'!L35</f>
        <v>0</v>
      </c>
      <c r="L215" t="s">
        <v>1680</v>
      </c>
    </row>
    <row r="216" spans="1:12" x14ac:dyDescent="0.35">
      <c r="A216" t="s">
        <v>1674</v>
      </c>
      <c r="B216" t="s">
        <v>86</v>
      </c>
      <c r="C216" t="s">
        <v>1433</v>
      </c>
      <c r="D216" t="s">
        <v>1048</v>
      </c>
      <c r="E216" t="s">
        <v>1025</v>
      </c>
      <c r="F216" t="s">
        <v>1039</v>
      </c>
      <c r="G216" t="s">
        <v>1580</v>
      </c>
      <c r="H216" t="s">
        <v>449</v>
      </c>
      <c r="I216" t="s">
        <v>1039</v>
      </c>
      <c r="J216" s="78">
        <f>'Cyber Exposures'!L36</f>
        <v>0</v>
      </c>
      <c r="L216" t="s">
        <v>1680</v>
      </c>
    </row>
    <row r="217" spans="1:12" x14ac:dyDescent="0.35">
      <c r="A217" t="s">
        <v>1674</v>
      </c>
      <c r="B217" t="s">
        <v>88</v>
      </c>
      <c r="C217" t="s">
        <v>1433</v>
      </c>
      <c r="D217" t="s">
        <v>480</v>
      </c>
      <c r="E217" t="s">
        <v>1025</v>
      </c>
      <c r="F217" t="s">
        <v>1039</v>
      </c>
      <c r="G217" t="s">
        <v>1581</v>
      </c>
      <c r="H217" t="s">
        <v>449</v>
      </c>
      <c r="I217" t="s">
        <v>1039</v>
      </c>
      <c r="J217" s="78">
        <f>'Cyber Exposures'!L37</f>
        <v>0</v>
      </c>
      <c r="L217" t="s">
        <v>1680</v>
      </c>
    </row>
    <row r="218" spans="1:12" x14ac:dyDescent="0.35">
      <c r="A218" t="s">
        <v>1674</v>
      </c>
      <c r="B218" t="s">
        <v>90</v>
      </c>
      <c r="C218" t="s">
        <v>1433</v>
      </c>
      <c r="D218" t="s">
        <v>1049</v>
      </c>
      <c r="E218" t="s">
        <v>1025</v>
      </c>
      <c r="F218" t="s">
        <v>1039</v>
      </c>
      <c r="G218" t="s">
        <v>1582</v>
      </c>
      <c r="H218" t="s">
        <v>449</v>
      </c>
      <c r="I218" t="s">
        <v>1039</v>
      </c>
      <c r="J218" s="78">
        <f>'Cyber Exposures'!L38</f>
        <v>0</v>
      </c>
      <c r="L218" t="s">
        <v>1680</v>
      </c>
    </row>
    <row r="219" spans="1:12" x14ac:dyDescent="0.35">
      <c r="A219" t="s">
        <v>1674</v>
      </c>
      <c r="B219" t="s">
        <v>92</v>
      </c>
      <c r="C219" t="s">
        <v>1433</v>
      </c>
      <c r="D219" t="s">
        <v>1050</v>
      </c>
      <c r="E219" t="s">
        <v>1025</v>
      </c>
      <c r="F219" t="s">
        <v>1039</v>
      </c>
      <c r="G219" t="s">
        <v>1583</v>
      </c>
      <c r="H219" t="s">
        <v>449</v>
      </c>
      <c r="I219" t="s">
        <v>1039</v>
      </c>
      <c r="J219" s="78">
        <f>'Cyber Exposures'!L39</f>
        <v>0</v>
      </c>
      <c r="L219" t="s">
        <v>1680</v>
      </c>
    </row>
    <row r="220" spans="1:12" x14ac:dyDescent="0.35">
      <c r="A220" t="s">
        <v>1674</v>
      </c>
      <c r="B220" t="s">
        <v>94</v>
      </c>
      <c r="C220" t="s">
        <v>1433</v>
      </c>
      <c r="D220" t="s">
        <v>1051</v>
      </c>
      <c r="E220" t="s">
        <v>1025</v>
      </c>
      <c r="F220" t="s">
        <v>1039</v>
      </c>
      <c r="G220" t="s">
        <v>1584</v>
      </c>
      <c r="H220" t="s">
        <v>449</v>
      </c>
      <c r="I220" t="s">
        <v>1039</v>
      </c>
      <c r="J220" s="78">
        <f>'Cyber Exposures'!L40</f>
        <v>0</v>
      </c>
      <c r="L220" t="s">
        <v>1680</v>
      </c>
    </row>
    <row r="221" spans="1:12" x14ac:dyDescent="0.35">
      <c r="A221" t="s">
        <v>1674</v>
      </c>
      <c r="B221" t="s">
        <v>96</v>
      </c>
      <c r="C221" t="s">
        <v>1433</v>
      </c>
      <c r="D221" t="s">
        <v>1052</v>
      </c>
      <c r="E221" t="s">
        <v>1025</v>
      </c>
      <c r="F221" t="s">
        <v>1039</v>
      </c>
      <c r="G221" t="s">
        <v>1585</v>
      </c>
      <c r="H221" t="s">
        <v>449</v>
      </c>
      <c r="I221" t="s">
        <v>1039</v>
      </c>
      <c r="J221" s="78">
        <f>'Cyber Exposures'!L41</f>
        <v>0</v>
      </c>
      <c r="L221" t="s">
        <v>1680</v>
      </c>
    </row>
    <row r="222" spans="1:12" x14ac:dyDescent="0.35">
      <c r="A222" t="s">
        <v>1674</v>
      </c>
      <c r="B222" t="s">
        <v>98</v>
      </c>
      <c r="C222" t="s">
        <v>1433</v>
      </c>
      <c r="D222" t="s">
        <v>1053</v>
      </c>
      <c r="E222" t="s">
        <v>1025</v>
      </c>
      <c r="F222" t="s">
        <v>1039</v>
      </c>
      <c r="G222" t="s">
        <v>1586</v>
      </c>
      <c r="H222" t="s">
        <v>449</v>
      </c>
      <c r="I222" t="s">
        <v>1039</v>
      </c>
      <c r="J222" s="78">
        <f>'Cyber Exposures'!L42</f>
        <v>0</v>
      </c>
      <c r="L222" t="s">
        <v>1680</v>
      </c>
    </row>
    <row r="223" spans="1:12" x14ac:dyDescent="0.35">
      <c r="A223" t="s">
        <v>1674</v>
      </c>
      <c r="B223" t="s">
        <v>100</v>
      </c>
      <c r="C223" t="s">
        <v>1433</v>
      </c>
      <c r="D223" t="s">
        <v>1054</v>
      </c>
      <c r="E223" t="s">
        <v>1025</v>
      </c>
      <c r="F223" t="s">
        <v>1039</v>
      </c>
      <c r="G223" t="s">
        <v>1587</v>
      </c>
      <c r="H223" t="s">
        <v>449</v>
      </c>
      <c r="I223" t="s">
        <v>1039</v>
      </c>
      <c r="J223" s="78">
        <f>'Cyber Exposures'!L43</f>
        <v>0</v>
      </c>
      <c r="L223" t="s">
        <v>1680</v>
      </c>
    </row>
    <row r="224" spans="1:12" x14ac:dyDescent="0.35">
      <c r="A224" t="s">
        <v>1674</v>
      </c>
      <c r="B224" t="s">
        <v>102</v>
      </c>
      <c r="C224" t="s">
        <v>1433</v>
      </c>
      <c r="D224" t="s">
        <v>1055</v>
      </c>
      <c r="E224" t="s">
        <v>1025</v>
      </c>
      <c r="F224" t="s">
        <v>1039</v>
      </c>
      <c r="G224" t="s">
        <v>1588</v>
      </c>
      <c r="H224" t="s">
        <v>449</v>
      </c>
      <c r="I224" t="s">
        <v>1039</v>
      </c>
      <c r="J224" s="78">
        <f>'Cyber Exposures'!L44</f>
        <v>0</v>
      </c>
      <c r="L224" t="s">
        <v>1680</v>
      </c>
    </row>
    <row r="225" spans="1:12" x14ac:dyDescent="0.35">
      <c r="A225" t="s">
        <v>1674</v>
      </c>
      <c r="B225" t="s">
        <v>67</v>
      </c>
      <c r="C225" t="s">
        <v>1433</v>
      </c>
      <c r="D225" t="s">
        <v>1056</v>
      </c>
      <c r="E225" t="s">
        <v>1025</v>
      </c>
      <c r="F225" t="s">
        <v>1039</v>
      </c>
      <c r="G225" t="s">
        <v>1589</v>
      </c>
      <c r="H225" t="s">
        <v>449</v>
      </c>
      <c r="I225" t="s">
        <v>1039</v>
      </c>
      <c r="J225" s="78">
        <f>'Cyber Exposures'!L45</f>
        <v>0</v>
      </c>
      <c r="L225" t="s">
        <v>1680</v>
      </c>
    </row>
    <row r="226" spans="1:12" x14ac:dyDescent="0.35">
      <c r="A226" t="s">
        <v>1674</v>
      </c>
      <c r="B226" t="s">
        <v>105</v>
      </c>
      <c r="C226" t="s">
        <v>1433</v>
      </c>
      <c r="D226" t="s">
        <v>1057</v>
      </c>
      <c r="E226" t="s">
        <v>1025</v>
      </c>
      <c r="F226" t="s">
        <v>1039</v>
      </c>
      <c r="G226" t="s">
        <v>1590</v>
      </c>
      <c r="H226" t="s">
        <v>449</v>
      </c>
      <c r="I226" t="s">
        <v>1039</v>
      </c>
      <c r="J226" s="78">
        <f>'Cyber Exposures'!L46</f>
        <v>0</v>
      </c>
      <c r="L226" t="s">
        <v>1680</v>
      </c>
    </row>
    <row r="227" spans="1:12" x14ac:dyDescent="0.35">
      <c r="A227" t="s">
        <v>1674</v>
      </c>
      <c r="B227" t="s">
        <v>107</v>
      </c>
      <c r="C227" t="s">
        <v>1433</v>
      </c>
      <c r="D227" t="s">
        <v>1058</v>
      </c>
      <c r="E227" t="s">
        <v>1025</v>
      </c>
      <c r="F227" t="s">
        <v>1039</v>
      </c>
      <c r="G227" t="s">
        <v>1591</v>
      </c>
      <c r="H227" t="s">
        <v>449</v>
      </c>
      <c r="I227" t="s">
        <v>1039</v>
      </c>
      <c r="J227" s="78">
        <f>'Cyber Exposures'!L47</f>
        <v>0</v>
      </c>
      <c r="L227" t="s">
        <v>1680</v>
      </c>
    </row>
    <row r="228" spans="1:12" x14ac:dyDescent="0.35">
      <c r="A228" t="s">
        <v>1674</v>
      </c>
      <c r="B228" t="s">
        <v>109</v>
      </c>
      <c r="C228" t="s">
        <v>1433</v>
      </c>
      <c r="D228" t="s">
        <v>1059</v>
      </c>
      <c r="E228" t="s">
        <v>1025</v>
      </c>
      <c r="F228" t="s">
        <v>1039</v>
      </c>
      <c r="G228" t="s">
        <v>1592</v>
      </c>
      <c r="H228" t="s">
        <v>449</v>
      </c>
      <c r="I228" t="s">
        <v>1039</v>
      </c>
      <c r="J228" s="78">
        <f>'Cyber Exposures'!L48</f>
        <v>0</v>
      </c>
      <c r="L228" t="s">
        <v>1680</v>
      </c>
    </row>
    <row r="229" spans="1:12" x14ac:dyDescent="0.35">
      <c r="A229" t="s">
        <v>1674</v>
      </c>
      <c r="B229" t="s">
        <v>111</v>
      </c>
      <c r="C229" t="s">
        <v>1433</v>
      </c>
      <c r="D229" t="s">
        <v>1060</v>
      </c>
      <c r="E229" t="s">
        <v>1025</v>
      </c>
      <c r="F229" t="s">
        <v>1039</v>
      </c>
      <c r="G229" t="s">
        <v>1593</v>
      </c>
      <c r="H229" t="s">
        <v>449</v>
      </c>
      <c r="I229" t="s">
        <v>1039</v>
      </c>
      <c r="J229" s="78">
        <f>'Cyber Exposures'!L49</f>
        <v>0</v>
      </c>
      <c r="L229" t="s">
        <v>1680</v>
      </c>
    </row>
    <row r="230" spans="1:12" x14ac:dyDescent="0.35">
      <c r="A230" t="s">
        <v>1674</v>
      </c>
      <c r="B230" t="s">
        <v>69</v>
      </c>
      <c r="C230" t="s">
        <v>1433</v>
      </c>
      <c r="D230" t="s">
        <v>1042</v>
      </c>
      <c r="E230" t="s">
        <v>1026</v>
      </c>
      <c r="F230" t="s">
        <v>1039</v>
      </c>
      <c r="G230" t="s">
        <v>1594</v>
      </c>
      <c r="H230" t="s">
        <v>450</v>
      </c>
      <c r="I230" t="s">
        <v>1039</v>
      </c>
      <c r="J230" s="78">
        <f>'Cyber Exposures'!M30</f>
        <v>0</v>
      </c>
      <c r="L230" t="s">
        <v>1680</v>
      </c>
    </row>
    <row r="231" spans="1:12" x14ac:dyDescent="0.35">
      <c r="A231" t="s">
        <v>1674</v>
      </c>
      <c r="B231" t="s">
        <v>73</v>
      </c>
      <c r="C231" t="s">
        <v>1433</v>
      </c>
      <c r="D231" t="s">
        <v>1043</v>
      </c>
      <c r="E231" t="s">
        <v>1026</v>
      </c>
      <c r="F231" t="s">
        <v>1039</v>
      </c>
      <c r="G231" t="s">
        <v>1595</v>
      </c>
      <c r="H231" t="s">
        <v>450</v>
      </c>
      <c r="I231" t="s">
        <v>1039</v>
      </c>
      <c r="J231" s="78">
        <f>'Cyber Exposures'!M31</f>
        <v>0</v>
      </c>
      <c r="L231" t="s">
        <v>1680</v>
      </c>
    </row>
    <row r="232" spans="1:12" x14ac:dyDescent="0.35">
      <c r="A232" t="s">
        <v>1674</v>
      </c>
      <c r="B232" t="s">
        <v>76</v>
      </c>
      <c r="C232" t="s">
        <v>1433</v>
      </c>
      <c r="D232" t="s">
        <v>1044</v>
      </c>
      <c r="E232" t="s">
        <v>1026</v>
      </c>
      <c r="F232" t="s">
        <v>1039</v>
      </c>
      <c r="G232" t="s">
        <v>1596</v>
      </c>
      <c r="H232" t="s">
        <v>450</v>
      </c>
      <c r="I232" t="s">
        <v>1039</v>
      </c>
      <c r="J232" s="78">
        <f>'Cyber Exposures'!M32</f>
        <v>0</v>
      </c>
      <c r="L232" t="s">
        <v>1680</v>
      </c>
    </row>
    <row r="233" spans="1:12" x14ac:dyDescent="0.35">
      <c r="A233" t="s">
        <v>1674</v>
      </c>
      <c r="B233" t="s">
        <v>80</v>
      </c>
      <c r="C233" t="s">
        <v>1433</v>
      </c>
      <c r="D233" t="s">
        <v>1045</v>
      </c>
      <c r="E233" t="s">
        <v>1026</v>
      </c>
      <c r="F233" t="s">
        <v>1039</v>
      </c>
      <c r="G233" t="s">
        <v>1597</v>
      </c>
      <c r="H233" t="s">
        <v>450</v>
      </c>
      <c r="I233" t="s">
        <v>1039</v>
      </c>
      <c r="J233" s="78">
        <f>'Cyber Exposures'!M33</f>
        <v>0</v>
      </c>
      <c r="L233" t="s">
        <v>1680</v>
      </c>
    </row>
    <row r="234" spans="1:12" x14ac:dyDescent="0.35">
      <c r="A234" t="s">
        <v>1674</v>
      </c>
      <c r="B234" t="s">
        <v>82</v>
      </c>
      <c r="C234" t="s">
        <v>1433</v>
      </c>
      <c r="D234" t="s">
        <v>1046</v>
      </c>
      <c r="E234" t="s">
        <v>1026</v>
      </c>
      <c r="F234" t="s">
        <v>1039</v>
      </c>
      <c r="G234" t="s">
        <v>1598</v>
      </c>
      <c r="H234" t="s">
        <v>450</v>
      </c>
      <c r="I234" t="s">
        <v>1039</v>
      </c>
      <c r="J234" s="78">
        <f>'Cyber Exposures'!M34</f>
        <v>0</v>
      </c>
      <c r="L234" t="s">
        <v>1680</v>
      </c>
    </row>
    <row r="235" spans="1:12" x14ac:dyDescent="0.35">
      <c r="A235" t="s">
        <v>1674</v>
      </c>
      <c r="B235" t="s">
        <v>84</v>
      </c>
      <c r="C235" t="s">
        <v>1433</v>
      </c>
      <c r="D235" t="s">
        <v>1047</v>
      </c>
      <c r="E235" t="s">
        <v>1026</v>
      </c>
      <c r="F235" t="s">
        <v>1039</v>
      </c>
      <c r="G235" t="s">
        <v>1599</v>
      </c>
      <c r="H235" t="s">
        <v>450</v>
      </c>
      <c r="I235" t="s">
        <v>1039</v>
      </c>
      <c r="J235" s="78">
        <f>'Cyber Exposures'!M35</f>
        <v>0</v>
      </c>
      <c r="L235" t="s">
        <v>1680</v>
      </c>
    </row>
    <row r="236" spans="1:12" x14ac:dyDescent="0.35">
      <c r="A236" t="s">
        <v>1674</v>
      </c>
      <c r="B236" t="s">
        <v>86</v>
      </c>
      <c r="C236" t="s">
        <v>1433</v>
      </c>
      <c r="D236" t="s">
        <v>1048</v>
      </c>
      <c r="E236" t="s">
        <v>1026</v>
      </c>
      <c r="F236" t="s">
        <v>1039</v>
      </c>
      <c r="G236" t="s">
        <v>1600</v>
      </c>
      <c r="H236" t="s">
        <v>450</v>
      </c>
      <c r="I236" t="s">
        <v>1039</v>
      </c>
      <c r="J236" s="78">
        <f>'Cyber Exposures'!M36</f>
        <v>0</v>
      </c>
      <c r="L236" t="s">
        <v>1680</v>
      </c>
    </row>
    <row r="237" spans="1:12" x14ac:dyDescent="0.35">
      <c r="A237" t="s">
        <v>1674</v>
      </c>
      <c r="B237" t="s">
        <v>88</v>
      </c>
      <c r="C237" t="s">
        <v>1433</v>
      </c>
      <c r="D237" t="s">
        <v>480</v>
      </c>
      <c r="E237" t="s">
        <v>1026</v>
      </c>
      <c r="F237" t="s">
        <v>1039</v>
      </c>
      <c r="G237" t="s">
        <v>1601</v>
      </c>
      <c r="H237" t="s">
        <v>450</v>
      </c>
      <c r="I237" t="s">
        <v>1039</v>
      </c>
      <c r="J237" s="78">
        <f>'Cyber Exposures'!M37</f>
        <v>0</v>
      </c>
      <c r="L237" t="s">
        <v>1680</v>
      </c>
    </row>
    <row r="238" spans="1:12" x14ac:dyDescent="0.35">
      <c r="A238" t="s">
        <v>1674</v>
      </c>
      <c r="B238" t="s">
        <v>90</v>
      </c>
      <c r="C238" t="s">
        <v>1433</v>
      </c>
      <c r="D238" t="s">
        <v>1049</v>
      </c>
      <c r="E238" t="s">
        <v>1026</v>
      </c>
      <c r="F238" t="s">
        <v>1039</v>
      </c>
      <c r="G238" t="s">
        <v>1602</v>
      </c>
      <c r="H238" t="s">
        <v>450</v>
      </c>
      <c r="I238" t="s">
        <v>1039</v>
      </c>
      <c r="J238" s="78">
        <f>'Cyber Exposures'!M38</f>
        <v>0</v>
      </c>
      <c r="L238" t="s">
        <v>1680</v>
      </c>
    </row>
    <row r="239" spans="1:12" x14ac:dyDescent="0.35">
      <c r="A239" t="s">
        <v>1674</v>
      </c>
      <c r="B239" t="s">
        <v>92</v>
      </c>
      <c r="C239" t="s">
        <v>1433</v>
      </c>
      <c r="D239" t="s">
        <v>1050</v>
      </c>
      <c r="E239" t="s">
        <v>1026</v>
      </c>
      <c r="F239" t="s">
        <v>1039</v>
      </c>
      <c r="G239" t="s">
        <v>1603</v>
      </c>
      <c r="H239" t="s">
        <v>450</v>
      </c>
      <c r="I239" t="s">
        <v>1039</v>
      </c>
      <c r="J239" s="78">
        <f>'Cyber Exposures'!M39</f>
        <v>0</v>
      </c>
      <c r="L239" t="s">
        <v>1680</v>
      </c>
    </row>
    <row r="240" spans="1:12" x14ac:dyDescent="0.35">
      <c r="A240" t="s">
        <v>1674</v>
      </c>
      <c r="B240" t="s">
        <v>94</v>
      </c>
      <c r="C240" t="s">
        <v>1433</v>
      </c>
      <c r="D240" t="s">
        <v>1051</v>
      </c>
      <c r="E240" t="s">
        <v>1026</v>
      </c>
      <c r="F240" t="s">
        <v>1039</v>
      </c>
      <c r="G240" t="s">
        <v>1604</v>
      </c>
      <c r="H240" t="s">
        <v>450</v>
      </c>
      <c r="I240" t="s">
        <v>1039</v>
      </c>
      <c r="J240" s="78">
        <f>'Cyber Exposures'!M40</f>
        <v>0</v>
      </c>
      <c r="L240" t="s">
        <v>1680</v>
      </c>
    </row>
    <row r="241" spans="1:12" x14ac:dyDescent="0.35">
      <c r="A241" t="s">
        <v>1674</v>
      </c>
      <c r="B241" t="s">
        <v>96</v>
      </c>
      <c r="C241" t="s">
        <v>1433</v>
      </c>
      <c r="D241" t="s">
        <v>1052</v>
      </c>
      <c r="E241" t="s">
        <v>1026</v>
      </c>
      <c r="F241" t="s">
        <v>1039</v>
      </c>
      <c r="G241" t="s">
        <v>1605</v>
      </c>
      <c r="H241" t="s">
        <v>450</v>
      </c>
      <c r="I241" t="s">
        <v>1039</v>
      </c>
      <c r="J241" s="78">
        <f>'Cyber Exposures'!M41</f>
        <v>0</v>
      </c>
      <c r="L241" t="s">
        <v>1680</v>
      </c>
    </row>
    <row r="242" spans="1:12" x14ac:dyDescent="0.35">
      <c r="A242" t="s">
        <v>1674</v>
      </c>
      <c r="B242" t="s">
        <v>98</v>
      </c>
      <c r="C242" t="s">
        <v>1433</v>
      </c>
      <c r="D242" t="s">
        <v>1053</v>
      </c>
      <c r="E242" t="s">
        <v>1026</v>
      </c>
      <c r="F242" t="s">
        <v>1039</v>
      </c>
      <c r="G242" t="s">
        <v>1606</v>
      </c>
      <c r="H242" t="s">
        <v>450</v>
      </c>
      <c r="I242" t="s">
        <v>1039</v>
      </c>
      <c r="J242" s="78">
        <f>'Cyber Exposures'!M42</f>
        <v>0</v>
      </c>
      <c r="L242" t="s">
        <v>1680</v>
      </c>
    </row>
    <row r="243" spans="1:12" x14ac:dyDescent="0.35">
      <c r="A243" t="s">
        <v>1674</v>
      </c>
      <c r="B243" t="s">
        <v>100</v>
      </c>
      <c r="C243" t="s">
        <v>1433</v>
      </c>
      <c r="D243" t="s">
        <v>1054</v>
      </c>
      <c r="E243" t="s">
        <v>1026</v>
      </c>
      <c r="F243" t="s">
        <v>1039</v>
      </c>
      <c r="G243" t="s">
        <v>1607</v>
      </c>
      <c r="H243" t="s">
        <v>450</v>
      </c>
      <c r="I243" t="s">
        <v>1039</v>
      </c>
      <c r="J243" s="78">
        <f>'Cyber Exposures'!M43</f>
        <v>0</v>
      </c>
      <c r="L243" t="s">
        <v>1680</v>
      </c>
    </row>
    <row r="244" spans="1:12" x14ac:dyDescent="0.35">
      <c r="A244" t="s">
        <v>1674</v>
      </c>
      <c r="B244" t="s">
        <v>102</v>
      </c>
      <c r="C244" t="s">
        <v>1433</v>
      </c>
      <c r="D244" t="s">
        <v>1055</v>
      </c>
      <c r="E244" t="s">
        <v>1026</v>
      </c>
      <c r="F244" t="s">
        <v>1039</v>
      </c>
      <c r="G244" t="s">
        <v>1608</v>
      </c>
      <c r="H244" t="s">
        <v>450</v>
      </c>
      <c r="I244" t="s">
        <v>1039</v>
      </c>
      <c r="J244" s="78">
        <f>'Cyber Exposures'!M44</f>
        <v>0</v>
      </c>
      <c r="L244" t="s">
        <v>1680</v>
      </c>
    </row>
    <row r="245" spans="1:12" x14ac:dyDescent="0.35">
      <c r="A245" t="s">
        <v>1674</v>
      </c>
      <c r="B245" t="s">
        <v>67</v>
      </c>
      <c r="C245" t="s">
        <v>1433</v>
      </c>
      <c r="D245" t="s">
        <v>1056</v>
      </c>
      <c r="E245" t="s">
        <v>1026</v>
      </c>
      <c r="F245" t="s">
        <v>1039</v>
      </c>
      <c r="G245" t="s">
        <v>1609</v>
      </c>
      <c r="H245" t="s">
        <v>450</v>
      </c>
      <c r="I245" t="s">
        <v>1039</v>
      </c>
      <c r="J245" s="78">
        <f>'Cyber Exposures'!M45</f>
        <v>0</v>
      </c>
      <c r="L245" t="s">
        <v>1680</v>
      </c>
    </row>
    <row r="246" spans="1:12" x14ac:dyDescent="0.35">
      <c r="A246" t="s">
        <v>1674</v>
      </c>
      <c r="B246" t="s">
        <v>105</v>
      </c>
      <c r="C246" t="s">
        <v>1433</v>
      </c>
      <c r="D246" t="s">
        <v>1057</v>
      </c>
      <c r="E246" t="s">
        <v>1026</v>
      </c>
      <c r="F246" t="s">
        <v>1039</v>
      </c>
      <c r="G246" t="s">
        <v>1610</v>
      </c>
      <c r="H246" t="s">
        <v>450</v>
      </c>
      <c r="I246" t="s">
        <v>1039</v>
      </c>
      <c r="J246" s="78">
        <f>'Cyber Exposures'!M46</f>
        <v>0</v>
      </c>
      <c r="L246" t="s">
        <v>1680</v>
      </c>
    </row>
    <row r="247" spans="1:12" x14ac:dyDescent="0.35">
      <c r="A247" t="s">
        <v>1674</v>
      </c>
      <c r="B247" t="s">
        <v>107</v>
      </c>
      <c r="C247" t="s">
        <v>1433</v>
      </c>
      <c r="D247" t="s">
        <v>1058</v>
      </c>
      <c r="E247" t="s">
        <v>1026</v>
      </c>
      <c r="F247" t="s">
        <v>1039</v>
      </c>
      <c r="G247" t="s">
        <v>1611</v>
      </c>
      <c r="H247" t="s">
        <v>450</v>
      </c>
      <c r="I247" t="s">
        <v>1039</v>
      </c>
      <c r="J247" s="78">
        <f>'Cyber Exposures'!M47</f>
        <v>0</v>
      </c>
      <c r="L247" t="s">
        <v>1680</v>
      </c>
    </row>
    <row r="248" spans="1:12" x14ac:dyDescent="0.35">
      <c r="A248" t="s">
        <v>1674</v>
      </c>
      <c r="B248" t="s">
        <v>109</v>
      </c>
      <c r="C248" t="s">
        <v>1433</v>
      </c>
      <c r="D248" t="s">
        <v>1059</v>
      </c>
      <c r="E248" t="s">
        <v>1026</v>
      </c>
      <c r="F248" t="s">
        <v>1039</v>
      </c>
      <c r="G248" t="s">
        <v>1612</v>
      </c>
      <c r="H248" t="s">
        <v>450</v>
      </c>
      <c r="I248" t="s">
        <v>1039</v>
      </c>
      <c r="J248" s="78">
        <f>'Cyber Exposures'!M48</f>
        <v>0</v>
      </c>
      <c r="L248" t="s">
        <v>1680</v>
      </c>
    </row>
    <row r="249" spans="1:12" x14ac:dyDescent="0.35">
      <c r="A249" t="s">
        <v>1674</v>
      </c>
      <c r="B249" t="s">
        <v>111</v>
      </c>
      <c r="C249" t="s">
        <v>1433</v>
      </c>
      <c r="D249" t="s">
        <v>1060</v>
      </c>
      <c r="E249" t="s">
        <v>1026</v>
      </c>
      <c r="F249" t="s">
        <v>1039</v>
      </c>
      <c r="G249" t="s">
        <v>1613</v>
      </c>
      <c r="H249" t="s">
        <v>450</v>
      </c>
      <c r="I249" t="s">
        <v>1039</v>
      </c>
      <c r="J249" s="78">
        <f>'Cyber Exposures'!M49</f>
        <v>0</v>
      </c>
      <c r="L249" t="s">
        <v>1680</v>
      </c>
    </row>
    <row r="250" spans="1:12" x14ac:dyDescent="0.35">
      <c r="A250" t="s">
        <v>1674</v>
      </c>
      <c r="B250" t="s">
        <v>69</v>
      </c>
      <c r="C250" t="s">
        <v>1433</v>
      </c>
      <c r="D250" t="s">
        <v>1042</v>
      </c>
      <c r="E250" t="s">
        <v>1377</v>
      </c>
      <c r="F250" t="s">
        <v>1040</v>
      </c>
      <c r="G250" t="s">
        <v>1614</v>
      </c>
      <c r="H250" t="s">
        <v>263</v>
      </c>
      <c r="I250" t="s">
        <v>1040</v>
      </c>
      <c r="J250" s="78">
        <f>'Cyber Exposures'!N30</f>
        <v>0</v>
      </c>
      <c r="L250" t="s">
        <v>1680</v>
      </c>
    </row>
    <row r="251" spans="1:12" x14ac:dyDescent="0.35">
      <c r="A251" t="s">
        <v>1674</v>
      </c>
      <c r="B251" t="s">
        <v>73</v>
      </c>
      <c r="C251" t="s">
        <v>1433</v>
      </c>
      <c r="D251" t="s">
        <v>1043</v>
      </c>
      <c r="E251" t="s">
        <v>1377</v>
      </c>
      <c r="F251" t="s">
        <v>1040</v>
      </c>
      <c r="G251" t="s">
        <v>1615</v>
      </c>
      <c r="H251" t="s">
        <v>263</v>
      </c>
      <c r="I251" t="s">
        <v>1040</v>
      </c>
      <c r="J251" s="78">
        <f>'Cyber Exposures'!N31</f>
        <v>0</v>
      </c>
      <c r="L251" t="s">
        <v>1680</v>
      </c>
    </row>
    <row r="252" spans="1:12" x14ac:dyDescent="0.35">
      <c r="A252" t="s">
        <v>1674</v>
      </c>
      <c r="B252" t="s">
        <v>76</v>
      </c>
      <c r="C252" t="s">
        <v>1433</v>
      </c>
      <c r="D252" t="s">
        <v>1044</v>
      </c>
      <c r="E252" t="s">
        <v>1377</v>
      </c>
      <c r="F252" t="s">
        <v>1040</v>
      </c>
      <c r="G252" t="s">
        <v>1616</v>
      </c>
      <c r="H252" t="s">
        <v>263</v>
      </c>
      <c r="I252" t="s">
        <v>1040</v>
      </c>
      <c r="J252" s="78">
        <f>'Cyber Exposures'!N32</f>
        <v>0</v>
      </c>
      <c r="L252" t="s">
        <v>1680</v>
      </c>
    </row>
    <row r="253" spans="1:12" x14ac:dyDescent="0.35">
      <c r="A253" t="s">
        <v>1674</v>
      </c>
      <c r="B253" t="s">
        <v>80</v>
      </c>
      <c r="C253" t="s">
        <v>1433</v>
      </c>
      <c r="D253" t="s">
        <v>1045</v>
      </c>
      <c r="E253" t="s">
        <v>1377</v>
      </c>
      <c r="F253" t="s">
        <v>1040</v>
      </c>
      <c r="G253" t="s">
        <v>1617</v>
      </c>
      <c r="H253" t="s">
        <v>263</v>
      </c>
      <c r="I253" t="s">
        <v>1040</v>
      </c>
      <c r="J253" s="78">
        <f>'Cyber Exposures'!N33</f>
        <v>0</v>
      </c>
      <c r="L253" t="s">
        <v>1680</v>
      </c>
    </row>
    <row r="254" spans="1:12" x14ac:dyDescent="0.35">
      <c r="A254" t="s">
        <v>1674</v>
      </c>
      <c r="B254" t="s">
        <v>82</v>
      </c>
      <c r="C254" t="s">
        <v>1433</v>
      </c>
      <c r="D254" t="s">
        <v>1046</v>
      </c>
      <c r="E254" t="s">
        <v>1377</v>
      </c>
      <c r="F254" t="s">
        <v>1040</v>
      </c>
      <c r="G254" t="s">
        <v>1618</v>
      </c>
      <c r="H254" t="s">
        <v>263</v>
      </c>
      <c r="I254" t="s">
        <v>1040</v>
      </c>
      <c r="J254" s="78">
        <f>'Cyber Exposures'!N34</f>
        <v>0</v>
      </c>
      <c r="L254" t="s">
        <v>1680</v>
      </c>
    </row>
    <row r="255" spans="1:12" x14ac:dyDescent="0.35">
      <c r="A255" t="s">
        <v>1674</v>
      </c>
      <c r="B255" t="s">
        <v>84</v>
      </c>
      <c r="C255" t="s">
        <v>1433</v>
      </c>
      <c r="D255" t="s">
        <v>1047</v>
      </c>
      <c r="E255" t="s">
        <v>1377</v>
      </c>
      <c r="F255" t="s">
        <v>1040</v>
      </c>
      <c r="G255" t="s">
        <v>1619</v>
      </c>
      <c r="H255" t="s">
        <v>263</v>
      </c>
      <c r="I255" t="s">
        <v>1040</v>
      </c>
      <c r="J255" s="78">
        <f>'Cyber Exposures'!N35</f>
        <v>0</v>
      </c>
      <c r="L255" t="s">
        <v>1680</v>
      </c>
    </row>
    <row r="256" spans="1:12" x14ac:dyDescent="0.35">
      <c r="A256" t="s">
        <v>1674</v>
      </c>
      <c r="B256" t="s">
        <v>86</v>
      </c>
      <c r="C256" t="s">
        <v>1433</v>
      </c>
      <c r="D256" t="s">
        <v>1048</v>
      </c>
      <c r="E256" t="s">
        <v>1377</v>
      </c>
      <c r="F256" t="s">
        <v>1040</v>
      </c>
      <c r="G256" t="s">
        <v>1620</v>
      </c>
      <c r="H256" t="s">
        <v>263</v>
      </c>
      <c r="I256" t="s">
        <v>1040</v>
      </c>
      <c r="J256" s="78">
        <f>'Cyber Exposures'!N36</f>
        <v>0</v>
      </c>
      <c r="L256" t="s">
        <v>1680</v>
      </c>
    </row>
    <row r="257" spans="1:12" x14ac:dyDescent="0.35">
      <c r="A257" t="s">
        <v>1674</v>
      </c>
      <c r="B257" t="s">
        <v>88</v>
      </c>
      <c r="C257" t="s">
        <v>1433</v>
      </c>
      <c r="D257" t="s">
        <v>480</v>
      </c>
      <c r="E257" t="s">
        <v>1377</v>
      </c>
      <c r="F257" t="s">
        <v>1040</v>
      </c>
      <c r="G257" t="s">
        <v>1621</v>
      </c>
      <c r="H257" t="s">
        <v>263</v>
      </c>
      <c r="I257" t="s">
        <v>1040</v>
      </c>
      <c r="J257" s="78">
        <f>'Cyber Exposures'!N37</f>
        <v>0</v>
      </c>
      <c r="L257" t="s">
        <v>1680</v>
      </c>
    </row>
    <row r="258" spans="1:12" x14ac:dyDescent="0.35">
      <c r="A258" t="s">
        <v>1674</v>
      </c>
      <c r="B258" t="s">
        <v>90</v>
      </c>
      <c r="C258" t="s">
        <v>1433</v>
      </c>
      <c r="D258" t="s">
        <v>1049</v>
      </c>
      <c r="E258" t="s">
        <v>1377</v>
      </c>
      <c r="F258" t="s">
        <v>1040</v>
      </c>
      <c r="G258" t="s">
        <v>1622</v>
      </c>
      <c r="H258" t="s">
        <v>263</v>
      </c>
      <c r="I258" t="s">
        <v>1040</v>
      </c>
      <c r="J258" s="78">
        <f>'Cyber Exposures'!N38</f>
        <v>0</v>
      </c>
      <c r="L258" t="s">
        <v>1680</v>
      </c>
    </row>
    <row r="259" spans="1:12" x14ac:dyDescent="0.35">
      <c r="A259" t="s">
        <v>1674</v>
      </c>
      <c r="B259" t="s">
        <v>92</v>
      </c>
      <c r="C259" t="s">
        <v>1433</v>
      </c>
      <c r="D259" t="s">
        <v>1050</v>
      </c>
      <c r="E259" t="s">
        <v>1377</v>
      </c>
      <c r="F259" t="s">
        <v>1040</v>
      </c>
      <c r="G259" t="s">
        <v>1623</v>
      </c>
      <c r="H259" t="s">
        <v>263</v>
      </c>
      <c r="I259" t="s">
        <v>1040</v>
      </c>
      <c r="J259" s="78">
        <f>'Cyber Exposures'!N39</f>
        <v>0</v>
      </c>
      <c r="L259" t="s">
        <v>1680</v>
      </c>
    </row>
    <row r="260" spans="1:12" x14ac:dyDescent="0.35">
      <c r="A260" t="s">
        <v>1674</v>
      </c>
      <c r="B260" t="s">
        <v>94</v>
      </c>
      <c r="C260" t="s">
        <v>1433</v>
      </c>
      <c r="D260" t="s">
        <v>1051</v>
      </c>
      <c r="E260" t="s">
        <v>1377</v>
      </c>
      <c r="F260" t="s">
        <v>1040</v>
      </c>
      <c r="G260" t="s">
        <v>1624</v>
      </c>
      <c r="H260" t="s">
        <v>263</v>
      </c>
      <c r="I260" t="s">
        <v>1040</v>
      </c>
      <c r="J260" s="78">
        <f>'Cyber Exposures'!N40</f>
        <v>0</v>
      </c>
      <c r="L260" t="s">
        <v>1680</v>
      </c>
    </row>
    <row r="261" spans="1:12" x14ac:dyDescent="0.35">
      <c r="A261" t="s">
        <v>1674</v>
      </c>
      <c r="B261" t="s">
        <v>96</v>
      </c>
      <c r="C261" t="s">
        <v>1433</v>
      </c>
      <c r="D261" t="s">
        <v>1052</v>
      </c>
      <c r="E261" t="s">
        <v>1377</v>
      </c>
      <c r="F261" t="s">
        <v>1040</v>
      </c>
      <c r="G261" t="s">
        <v>1625</v>
      </c>
      <c r="H261" t="s">
        <v>263</v>
      </c>
      <c r="I261" t="s">
        <v>1040</v>
      </c>
      <c r="J261" s="78">
        <f>'Cyber Exposures'!N41</f>
        <v>0</v>
      </c>
      <c r="L261" t="s">
        <v>1680</v>
      </c>
    </row>
    <row r="262" spans="1:12" x14ac:dyDescent="0.35">
      <c r="A262" t="s">
        <v>1674</v>
      </c>
      <c r="B262" t="s">
        <v>98</v>
      </c>
      <c r="C262" t="s">
        <v>1433</v>
      </c>
      <c r="D262" t="s">
        <v>1053</v>
      </c>
      <c r="E262" t="s">
        <v>1377</v>
      </c>
      <c r="F262" t="s">
        <v>1040</v>
      </c>
      <c r="G262" t="s">
        <v>1626</v>
      </c>
      <c r="H262" t="s">
        <v>263</v>
      </c>
      <c r="I262" t="s">
        <v>1040</v>
      </c>
      <c r="J262" s="78">
        <f>'Cyber Exposures'!N42</f>
        <v>0</v>
      </c>
      <c r="L262" t="s">
        <v>1680</v>
      </c>
    </row>
    <row r="263" spans="1:12" x14ac:dyDescent="0.35">
      <c r="A263" t="s">
        <v>1674</v>
      </c>
      <c r="B263" t="s">
        <v>100</v>
      </c>
      <c r="C263" t="s">
        <v>1433</v>
      </c>
      <c r="D263" t="s">
        <v>1054</v>
      </c>
      <c r="E263" t="s">
        <v>1377</v>
      </c>
      <c r="F263" t="s">
        <v>1040</v>
      </c>
      <c r="G263" t="s">
        <v>1627</v>
      </c>
      <c r="H263" t="s">
        <v>263</v>
      </c>
      <c r="I263" t="s">
        <v>1040</v>
      </c>
      <c r="J263" s="78">
        <f>'Cyber Exposures'!N43</f>
        <v>0</v>
      </c>
      <c r="L263" t="s">
        <v>1680</v>
      </c>
    </row>
    <row r="264" spans="1:12" x14ac:dyDescent="0.35">
      <c r="A264" t="s">
        <v>1674</v>
      </c>
      <c r="B264" t="s">
        <v>102</v>
      </c>
      <c r="C264" t="s">
        <v>1433</v>
      </c>
      <c r="D264" t="s">
        <v>1055</v>
      </c>
      <c r="E264" t="s">
        <v>1377</v>
      </c>
      <c r="F264" t="s">
        <v>1040</v>
      </c>
      <c r="G264" t="s">
        <v>1628</v>
      </c>
      <c r="H264" t="s">
        <v>263</v>
      </c>
      <c r="I264" t="s">
        <v>1040</v>
      </c>
      <c r="J264" s="78">
        <f>'Cyber Exposures'!N44</f>
        <v>0</v>
      </c>
      <c r="L264" t="s">
        <v>1680</v>
      </c>
    </row>
    <row r="265" spans="1:12" x14ac:dyDescent="0.35">
      <c r="A265" t="s">
        <v>1674</v>
      </c>
      <c r="B265" t="s">
        <v>67</v>
      </c>
      <c r="C265" t="s">
        <v>1433</v>
      </c>
      <c r="D265" t="s">
        <v>1056</v>
      </c>
      <c r="E265" t="s">
        <v>1377</v>
      </c>
      <c r="F265" t="s">
        <v>1040</v>
      </c>
      <c r="G265" t="s">
        <v>1629</v>
      </c>
      <c r="H265" t="s">
        <v>263</v>
      </c>
      <c r="I265" t="s">
        <v>1040</v>
      </c>
      <c r="J265" s="78">
        <f>'Cyber Exposures'!N45</f>
        <v>0</v>
      </c>
      <c r="L265" t="s">
        <v>1680</v>
      </c>
    </row>
    <row r="266" spans="1:12" x14ac:dyDescent="0.35">
      <c r="A266" t="s">
        <v>1674</v>
      </c>
      <c r="B266" t="s">
        <v>105</v>
      </c>
      <c r="C266" t="s">
        <v>1433</v>
      </c>
      <c r="D266" t="s">
        <v>1057</v>
      </c>
      <c r="E266" t="s">
        <v>1377</v>
      </c>
      <c r="F266" t="s">
        <v>1040</v>
      </c>
      <c r="G266" t="s">
        <v>1630</v>
      </c>
      <c r="H266" t="s">
        <v>263</v>
      </c>
      <c r="I266" t="s">
        <v>1040</v>
      </c>
      <c r="J266" s="78">
        <f>'Cyber Exposures'!N46</f>
        <v>0</v>
      </c>
      <c r="L266" t="s">
        <v>1680</v>
      </c>
    </row>
    <row r="267" spans="1:12" x14ac:dyDescent="0.35">
      <c r="A267" t="s">
        <v>1674</v>
      </c>
      <c r="B267" t="s">
        <v>107</v>
      </c>
      <c r="C267" t="s">
        <v>1433</v>
      </c>
      <c r="D267" t="s">
        <v>1058</v>
      </c>
      <c r="E267" t="s">
        <v>1377</v>
      </c>
      <c r="F267" t="s">
        <v>1040</v>
      </c>
      <c r="G267" t="s">
        <v>1631</v>
      </c>
      <c r="H267" t="s">
        <v>263</v>
      </c>
      <c r="I267" t="s">
        <v>1040</v>
      </c>
      <c r="J267" s="78">
        <f>'Cyber Exposures'!N47</f>
        <v>0</v>
      </c>
      <c r="L267" t="s">
        <v>1680</v>
      </c>
    </row>
    <row r="268" spans="1:12" x14ac:dyDescent="0.35">
      <c r="A268" t="s">
        <v>1674</v>
      </c>
      <c r="B268" t="s">
        <v>109</v>
      </c>
      <c r="C268" t="s">
        <v>1433</v>
      </c>
      <c r="D268" t="s">
        <v>1059</v>
      </c>
      <c r="E268" t="s">
        <v>1377</v>
      </c>
      <c r="F268" t="s">
        <v>1040</v>
      </c>
      <c r="G268" t="s">
        <v>1632</v>
      </c>
      <c r="H268" t="s">
        <v>263</v>
      </c>
      <c r="I268" t="s">
        <v>1040</v>
      </c>
      <c r="J268" s="78">
        <f>'Cyber Exposures'!N48</f>
        <v>0</v>
      </c>
      <c r="L268" t="s">
        <v>1680</v>
      </c>
    </row>
    <row r="269" spans="1:12" x14ac:dyDescent="0.35">
      <c r="A269" t="s">
        <v>1674</v>
      </c>
      <c r="B269" t="s">
        <v>111</v>
      </c>
      <c r="C269" t="s">
        <v>1433</v>
      </c>
      <c r="D269" t="s">
        <v>1060</v>
      </c>
      <c r="E269" t="s">
        <v>1377</v>
      </c>
      <c r="F269" t="s">
        <v>1040</v>
      </c>
      <c r="G269" t="s">
        <v>1633</v>
      </c>
      <c r="H269" t="s">
        <v>263</v>
      </c>
      <c r="I269" t="s">
        <v>1040</v>
      </c>
      <c r="J269" s="78">
        <f>'Cyber Exposures'!N49</f>
        <v>0</v>
      </c>
      <c r="L269" t="s">
        <v>1680</v>
      </c>
    </row>
    <row r="270" spans="1:12" x14ac:dyDescent="0.35">
      <c r="A270" t="s">
        <v>1674</v>
      </c>
      <c r="B270" t="s">
        <v>69</v>
      </c>
      <c r="C270" t="s">
        <v>1433</v>
      </c>
      <c r="D270" t="s">
        <v>1042</v>
      </c>
      <c r="E270" t="s">
        <v>1025</v>
      </c>
      <c r="F270" t="s">
        <v>1040</v>
      </c>
      <c r="G270" t="s">
        <v>1634</v>
      </c>
      <c r="H270" t="s">
        <v>264</v>
      </c>
      <c r="I270" t="s">
        <v>1040</v>
      </c>
      <c r="J270" s="78">
        <f>'Cyber Exposures'!O30</f>
        <v>0</v>
      </c>
      <c r="L270" t="s">
        <v>1680</v>
      </c>
    </row>
    <row r="271" spans="1:12" x14ac:dyDescent="0.35">
      <c r="A271" t="s">
        <v>1674</v>
      </c>
      <c r="B271" t="s">
        <v>73</v>
      </c>
      <c r="C271" t="s">
        <v>1433</v>
      </c>
      <c r="D271" t="s">
        <v>1043</v>
      </c>
      <c r="E271" t="s">
        <v>1025</v>
      </c>
      <c r="F271" t="s">
        <v>1040</v>
      </c>
      <c r="G271" t="s">
        <v>1635</v>
      </c>
      <c r="H271" t="s">
        <v>264</v>
      </c>
      <c r="I271" t="s">
        <v>1040</v>
      </c>
      <c r="J271" s="78">
        <f>'Cyber Exposures'!O31</f>
        <v>0</v>
      </c>
      <c r="L271" t="s">
        <v>1680</v>
      </c>
    </row>
    <row r="272" spans="1:12" x14ac:dyDescent="0.35">
      <c r="A272" t="s">
        <v>1674</v>
      </c>
      <c r="B272" t="s">
        <v>76</v>
      </c>
      <c r="C272" t="s">
        <v>1433</v>
      </c>
      <c r="D272" t="s">
        <v>1044</v>
      </c>
      <c r="E272" t="s">
        <v>1025</v>
      </c>
      <c r="F272" t="s">
        <v>1040</v>
      </c>
      <c r="G272" t="s">
        <v>1636</v>
      </c>
      <c r="H272" t="s">
        <v>264</v>
      </c>
      <c r="I272" t="s">
        <v>1040</v>
      </c>
      <c r="J272" s="78">
        <f>'Cyber Exposures'!O32</f>
        <v>0</v>
      </c>
      <c r="L272" t="s">
        <v>1680</v>
      </c>
    </row>
    <row r="273" spans="1:12" x14ac:dyDescent="0.35">
      <c r="A273" t="s">
        <v>1674</v>
      </c>
      <c r="B273" t="s">
        <v>80</v>
      </c>
      <c r="C273" t="s">
        <v>1433</v>
      </c>
      <c r="D273" t="s">
        <v>1045</v>
      </c>
      <c r="E273" t="s">
        <v>1025</v>
      </c>
      <c r="F273" t="s">
        <v>1040</v>
      </c>
      <c r="G273" t="s">
        <v>1637</v>
      </c>
      <c r="H273" t="s">
        <v>264</v>
      </c>
      <c r="I273" t="s">
        <v>1040</v>
      </c>
      <c r="J273" s="78">
        <f>'Cyber Exposures'!O33</f>
        <v>0</v>
      </c>
      <c r="L273" t="s">
        <v>1680</v>
      </c>
    </row>
    <row r="274" spans="1:12" x14ac:dyDescent="0.35">
      <c r="A274" t="s">
        <v>1674</v>
      </c>
      <c r="B274" t="s">
        <v>82</v>
      </c>
      <c r="C274" t="s">
        <v>1433</v>
      </c>
      <c r="D274" t="s">
        <v>1046</v>
      </c>
      <c r="E274" t="s">
        <v>1025</v>
      </c>
      <c r="F274" t="s">
        <v>1040</v>
      </c>
      <c r="G274" t="s">
        <v>1638</v>
      </c>
      <c r="H274" t="s">
        <v>264</v>
      </c>
      <c r="I274" t="s">
        <v>1040</v>
      </c>
      <c r="J274" s="78">
        <f>'Cyber Exposures'!O34</f>
        <v>0</v>
      </c>
      <c r="L274" t="s">
        <v>1680</v>
      </c>
    </row>
    <row r="275" spans="1:12" x14ac:dyDescent="0.35">
      <c r="A275" t="s">
        <v>1674</v>
      </c>
      <c r="B275" t="s">
        <v>84</v>
      </c>
      <c r="C275" t="s">
        <v>1433</v>
      </c>
      <c r="D275" t="s">
        <v>1047</v>
      </c>
      <c r="E275" t="s">
        <v>1025</v>
      </c>
      <c r="F275" t="s">
        <v>1040</v>
      </c>
      <c r="G275" t="s">
        <v>1639</v>
      </c>
      <c r="H275" t="s">
        <v>264</v>
      </c>
      <c r="I275" t="s">
        <v>1040</v>
      </c>
      <c r="J275" s="78">
        <f>'Cyber Exposures'!O35</f>
        <v>0</v>
      </c>
      <c r="L275" t="s">
        <v>1680</v>
      </c>
    </row>
    <row r="276" spans="1:12" x14ac:dyDescent="0.35">
      <c r="A276" t="s">
        <v>1674</v>
      </c>
      <c r="B276" t="s">
        <v>86</v>
      </c>
      <c r="C276" t="s">
        <v>1433</v>
      </c>
      <c r="D276" t="s">
        <v>1048</v>
      </c>
      <c r="E276" t="s">
        <v>1025</v>
      </c>
      <c r="F276" t="s">
        <v>1040</v>
      </c>
      <c r="G276" t="s">
        <v>1640</v>
      </c>
      <c r="H276" t="s">
        <v>264</v>
      </c>
      <c r="I276" t="s">
        <v>1040</v>
      </c>
      <c r="J276" s="78">
        <f>'Cyber Exposures'!O36</f>
        <v>0</v>
      </c>
      <c r="L276" t="s">
        <v>1680</v>
      </c>
    </row>
    <row r="277" spans="1:12" x14ac:dyDescent="0.35">
      <c r="A277" t="s">
        <v>1674</v>
      </c>
      <c r="B277" t="s">
        <v>88</v>
      </c>
      <c r="C277" t="s">
        <v>1433</v>
      </c>
      <c r="D277" t="s">
        <v>480</v>
      </c>
      <c r="E277" t="s">
        <v>1025</v>
      </c>
      <c r="F277" t="s">
        <v>1040</v>
      </c>
      <c r="G277" t="s">
        <v>1641</v>
      </c>
      <c r="H277" t="s">
        <v>264</v>
      </c>
      <c r="I277" t="s">
        <v>1040</v>
      </c>
      <c r="J277" s="78">
        <f>'Cyber Exposures'!O37</f>
        <v>0</v>
      </c>
      <c r="L277" t="s">
        <v>1680</v>
      </c>
    </row>
    <row r="278" spans="1:12" x14ac:dyDescent="0.35">
      <c r="A278" t="s">
        <v>1674</v>
      </c>
      <c r="B278" t="s">
        <v>90</v>
      </c>
      <c r="C278" t="s">
        <v>1433</v>
      </c>
      <c r="D278" t="s">
        <v>1049</v>
      </c>
      <c r="E278" t="s">
        <v>1025</v>
      </c>
      <c r="F278" t="s">
        <v>1040</v>
      </c>
      <c r="G278" t="s">
        <v>1642</v>
      </c>
      <c r="H278" t="s">
        <v>264</v>
      </c>
      <c r="I278" t="s">
        <v>1040</v>
      </c>
      <c r="J278" s="78">
        <f>'Cyber Exposures'!O38</f>
        <v>0</v>
      </c>
      <c r="L278" t="s">
        <v>1680</v>
      </c>
    </row>
    <row r="279" spans="1:12" x14ac:dyDescent="0.35">
      <c r="A279" t="s">
        <v>1674</v>
      </c>
      <c r="B279" t="s">
        <v>92</v>
      </c>
      <c r="C279" t="s">
        <v>1433</v>
      </c>
      <c r="D279" t="s">
        <v>1050</v>
      </c>
      <c r="E279" t="s">
        <v>1025</v>
      </c>
      <c r="F279" t="s">
        <v>1040</v>
      </c>
      <c r="G279" t="s">
        <v>1643</v>
      </c>
      <c r="H279" t="s">
        <v>264</v>
      </c>
      <c r="I279" t="s">
        <v>1040</v>
      </c>
      <c r="J279" s="78">
        <f>'Cyber Exposures'!O39</f>
        <v>0</v>
      </c>
      <c r="L279" t="s">
        <v>1680</v>
      </c>
    </row>
    <row r="280" spans="1:12" x14ac:dyDescent="0.35">
      <c r="A280" t="s">
        <v>1674</v>
      </c>
      <c r="B280" t="s">
        <v>94</v>
      </c>
      <c r="C280" t="s">
        <v>1433</v>
      </c>
      <c r="D280" t="s">
        <v>1051</v>
      </c>
      <c r="E280" t="s">
        <v>1025</v>
      </c>
      <c r="F280" t="s">
        <v>1040</v>
      </c>
      <c r="G280" t="s">
        <v>1644</v>
      </c>
      <c r="H280" t="s">
        <v>264</v>
      </c>
      <c r="I280" t="s">
        <v>1040</v>
      </c>
      <c r="J280" s="78">
        <f>'Cyber Exposures'!O40</f>
        <v>0</v>
      </c>
      <c r="L280" t="s">
        <v>1680</v>
      </c>
    </row>
    <row r="281" spans="1:12" x14ac:dyDescent="0.35">
      <c r="A281" t="s">
        <v>1674</v>
      </c>
      <c r="B281" t="s">
        <v>96</v>
      </c>
      <c r="C281" t="s">
        <v>1433</v>
      </c>
      <c r="D281" t="s">
        <v>1052</v>
      </c>
      <c r="E281" t="s">
        <v>1025</v>
      </c>
      <c r="F281" t="s">
        <v>1040</v>
      </c>
      <c r="G281" t="s">
        <v>1645</v>
      </c>
      <c r="H281" t="s">
        <v>264</v>
      </c>
      <c r="I281" t="s">
        <v>1040</v>
      </c>
      <c r="J281" s="78">
        <f>'Cyber Exposures'!O41</f>
        <v>0</v>
      </c>
      <c r="L281" t="s">
        <v>1680</v>
      </c>
    </row>
    <row r="282" spans="1:12" x14ac:dyDescent="0.35">
      <c r="A282" t="s">
        <v>1674</v>
      </c>
      <c r="B282" t="s">
        <v>98</v>
      </c>
      <c r="C282" t="s">
        <v>1433</v>
      </c>
      <c r="D282" t="s">
        <v>1053</v>
      </c>
      <c r="E282" t="s">
        <v>1025</v>
      </c>
      <c r="F282" t="s">
        <v>1040</v>
      </c>
      <c r="G282" t="s">
        <v>1646</v>
      </c>
      <c r="H282" t="s">
        <v>264</v>
      </c>
      <c r="I282" t="s">
        <v>1040</v>
      </c>
      <c r="J282" s="78">
        <f>'Cyber Exposures'!O42</f>
        <v>0</v>
      </c>
      <c r="L282" t="s">
        <v>1680</v>
      </c>
    </row>
    <row r="283" spans="1:12" x14ac:dyDescent="0.35">
      <c r="A283" t="s">
        <v>1674</v>
      </c>
      <c r="B283" t="s">
        <v>100</v>
      </c>
      <c r="C283" t="s">
        <v>1433</v>
      </c>
      <c r="D283" t="s">
        <v>1054</v>
      </c>
      <c r="E283" t="s">
        <v>1025</v>
      </c>
      <c r="F283" t="s">
        <v>1040</v>
      </c>
      <c r="G283" t="s">
        <v>1647</v>
      </c>
      <c r="H283" t="s">
        <v>264</v>
      </c>
      <c r="I283" t="s">
        <v>1040</v>
      </c>
      <c r="J283" s="78">
        <f>'Cyber Exposures'!O43</f>
        <v>0</v>
      </c>
      <c r="L283" t="s">
        <v>1680</v>
      </c>
    </row>
    <row r="284" spans="1:12" x14ac:dyDescent="0.35">
      <c r="A284" t="s">
        <v>1674</v>
      </c>
      <c r="B284" t="s">
        <v>102</v>
      </c>
      <c r="C284" t="s">
        <v>1433</v>
      </c>
      <c r="D284" t="s">
        <v>1055</v>
      </c>
      <c r="E284" t="s">
        <v>1025</v>
      </c>
      <c r="F284" t="s">
        <v>1040</v>
      </c>
      <c r="G284" t="s">
        <v>1648</v>
      </c>
      <c r="H284" t="s">
        <v>264</v>
      </c>
      <c r="I284" t="s">
        <v>1040</v>
      </c>
      <c r="J284" s="78">
        <f>'Cyber Exposures'!O44</f>
        <v>0</v>
      </c>
      <c r="L284" t="s">
        <v>1680</v>
      </c>
    </row>
    <row r="285" spans="1:12" x14ac:dyDescent="0.35">
      <c r="A285" t="s">
        <v>1674</v>
      </c>
      <c r="B285" t="s">
        <v>67</v>
      </c>
      <c r="C285" t="s">
        <v>1433</v>
      </c>
      <c r="D285" t="s">
        <v>1056</v>
      </c>
      <c r="E285" t="s">
        <v>1025</v>
      </c>
      <c r="F285" t="s">
        <v>1040</v>
      </c>
      <c r="G285" t="s">
        <v>1649</v>
      </c>
      <c r="H285" t="s">
        <v>264</v>
      </c>
      <c r="I285" t="s">
        <v>1040</v>
      </c>
      <c r="J285" s="78">
        <f>'Cyber Exposures'!O45</f>
        <v>0</v>
      </c>
      <c r="L285" t="s">
        <v>1680</v>
      </c>
    </row>
    <row r="286" spans="1:12" x14ac:dyDescent="0.35">
      <c r="A286" t="s">
        <v>1674</v>
      </c>
      <c r="B286" t="s">
        <v>105</v>
      </c>
      <c r="C286" t="s">
        <v>1433</v>
      </c>
      <c r="D286" t="s">
        <v>1057</v>
      </c>
      <c r="E286" t="s">
        <v>1025</v>
      </c>
      <c r="F286" t="s">
        <v>1040</v>
      </c>
      <c r="G286" t="s">
        <v>1650</v>
      </c>
      <c r="H286" t="s">
        <v>264</v>
      </c>
      <c r="I286" t="s">
        <v>1040</v>
      </c>
      <c r="J286" s="78">
        <f>'Cyber Exposures'!O46</f>
        <v>0</v>
      </c>
      <c r="L286" t="s">
        <v>1680</v>
      </c>
    </row>
    <row r="287" spans="1:12" x14ac:dyDescent="0.35">
      <c r="A287" t="s">
        <v>1674</v>
      </c>
      <c r="B287" t="s">
        <v>107</v>
      </c>
      <c r="C287" t="s">
        <v>1433</v>
      </c>
      <c r="D287" t="s">
        <v>1058</v>
      </c>
      <c r="E287" t="s">
        <v>1025</v>
      </c>
      <c r="F287" t="s">
        <v>1040</v>
      </c>
      <c r="G287" t="s">
        <v>1651</v>
      </c>
      <c r="H287" t="s">
        <v>264</v>
      </c>
      <c r="I287" t="s">
        <v>1040</v>
      </c>
      <c r="J287" s="78">
        <f>'Cyber Exposures'!O47</f>
        <v>0</v>
      </c>
      <c r="L287" t="s">
        <v>1680</v>
      </c>
    </row>
    <row r="288" spans="1:12" x14ac:dyDescent="0.35">
      <c r="A288" t="s">
        <v>1674</v>
      </c>
      <c r="B288" t="s">
        <v>109</v>
      </c>
      <c r="C288" t="s">
        <v>1433</v>
      </c>
      <c r="D288" t="s">
        <v>1059</v>
      </c>
      <c r="E288" t="s">
        <v>1025</v>
      </c>
      <c r="F288" t="s">
        <v>1040</v>
      </c>
      <c r="G288" t="s">
        <v>1652</v>
      </c>
      <c r="H288" t="s">
        <v>264</v>
      </c>
      <c r="I288" t="s">
        <v>1040</v>
      </c>
      <c r="J288" s="78">
        <f>'Cyber Exposures'!O48</f>
        <v>0</v>
      </c>
      <c r="L288" t="s">
        <v>1680</v>
      </c>
    </row>
    <row r="289" spans="1:12" x14ac:dyDescent="0.35">
      <c r="A289" t="s">
        <v>1674</v>
      </c>
      <c r="B289" t="s">
        <v>111</v>
      </c>
      <c r="C289" t="s">
        <v>1433</v>
      </c>
      <c r="D289" t="s">
        <v>1060</v>
      </c>
      <c r="E289" t="s">
        <v>1025</v>
      </c>
      <c r="F289" t="s">
        <v>1040</v>
      </c>
      <c r="G289" t="s">
        <v>1653</v>
      </c>
      <c r="H289" t="s">
        <v>264</v>
      </c>
      <c r="I289" t="s">
        <v>1040</v>
      </c>
      <c r="J289" s="78">
        <f>'Cyber Exposures'!O49</f>
        <v>0</v>
      </c>
      <c r="L289" t="s">
        <v>1680</v>
      </c>
    </row>
    <row r="290" spans="1:12" x14ac:dyDescent="0.35">
      <c r="A290" t="s">
        <v>1674</v>
      </c>
      <c r="B290" t="s">
        <v>69</v>
      </c>
      <c r="C290" t="s">
        <v>1433</v>
      </c>
      <c r="D290" t="s">
        <v>1042</v>
      </c>
      <c r="E290" t="s">
        <v>1026</v>
      </c>
      <c r="F290" t="s">
        <v>1040</v>
      </c>
      <c r="G290" t="s">
        <v>1654</v>
      </c>
      <c r="H290" t="s">
        <v>265</v>
      </c>
      <c r="I290" t="s">
        <v>1040</v>
      </c>
      <c r="J290" s="78">
        <f>'Cyber Exposures'!P30</f>
        <v>0</v>
      </c>
      <c r="L290" t="s">
        <v>1680</v>
      </c>
    </row>
    <row r="291" spans="1:12" x14ac:dyDescent="0.35">
      <c r="A291" t="s">
        <v>1674</v>
      </c>
      <c r="B291" t="s">
        <v>73</v>
      </c>
      <c r="C291" t="s">
        <v>1433</v>
      </c>
      <c r="D291" t="s">
        <v>1043</v>
      </c>
      <c r="E291" t="s">
        <v>1026</v>
      </c>
      <c r="F291" t="s">
        <v>1040</v>
      </c>
      <c r="G291" t="s">
        <v>1655</v>
      </c>
      <c r="H291" t="s">
        <v>265</v>
      </c>
      <c r="I291" t="s">
        <v>1040</v>
      </c>
      <c r="J291" s="78">
        <f>'Cyber Exposures'!P31</f>
        <v>0</v>
      </c>
      <c r="L291" t="s">
        <v>1680</v>
      </c>
    </row>
    <row r="292" spans="1:12" x14ac:dyDescent="0.35">
      <c r="A292" t="s">
        <v>1674</v>
      </c>
      <c r="B292" t="s">
        <v>76</v>
      </c>
      <c r="C292" t="s">
        <v>1433</v>
      </c>
      <c r="D292" t="s">
        <v>1044</v>
      </c>
      <c r="E292" t="s">
        <v>1026</v>
      </c>
      <c r="F292" t="s">
        <v>1040</v>
      </c>
      <c r="G292" t="s">
        <v>1656</v>
      </c>
      <c r="H292" t="s">
        <v>265</v>
      </c>
      <c r="I292" t="s">
        <v>1040</v>
      </c>
      <c r="J292" s="78">
        <f>'Cyber Exposures'!P32</f>
        <v>0</v>
      </c>
      <c r="L292" t="s">
        <v>1680</v>
      </c>
    </row>
    <row r="293" spans="1:12" x14ac:dyDescent="0.35">
      <c r="A293" t="s">
        <v>1674</v>
      </c>
      <c r="B293" t="s">
        <v>80</v>
      </c>
      <c r="C293" t="s">
        <v>1433</v>
      </c>
      <c r="D293" t="s">
        <v>1045</v>
      </c>
      <c r="E293" t="s">
        <v>1026</v>
      </c>
      <c r="F293" t="s">
        <v>1040</v>
      </c>
      <c r="G293" t="s">
        <v>1657</v>
      </c>
      <c r="H293" t="s">
        <v>265</v>
      </c>
      <c r="I293" t="s">
        <v>1040</v>
      </c>
      <c r="J293" s="78">
        <f>'Cyber Exposures'!P33</f>
        <v>0</v>
      </c>
      <c r="L293" t="s">
        <v>1680</v>
      </c>
    </row>
    <row r="294" spans="1:12" x14ac:dyDescent="0.35">
      <c r="A294" t="s">
        <v>1674</v>
      </c>
      <c r="B294" t="s">
        <v>82</v>
      </c>
      <c r="C294" t="s">
        <v>1433</v>
      </c>
      <c r="D294" t="s">
        <v>1046</v>
      </c>
      <c r="E294" t="s">
        <v>1026</v>
      </c>
      <c r="F294" t="s">
        <v>1040</v>
      </c>
      <c r="G294" t="s">
        <v>1658</v>
      </c>
      <c r="H294" t="s">
        <v>265</v>
      </c>
      <c r="I294" t="s">
        <v>1040</v>
      </c>
      <c r="J294" s="78">
        <f>'Cyber Exposures'!P34</f>
        <v>0</v>
      </c>
      <c r="L294" t="s">
        <v>1680</v>
      </c>
    </row>
    <row r="295" spans="1:12" x14ac:dyDescent="0.35">
      <c r="A295" t="s">
        <v>1674</v>
      </c>
      <c r="B295" t="s">
        <v>84</v>
      </c>
      <c r="C295" t="s">
        <v>1433</v>
      </c>
      <c r="D295" t="s">
        <v>1047</v>
      </c>
      <c r="E295" t="s">
        <v>1026</v>
      </c>
      <c r="F295" t="s">
        <v>1040</v>
      </c>
      <c r="G295" t="s">
        <v>1659</v>
      </c>
      <c r="H295" t="s">
        <v>265</v>
      </c>
      <c r="I295" t="s">
        <v>1040</v>
      </c>
      <c r="J295" s="78">
        <f>'Cyber Exposures'!P35</f>
        <v>0</v>
      </c>
      <c r="L295" t="s">
        <v>1680</v>
      </c>
    </row>
    <row r="296" spans="1:12" x14ac:dyDescent="0.35">
      <c r="A296" t="s">
        <v>1674</v>
      </c>
      <c r="B296" t="s">
        <v>86</v>
      </c>
      <c r="C296" t="s">
        <v>1433</v>
      </c>
      <c r="D296" t="s">
        <v>1048</v>
      </c>
      <c r="E296" t="s">
        <v>1026</v>
      </c>
      <c r="F296" t="s">
        <v>1040</v>
      </c>
      <c r="G296" t="s">
        <v>1660</v>
      </c>
      <c r="H296" t="s">
        <v>265</v>
      </c>
      <c r="I296" t="s">
        <v>1040</v>
      </c>
      <c r="J296" s="78">
        <f>'Cyber Exposures'!P36</f>
        <v>0</v>
      </c>
      <c r="L296" t="s">
        <v>1680</v>
      </c>
    </row>
    <row r="297" spans="1:12" x14ac:dyDescent="0.35">
      <c r="A297" t="s">
        <v>1674</v>
      </c>
      <c r="B297" t="s">
        <v>88</v>
      </c>
      <c r="C297" t="s">
        <v>1433</v>
      </c>
      <c r="D297" t="s">
        <v>480</v>
      </c>
      <c r="E297" t="s">
        <v>1026</v>
      </c>
      <c r="F297" t="s">
        <v>1040</v>
      </c>
      <c r="G297" t="s">
        <v>1661</v>
      </c>
      <c r="H297" t="s">
        <v>265</v>
      </c>
      <c r="I297" t="s">
        <v>1040</v>
      </c>
      <c r="J297" s="78">
        <f>'Cyber Exposures'!P37</f>
        <v>0</v>
      </c>
      <c r="L297" t="s">
        <v>1680</v>
      </c>
    </row>
    <row r="298" spans="1:12" x14ac:dyDescent="0.35">
      <c r="A298" t="s">
        <v>1674</v>
      </c>
      <c r="B298" t="s">
        <v>90</v>
      </c>
      <c r="C298" t="s">
        <v>1433</v>
      </c>
      <c r="D298" t="s">
        <v>1049</v>
      </c>
      <c r="E298" t="s">
        <v>1026</v>
      </c>
      <c r="F298" t="s">
        <v>1040</v>
      </c>
      <c r="G298" t="s">
        <v>1662</v>
      </c>
      <c r="H298" t="s">
        <v>265</v>
      </c>
      <c r="I298" t="s">
        <v>1040</v>
      </c>
      <c r="J298" s="78">
        <f>'Cyber Exposures'!P38</f>
        <v>0</v>
      </c>
      <c r="L298" t="s">
        <v>1680</v>
      </c>
    </row>
    <row r="299" spans="1:12" x14ac:dyDescent="0.35">
      <c r="A299" t="s">
        <v>1674</v>
      </c>
      <c r="B299" t="s">
        <v>92</v>
      </c>
      <c r="C299" t="s">
        <v>1433</v>
      </c>
      <c r="D299" t="s">
        <v>1050</v>
      </c>
      <c r="E299" t="s">
        <v>1026</v>
      </c>
      <c r="F299" t="s">
        <v>1040</v>
      </c>
      <c r="G299" t="s">
        <v>1663</v>
      </c>
      <c r="H299" t="s">
        <v>265</v>
      </c>
      <c r="I299" t="s">
        <v>1040</v>
      </c>
      <c r="J299" s="78">
        <f>'Cyber Exposures'!P39</f>
        <v>0</v>
      </c>
      <c r="L299" t="s">
        <v>1680</v>
      </c>
    </row>
    <row r="300" spans="1:12" x14ac:dyDescent="0.35">
      <c r="A300" t="s">
        <v>1674</v>
      </c>
      <c r="B300" t="s">
        <v>94</v>
      </c>
      <c r="C300" t="s">
        <v>1433</v>
      </c>
      <c r="D300" t="s">
        <v>1051</v>
      </c>
      <c r="E300" t="s">
        <v>1026</v>
      </c>
      <c r="F300" t="s">
        <v>1040</v>
      </c>
      <c r="G300" t="s">
        <v>1664</v>
      </c>
      <c r="H300" t="s">
        <v>265</v>
      </c>
      <c r="I300" t="s">
        <v>1040</v>
      </c>
      <c r="J300" s="78">
        <f>'Cyber Exposures'!P40</f>
        <v>0</v>
      </c>
      <c r="L300" t="s">
        <v>1680</v>
      </c>
    </row>
    <row r="301" spans="1:12" x14ac:dyDescent="0.35">
      <c r="A301" t="s">
        <v>1674</v>
      </c>
      <c r="B301" t="s">
        <v>96</v>
      </c>
      <c r="C301" t="s">
        <v>1433</v>
      </c>
      <c r="D301" t="s">
        <v>1052</v>
      </c>
      <c r="E301" t="s">
        <v>1026</v>
      </c>
      <c r="F301" t="s">
        <v>1040</v>
      </c>
      <c r="G301" t="s">
        <v>1665</v>
      </c>
      <c r="H301" t="s">
        <v>265</v>
      </c>
      <c r="I301" t="s">
        <v>1040</v>
      </c>
      <c r="J301" s="78">
        <f>'Cyber Exposures'!P41</f>
        <v>0</v>
      </c>
      <c r="L301" t="s">
        <v>1680</v>
      </c>
    </row>
    <row r="302" spans="1:12" x14ac:dyDescent="0.35">
      <c r="A302" t="s">
        <v>1674</v>
      </c>
      <c r="B302" t="s">
        <v>98</v>
      </c>
      <c r="C302" t="s">
        <v>1433</v>
      </c>
      <c r="D302" t="s">
        <v>1053</v>
      </c>
      <c r="E302" t="s">
        <v>1026</v>
      </c>
      <c r="F302" t="s">
        <v>1040</v>
      </c>
      <c r="G302" t="s">
        <v>1666</v>
      </c>
      <c r="H302" t="s">
        <v>265</v>
      </c>
      <c r="I302" t="s">
        <v>1040</v>
      </c>
      <c r="J302" s="78">
        <f>'Cyber Exposures'!P42</f>
        <v>0</v>
      </c>
      <c r="L302" t="s">
        <v>1680</v>
      </c>
    </row>
    <row r="303" spans="1:12" x14ac:dyDescent="0.35">
      <c r="A303" t="s">
        <v>1674</v>
      </c>
      <c r="B303" t="s">
        <v>100</v>
      </c>
      <c r="C303" t="s">
        <v>1433</v>
      </c>
      <c r="D303" t="s">
        <v>1054</v>
      </c>
      <c r="E303" t="s">
        <v>1026</v>
      </c>
      <c r="F303" t="s">
        <v>1040</v>
      </c>
      <c r="G303" t="s">
        <v>1667</v>
      </c>
      <c r="H303" t="s">
        <v>265</v>
      </c>
      <c r="I303" t="s">
        <v>1040</v>
      </c>
      <c r="J303" s="78">
        <f>'Cyber Exposures'!P43</f>
        <v>0</v>
      </c>
      <c r="L303" t="s">
        <v>1680</v>
      </c>
    </row>
    <row r="304" spans="1:12" x14ac:dyDescent="0.35">
      <c r="A304" t="s">
        <v>1674</v>
      </c>
      <c r="B304" t="s">
        <v>102</v>
      </c>
      <c r="C304" t="s">
        <v>1433</v>
      </c>
      <c r="D304" t="s">
        <v>1055</v>
      </c>
      <c r="E304" t="s">
        <v>1026</v>
      </c>
      <c r="F304" t="s">
        <v>1040</v>
      </c>
      <c r="G304" t="s">
        <v>1668</v>
      </c>
      <c r="H304" t="s">
        <v>265</v>
      </c>
      <c r="I304" t="s">
        <v>1040</v>
      </c>
      <c r="J304" s="78">
        <f>'Cyber Exposures'!P44</f>
        <v>0</v>
      </c>
      <c r="L304" t="s">
        <v>1680</v>
      </c>
    </row>
    <row r="305" spans="1:12" x14ac:dyDescent="0.35">
      <c r="A305" t="s">
        <v>1674</v>
      </c>
      <c r="B305" t="s">
        <v>67</v>
      </c>
      <c r="C305" t="s">
        <v>1433</v>
      </c>
      <c r="D305" t="s">
        <v>1056</v>
      </c>
      <c r="E305" t="s">
        <v>1026</v>
      </c>
      <c r="F305" t="s">
        <v>1040</v>
      </c>
      <c r="G305" t="s">
        <v>1669</v>
      </c>
      <c r="H305" t="s">
        <v>265</v>
      </c>
      <c r="I305" t="s">
        <v>1040</v>
      </c>
      <c r="J305" s="78">
        <f>'Cyber Exposures'!P45</f>
        <v>0</v>
      </c>
      <c r="L305" t="s">
        <v>1680</v>
      </c>
    </row>
    <row r="306" spans="1:12" x14ac:dyDescent="0.35">
      <c r="A306" t="s">
        <v>1674</v>
      </c>
      <c r="B306" t="s">
        <v>105</v>
      </c>
      <c r="C306" t="s">
        <v>1433</v>
      </c>
      <c r="D306" t="s">
        <v>1057</v>
      </c>
      <c r="E306" t="s">
        <v>1026</v>
      </c>
      <c r="F306" t="s">
        <v>1040</v>
      </c>
      <c r="G306" t="s">
        <v>1670</v>
      </c>
      <c r="H306" t="s">
        <v>265</v>
      </c>
      <c r="I306" t="s">
        <v>1040</v>
      </c>
      <c r="J306" s="78">
        <f>'Cyber Exposures'!P46</f>
        <v>0</v>
      </c>
      <c r="L306" t="s">
        <v>1680</v>
      </c>
    </row>
    <row r="307" spans="1:12" x14ac:dyDescent="0.35">
      <c r="A307" t="s">
        <v>1674</v>
      </c>
      <c r="B307" t="s">
        <v>107</v>
      </c>
      <c r="C307" t="s">
        <v>1433</v>
      </c>
      <c r="D307" t="s">
        <v>1058</v>
      </c>
      <c r="E307" t="s">
        <v>1026</v>
      </c>
      <c r="F307" t="s">
        <v>1040</v>
      </c>
      <c r="G307" t="s">
        <v>1671</v>
      </c>
      <c r="H307" t="s">
        <v>265</v>
      </c>
      <c r="I307" t="s">
        <v>1040</v>
      </c>
      <c r="J307" s="78">
        <f>'Cyber Exposures'!P47</f>
        <v>0</v>
      </c>
      <c r="L307" t="s">
        <v>1680</v>
      </c>
    </row>
    <row r="308" spans="1:12" x14ac:dyDescent="0.35">
      <c r="A308" t="s">
        <v>1674</v>
      </c>
      <c r="B308" t="s">
        <v>109</v>
      </c>
      <c r="C308" t="s">
        <v>1433</v>
      </c>
      <c r="D308" t="s">
        <v>1059</v>
      </c>
      <c r="E308" t="s">
        <v>1026</v>
      </c>
      <c r="F308" t="s">
        <v>1040</v>
      </c>
      <c r="G308" t="s">
        <v>1672</v>
      </c>
      <c r="H308" t="s">
        <v>265</v>
      </c>
      <c r="I308" t="s">
        <v>1040</v>
      </c>
      <c r="J308" s="78">
        <f>'Cyber Exposures'!P48</f>
        <v>0</v>
      </c>
      <c r="L308" t="s">
        <v>1680</v>
      </c>
    </row>
    <row r="309" spans="1:12" x14ac:dyDescent="0.35">
      <c r="A309" t="s">
        <v>1674</v>
      </c>
      <c r="B309" t="s">
        <v>111</v>
      </c>
      <c r="C309" t="s">
        <v>1433</v>
      </c>
      <c r="D309" t="s">
        <v>1060</v>
      </c>
      <c r="E309" t="s">
        <v>1026</v>
      </c>
      <c r="F309" t="s">
        <v>1040</v>
      </c>
      <c r="G309" t="s">
        <v>1673</v>
      </c>
      <c r="H309" t="s">
        <v>265</v>
      </c>
      <c r="I309" t="s">
        <v>1040</v>
      </c>
      <c r="J309" s="78">
        <f>'Cyber Exposures'!P49</f>
        <v>0</v>
      </c>
      <c r="L309" t="s">
        <v>1680</v>
      </c>
    </row>
  </sheetData>
  <autoFilter ref="A3:L309"/>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N1123"/>
  <sheetViews>
    <sheetView zoomScale="115" zoomScaleNormal="115" workbookViewId="0">
      <selection activeCell="F129" sqref="F129"/>
    </sheetView>
  </sheetViews>
  <sheetFormatPr defaultRowHeight="14.5" x14ac:dyDescent="0.35"/>
  <cols>
    <col min="1" max="1" width="14.453125" customWidth="1"/>
    <col min="3" max="3" width="23.54296875" customWidth="1"/>
    <col min="4" max="4" width="15.26953125" customWidth="1"/>
    <col min="5" max="5" width="15.1796875" customWidth="1"/>
    <col min="6" max="6" width="16.54296875" customWidth="1"/>
    <col min="7" max="7" width="17.54296875" customWidth="1"/>
    <col min="8" max="8" width="35.1796875" customWidth="1"/>
    <col min="9" max="10" width="13" customWidth="1"/>
    <col min="11" max="11" width="8.7265625" style="78"/>
  </cols>
  <sheetData>
    <row r="1" spans="1:13" ht="15.5" x14ac:dyDescent="0.35">
      <c r="A1" s="74" t="s">
        <v>197</v>
      </c>
      <c r="K1"/>
    </row>
    <row r="2" spans="1:13" x14ac:dyDescent="0.35">
      <c r="K2"/>
    </row>
    <row r="3" spans="1:13" ht="15.5" x14ac:dyDescent="0.35">
      <c r="A3" s="75" t="s">
        <v>200</v>
      </c>
      <c r="B3" s="75" t="s">
        <v>201</v>
      </c>
      <c r="C3" s="75" t="s">
        <v>975</v>
      </c>
      <c r="D3" s="75" t="s">
        <v>1727</v>
      </c>
      <c r="E3" s="75" t="s">
        <v>1728</v>
      </c>
      <c r="F3" s="75" t="s">
        <v>1729</v>
      </c>
      <c r="G3" s="75" t="s">
        <v>1730</v>
      </c>
      <c r="H3" s="75" t="s">
        <v>211</v>
      </c>
      <c r="I3" s="75" t="s">
        <v>212</v>
      </c>
      <c r="J3" s="75" t="s">
        <v>213</v>
      </c>
      <c r="K3" s="75" t="s">
        <v>214</v>
      </c>
      <c r="M3" s="75" t="s">
        <v>198</v>
      </c>
    </row>
    <row r="4" spans="1:13" x14ac:dyDescent="0.35">
      <c r="A4" t="s">
        <v>1676</v>
      </c>
      <c r="B4" t="s">
        <v>19</v>
      </c>
      <c r="C4" t="s">
        <v>1011</v>
      </c>
      <c r="D4" t="s">
        <v>54</v>
      </c>
      <c r="H4" t="s">
        <v>1011</v>
      </c>
      <c r="I4" t="s">
        <v>63</v>
      </c>
      <c r="J4" t="s">
        <v>54</v>
      </c>
      <c r="K4" s="78">
        <f ca="1">OFFSET(INDIRECT(A4&amp;"_specific_Corner"),MATCH($B4,INDIRECT(A4&amp;"_specific_Row"),0),MATCH($I4,INDIRECT(A4&amp;"_specific_Column",0)))</f>
        <v>0</v>
      </c>
      <c r="M4" t="s">
        <v>1680</v>
      </c>
    </row>
    <row r="5" spans="1:13" x14ac:dyDescent="0.35">
      <c r="A5" t="s">
        <v>1676</v>
      </c>
      <c r="B5" t="s">
        <v>573</v>
      </c>
      <c r="C5" t="s">
        <v>572</v>
      </c>
      <c r="D5" t="s">
        <v>54</v>
      </c>
      <c r="H5" t="s">
        <v>572</v>
      </c>
      <c r="I5" t="s">
        <v>63</v>
      </c>
      <c r="J5" t="s">
        <v>54</v>
      </c>
      <c r="K5" s="78">
        <f t="shared" ref="K5:K68" ca="1" si="0">OFFSET(INDIRECT(A5&amp;"_specific_Corner"),MATCH($B5,INDIRECT(A5&amp;"_specific_Row"),0),MATCH($I5,INDIRECT(A5&amp;"_specific_Column",0)))</f>
        <v>0</v>
      </c>
      <c r="M5" t="s">
        <v>1680</v>
      </c>
    </row>
    <row r="6" spans="1:13" x14ac:dyDescent="0.35">
      <c r="A6" t="s">
        <v>1676</v>
      </c>
      <c r="B6" t="s">
        <v>23</v>
      </c>
      <c r="C6" t="s">
        <v>574</v>
      </c>
      <c r="D6" t="s">
        <v>54</v>
      </c>
      <c r="H6" t="s">
        <v>574</v>
      </c>
      <c r="I6" t="s">
        <v>63</v>
      </c>
      <c r="J6" t="s">
        <v>54</v>
      </c>
      <c r="K6" s="78">
        <f t="shared" ca="1" si="0"/>
        <v>0</v>
      </c>
      <c r="M6" t="s">
        <v>1680</v>
      </c>
    </row>
    <row r="7" spans="1:13" x14ac:dyDescent="0.35">
      <c r="A7" t="s">
        <v>1676</v>
      </c>
      <c r="B7" t="s">
        <v>26</v>
      </c>
      <c r="C7" t="s">
        <v>575</v>
      </c>
      <c r="D7" t="s">
        <v>54</v>
      </c>
      <c r="H7" t="s">
        <v>575</v>
      </c>
      <c r="I7" t="s">
        <v>63</v>
      </c>
      <c r="J7" t="s">
        <v>54</v>
      </c>
      <c r="K7" s="78">
        <f t="shared" ca="1" si="0"/>
        <v>0</v>
      </c>
      <c r="M7" t="s">
        <v>1680</v>
      </c>
    </row>
    <row r="8" spans="1:13" x14ac:dyDescent="0.35">
      <c r="A8" t="s">
        <v>1676</v>
      </c>
      <c r="B8" t="s">
        <v>30</v>
      </c>
      <c r="C8" t="s">
        <v>1073</v>
      </c>
      <c r="D8" t="s">
        <v>54</v>
      </c>
      <c r="H8" t="s">
        <v>1073</v>
      </c>
      <c r="I8" t="s">
        <v>63</v>
      </c>
      <c r="J8" t="s">
        <v>54</v>
      </c>
      <c r="K8" s="78">
        <f t="shared" ca="1" si="0"/>
        <v>0</v>
      </c>
      <c r="M8" t="s">
        <v>1680</v>
      </c>
    </row>
    <row r="9" spans="1:13" x14ac:dyDescent="0.35">
      <c r="A9" t="s">
        <v>1676</v>
      </c>
      <c r="B9" t="s">
        <v>34</v>
      </c>
      <c r="C9" t="s">
        <v>1074</v>
      </c>
      <c r="D9" t="s">
        <v>54</v>
      </c>
      <c r="H9" t="s">
        <v>1074</v>
      </c>
      <c r="I9" t="s">
        <v>63</v>
      </c>
      <c r="J9" t="s">
        <v>54</v>
      </c>
      <c r="K9" s="78">
        <f t="shared" ca="1" si="0"/>
        <v>0</v>
      </c>
      <c r="M9" t="s">
        <v>1680</v>
      </c>
    </row>
    <row r="10" spans="1:13" x14ac:dyDescent="0.35">
      <c r="A10" t="s">
        <v>1676</v>
      </c>
      <c r="B10" t="s">
        <v>38</v>
      </c>
      <c r="C10" t="s">
        <v>1082</v>
      </c>
      <c r="D10" t="s">
        <v>1027</v>
      </c>
      <c r="E10" t="s">
        <v>1028</v>
      </c>
      <c r="F10" t="s">
        <v>1084</v>
      </c>
      <c r="H10" t="s">
        <v>1101</v>
      </c>
      <c r="I10" t="s">
        <v>63</v>
      </c>
      <c r="J10" t="s">
        <v>1082</v>
      </c>
      <c r="K10" s="78">
        <f t="shared" ca="1" si="0"/>
        <v>0</v>
      </c>
      <c r="M10" t="s">
        <v>1680</v>
      </c>
    </row>
    <row r="11" spans="1:13" x14ac:dyDescent="0.35">
      <c r="A11" t="s">
        <v>1676</v>
      </c>
      <c r="B11" t="s">
        <v>41</v>
      </c>
      <c r="C11" t="s">
        <v>1082</v>
      </c>
      <c r="D11" t="s">
        <v>1027</v>
      </c>
      <c r="E11" t="s">
        <v>1028</v>
      </c>
      <c r="F11" t="s">
        <v>1085</v>
      </c>
      <c r="H11" t="s">
        <v>1102</v>
      </c>
      <c r="I11" t="s">
        <v>63</v>
      </c>
      <c r="J11" t="s">
        <v>1082</v>
      </c>
      <c r="K11" s="78">
        <f t="shared" ca="1" si="0"/>
        <v>0</v>
      </c>
      <c r="M11" t="s">
        <v>1680</v>
      </c>
    </row>
    <row r="12" spans="1:13" x14ac:dyDescent="0.35">
      <c r="A12" t="s">
        <v>1676</v>
      </c>
      <c r="B12" t="s">
        <v>45</v>
      </c>
      <c r="C12" t="s">
        <v>1082</v>
      </c>
      <c r="D12" t="s">
        <v>1027</v>
      </c>
      <c r="E12" t="s">
        <v>1028</v>
      </c>
      <c r="F12" t="s">
        <v>1086</v>
      </c>
      <c r="H12" t="s">
        <v>1103</v>
      </c>
      <c r="I12" t="s">
        <v>63</v>
      </c>
      <c r="J12" t="s">
        <v>1082</v>
      </c>
      <c r="K12" s="78">
        <f t="shared" ca="1" si="0"/>
        <v>0</v>
      </c>
      <c r="M12" t="s">
        <v>1680</v>
      </c>
    </row>
    <row r="13" spans="1:13" x14ac:dyDescent="0.35">
      <c r="A13" t="s">
        <v>1676</v>
      </c>
      <c r="B13" t="s">
        <v>49</v>
      </c>
      <c r="C13" t="s">
        <v>1082</v>
      </c>
      <c r="D13" t="s">
        <v>1027</v>
      </c>
      <c r="E13" t="s">
        <v>1028</v>
      </c>
      <c r="F13" t="s">
        <v>1087</v>
      </c>
      <c r="H13" t="s">
        <v>1104</v>
      </c>
      <c r="I13" t="s">
        <v>63</v>
      </c>
      <c r="J13" t="s">
        <v>1082</v>
      </c>
      <c r="K13" s="78">
        <f t="shared" ca="1" si="0"/>
        <v>0</v>
      </c>
      <c r="M13" t="s">
        <v>1680</v>
      </c>
    </row>
    <row r="14" spans="1:13" x14ac:dyDescent="0.35">
      <c r="A14" t="s">
        <v>1676</v>
      </c>
      <c r="B14" t="s">
        <v>51</v>
      </c>
      <c r="C14" t="s">
        <v>1082</v>
      </c>
      <c r="D14" t="s">
        <v>1027</v>
      </c>
      <c r="E14" t="s">
        <v>1028</v>
      </c>
      <c r="F14" t="s">
        <v>1088</v>
      </c>
      <c r="H14" t="s">
        <v>1105</v>
      </c>
      <c r="I14" t="s">
        <v>63</v>
      </c>
      <c r="J14" t="s">
        <v>1082</v>
      </c>
      <c r="K14" s="78">
        <f t="shared" ca="1" si="0"/>
        <v>0</v>
      </c>
      <c r="M14" t="s">
        <v>1680</v>
      </c>
    </row>
    <row r="15" spans="1:13" x14ac:dyDescent="0.35">
      <c r="A15" t="s">
        <v>1676</v>
      </c>
      <c r="B15" t="s">
        <v>53</v>
      </c>
      <c r="C15" t="s">
        <v>1082</v>
      </c>
      <c r="D15" t="s">
        <v>1027</v>
      </c>
      <c r="E15" t="s">
        <v>1028</v>
      </c>
      <c r="F15" t="s">
        <v>1089</v>
      </c>
      <c r="H15" t="s">
        <v>1106</v>
      </c>
      <c r="I15" t="s">
        <v>63</v>
      </c>
      <c r="J15" t="s">
        <v>1082</v>
      </c>
      <c r="K15" s="78">
        <f t="shared" ca="1" si="0"/>
        <v>0</v>
      </c>
      <c r="M15" t="s">
        <v>1680</v>
      </c>
    </row>
    <row r="16" spans="1:13" x14ac:dyDescent="0.35">
      <c r="A16" t="s">
        <v>1676</v>
      </c>
      <c r="B16" t="s">
        <v>60</v>
      </c>
      <c r="C16" t="s">
        <v>1082</v>
      </c>
      <c r="D16" t="s">
        <v>1027</v>
      </c>
      <c r="E16" t="s">
        <v>1028</v>
      </c>
      <c r="F16" t="s">
        <v>603</v>
      </c>
      <c r="H16" t="s">
        <v>1107</v>
      </c>
      <c r="I16" t="s">
        <v>63</v>
      </c>
      <c r="J16" t="s">
        <v>1082</v>
      </c>
      <c r="K16" s="78">
        <f t="shared" ca="1" si="0"/>
        <v>0</v>
      </c>
      <c r="M16" t="s">
        <v>1680</v>
      </c>
    </row>
    <row r="17" spans="1:13" x14ac:dyDescent="0.35">
      <c r="A17" t="s">
        <v>1676</v>
      </c>
      <c r="B17" t="s">
        <v>66</v>
      </c>
      <c r="C17" t="s">
        <v>1082</v>
      </c>
      <c r="D17" t="s">
        <v>1027</v>
      </c>
      <c r="E17" t="s">
        <v>1028</v>
      </c>
      <c r="F17" t="s">
        <v>513</v>
      </c>
      <c r="H17" t="s">
        <v>1108</v>
      </c>
      <c r="I17" t="s">
        <v>63</v>
      </c>
      <c r="J17" t="s">
        <v>1082</v>
      </c>
      <c r="K17" s="78">
        <f t="shared" ca="1" si="0"/>
        <v>0</v>
      </c>
      <c r="M17" t="s">
        <v>1680</v>
      </c>
    </row>
    <row r="18" spans="1:13" x14ac:dyDescent="0.35">
      <c r="A18" t="s">
        <v>1676</v>
      </c>
      <c r="B18" t="s">
        <v>69</v>
      </c>
      <c r="C18" t="s">
        <v>1082</v>
      </c>
      <c r="D18" t="s">
        <v>1027</v>
      </c>
      <c r="E18" t="s">
        <v>1028</v>
      </c>
      <c r="F18" t="s">
        <v>54</v>
      </c>
      <c r="H18" t="s">
        <v>1109</v>
      </c>
      <c r="I18" t="s">
        <v>63</v>
      </c>
      <c r="J18" t="s">
        <v>1082</v>
      </c>
      <c r="K18" s="78">
        <f t="shared" ca="1" si="0"/>
        <v>0</v>
      </c>
      <c r="M18" t="s">
        <v>1680</v>
      </c>
    </row>
    <row r="19" spans="1:13" x14ac:dyDescent="0.35">
      <c r="A19" t="s">
        <v>1676</v>
      </c>
      <c r="B19" t="s">
        <v>73</v>
      </c>
      <c r="C19" t="s">
        <v>1082</v>
      </c>
      <c r="D19" t="s">
        <v>1027</v>
      </c>
      <c r="E19" t="s">
        <v>1029</v>
      </c>
      <c r="H19" t="s">
        <v>1110</v>
      </c>
      <c r="I19" t="s">
        <v>63</v>
      </c>
      <c r="J19" t="s">
        <v>1082</v>
      </c>
      <c r="K19" s="78">
        <f t="shared" ca="1" si="0"/>
        <v>0</v>
      </c>
      <c r="M19" t="s">
        <v>1680</v>
      </c>
    </row>
    <row r="20" spans="1:13" x14ac:dyDescent="0.35">
      <c r="A20" t="s">
        <v>1676</v>
      </c>
      <c r="B20" t="s">
        <v>76</v>
      </c>
      <c r="C20" t="s">
        <v>1082</v>
      </c>
      <c r="D20" t="s">
        <v>480</v>
      </c>
      <c r="E20" t="s">
        <v>1028</v>
      </c>
      <c r="F20" t="s">
        <v>1090</v>
      </c>
      <c r="H20" t="s">
        <v>1111</v>
      </c>
      <c r="I20" t="s">
        <v>63</v>
      </c>
      <c r="J20" t="s">
        <v>1082</v>
      </c>
      <c r="K20" s="78">
        <f t="shared" ca="1" si="0"/>
        <v>0</v>
      </c>
      <c r="M20" t="s">
        <v>1680</v>
      </c>
    </row>
    <row r="21" spans="1:13" x14ac:dyDescent="0.35">
      <c r="A21" t="s">
        <v>1676</v>
      </c>
      <c r="B21" t="s">
        <v>80</v>
      </c>
      <c r="C21" t="s">
        <v>1082</v>
      </c>
      <c r="D21" t="s">
        <v>480</v>
      </c>
      <c r="E21" t="s">
        <v>1028</v>
      </c>
      <c r="F21" t="s">
        <v>1091</v>
      </c>
      <c r="H21" t="s">
        <v>1112</v>
      </c>
      <c r="I21" t="s">
        <v>63</v>
      </c>
      <c r="J21" t="s">
        <v>1082</v>
      </c>
      <c r="K21" s="78">
        <f t="shared" ca="1" si="0"/>
        <v>0</v>
      </c>
      <c r="M21" t="s">
        <v>1680</v>
      </c>
    </row>
    <row r="22" spans="1:13" x14ac:dyDescent="0.35">
      <c r="A22" t="s">
        <v>1676</v>
      </c>
      <c r="B22" t="s">
        <v>82</v>
      </c>
      <c r="C22" t="s">
        <v>1082</v>
      </c>
      <c r="D22" t="s">
        <v>480</v>
      </c>
      <c r="E22" t="s">
        <v>1028</v>
      </c>
      <c r="F22" t="s">
        <v>1092</v>
      </c>
      <c r="H22" t="s">
        <v>1113</v>
      </c>
      <c r="I22" t="s">
        <v>63</v>
      </c>
      <c r="J22" t="s">
        <v>1082</v>
      </c>
      <c r="K22" s="78">
        <f t="shared" ca="1" si="0"/>
        <v>0</v>
      </c>
      <c r="M22" t="s">
        <v>1680</v>
      </c>
    </row>
    <row r="23" spans="1:13" x14ac:dyDescent="0.35">
      <c r="A23" t="s">
        <v>1676</v>
      </c>
      <c r="B23" t="s">
        <v>84</v>
      </c>
      <c r="C23" t="s">
        <v>1082</v>
      </c>
      <c r="D23" t="s">
        <v>480</v>
      </c>
      <c r="E23" t="s">
        <v>1028</v>
      </c>
      <c r="F23" t="s">
        <v>586</v>
      </c>
      <c r="H23" t="s">
        <v>1114</v>
      </c>
      <c r="I23" t="s">
        <v>63</v>
      </c>
      <c r="J23" t="s">
        <v>1082</v>
      </c>
      <c r="K23" s="78">
        <f t="shared" ca="1" si="0"/>
        <v>0</v>
      </c>
      <c r="M23" t="s">
        <v>1680</v>
      </c>
    </row>
    <row r="24" spans="1:13" x14ac:dyDescent="0.35">
      <c r="A24" t="s">
        <v>1676</v>
      </c>
      <c r="B24" t="s">
        <v>86</v>
      </c>
      <c r="C24" t="s">
        <v>1082</v>
      </c>
      <c r="D24" t="s">
        <v>480</v>
      </c>
      <c r="E24" t="s">
        <v>1028</v>
      </c>
      <c r="F24" t="s">
        <v>513</v>
      </c>
      <c r="H24" t="s">
        <v>1115</v>
      </c>
      <c r="I24" t="s">
        <v>63</v>
      </c>
      <c r="J24" t="s">
        <v>1082</v>
      </c>
      <c r="K24" s="78">
        <f t="shared" ca="1" si="0"/>
        <v>0</v>
      </c>
      <c r="M24" t="s">
        <v>1680</v>
      </c>
    </row>
    <row r="25" spans="1:13" x14ac:dyDescent="0.35">
      <c r="A25" t="s">
        <v>1676</v>
      </c>
      <c r="B25" t="s">
        <v>88</v>
      </c>
      <c r="C25" t="s">
        <v>1082</v>
      </c>
      <c r="D25" t="s">
        <v>480</v>
      </c>
      <c r="E25" t="s">
        <v>1028</v>
      </c>
      <c r="F25" t="s">
        <v>54</v>
      </c>
      <c r="H25" t="s">
        <v>1116</v>
      </c>
      <c r="I25" t="s">
        <v>63</v>
      </c>
      <c r="J25" t="s">
        <v>1082</v>
      </c>
      <c r="K25" s="78">
        <f t="shared" ca="1" si="0"/>
        <v>0</v>
      </c>
      <c r="M25" t="s">
        <v>1680</v>
      </c>
    </row>
    <row r="26" spans="1:13" x14ac:dyDescent="0.35">
      <c r="A26" t="s">
        <v>1676</v>
      </c>
      <c r="B26" t="s">
        <v>90</v>
      </c>
      <c r="C26" t="s">
        <v>1082</v>
      </c>
      <c r="D26" t="s">
        <v>480</v>
      </c>
      <c r="E26" t="s">
        <v>1029</v>
      </c>
      <c r="H26" t="s">
        <v>1117</v>
      </c>
      <c r="I26" t="s">
        <v>63</v>
      </c>
      <c r="J26" t="s">
        <v>1082</v>
      </c>
      <c r="K26" s="78">
        <f t="shared" ca="1" si="0"/>
        <v>0</v>
      </c>
      <c r="M26" t="s">
        <v>1680</v>
      </c>
    </row>
    <row r="27" spans="1:13" x14ac:dyDescent="0.35">
      <c r="A27" t="s">
        <v>1676</v>
      </c>
      <c r="B27" t="s">
        <v>92</v>
      </c>
      <c r="C27" t="s">
        <v>1082</v>
      </c>
      <c r="D27" t="s">
        <v>1030</v>
      </c>
      <c r="E27" t="s">
        <v>1028</v>
      </c>
      <c r="F27" t="s">
        <v>1093</v>
      </c>
      <c r="H27" t="s">
        <v>1118</v>
      </c>
      <c r="I27" t="s">
        <v>63</v>
      </c>
      <c r="J27" t="s">
        <v>1082</v>
      </c>
      <c r="K27" s="78">
        <f t="shared" ca="1" si="0"/>
        <v>0</v>
      </c>
      <c r="M27" t="s">
        <v>1680</v>
      </c>
    </row>
    <row r="28" spans="1:13" x14ac:dyDescent="0.35">
      <c r="A28" t="s">
        <v>1676</v>
      </c>
      <c r="B28" t="s">
        <v>94</v>
      </c>
      <c r="C28" t="s">
        <v>1082</v>
      </c>
      <c r="D28" t="s">
        <v>1030</v>
      </c>
      <c r="E28" t="s">
        <v>1028</v>
      </c>
      <c r="F28" t="s">
        <v>1089</v>
      </c>
      <c r="H28" t="s">
        <v>1119</v>
      </c>
      <c r="I28" t="s">
        <v>63</v>
      </c>
      <c r="J28" t="s">
        <v>1082</v>
      </c>
      <c r="K28" s="78">
        <f t="shared" ca="1" si="0"/>
        <v>0</v>
      </c>
      <c r="M28" t="s">
        <v>1680</v>
      </c>
    </row>
    <row r="29" spans="1:13" x14ac:dyDescent="0.35">
      <c r="A29" t="s">
        <v>1676</v>
      </c>
      <c r="B29" t="s">
        <v>96</v>
      </c>
      <c r="C29" t="s">
        <v>1082</v>
      </c>
      <c r="D29" t="s">
        <v>1030</v>
      </c>
      <c r="E29" t="s">
        <v>1028</v>
      </c>
      <c r="F29" t="s">
        <v>603</v>
      </c>
      <c r="H29" t="s">
        <v>1120</v>
      </c>
      <c r="I29" t="s">
        <v>63</v>
      </c>
      <c r="J29" t="s">
        <v>1082</v>
      </c>
      <c r="K29" s="78">
        <f t="shared" ca="1" si="0"/>
        <v>0</v>
      </c>
      <c r="M29" t="s">
        <v>1680</v>
      </c>
    </row>
    <row r="30" spans="1:13" x14ac:dyDescent="0.35">
      <c r="A30" t="s">
        <v>1676</v>
      </c>
      <c r="B30" t="s">
        <v>98</v>
      </c>
      <c r="C30" t="s">
        <v>1082</v>
      </c>
      <c r="D30" t="s">
        <v>1030</v>
      </c>
      <c r="E30" t="s">
        <v>1028</v>
      </c>
      <c r="F30" t="s">
        <v>54</v>
      </c>
      <c r="H30" t="s">
        <v>1121</v>
      </c>
      <c r="I30" t="s">
        <v>63</v>
      </c>
      <c r="J30" t="s">
        <v>1082</v>
      </c>
      <c r="K30" s="78">
        <f t="shared" ca="1" si="0"/>
        <v>0</v>
      </c>
      <c r="M30" t="s">
        <v>1680</v>
      </c>
    </row>
    <row r="31" spans="1:13" x14ac:dyDescent="0.35">
      <c r="A31" t="s">
        <v>1676</v>
      </c>
      <c r="B31" t="s">
        <v>100</v>
      </c>
      <c r="C31" t="s">
        <v>1082</v>
      </c>
      <c r="D31" t="s">
        <v>1030</v>
      </c>
      <c r="E31" t="s">
        <v>1029</v>
      </c>
      <c r="H31" t="s">
        <v>1122</v>
      </c>
      <c r="I31" t="s">
        <v>63</v>
      </c>
      <c r="J31" t="s">
        <v>1082</v>
      </c>
      <c r="K31" s="78">
        <f t="shared" ca="1" si="0"/>
        <v>0</v>
      </c>
      <c r="M31" t="s">
        <v>1680</v>
      </c>
    </row>
    <row r="32" spans="1:13" x14ac:dyDescent="0.35">
      <c r="A32" t="s">
        <v>1676</v>
      </c>
      <c r="B32" t="s">
        <v>102</v>
      </c>
      <c r="C32" t="s">
        <v>1082</v>
      </c>
      <c r="D32" t="s">
        <v>1031</v>
      </c>
      <c r="E32" t="s">
        <v>1028</v>
      </c>
      <c r="F32" t="s">
        <v>1094</v>
      </c>
      <c r="H32" t="s">
        <v>1123</v>
      </c>
      <c r="I32" t="s">
        <v>63</v>
      </c>
      <c r="J32" t="s">
        <v>1082</v>
      </c>
      <c r="K32" s="78">
        <f t="shared" ca="1" si="0"/>
        <v>0</v>
      </c>
      <c r="M32" t="s">
        <v>1680</v>
      </c>
    </row>
    <row r="33" spans="1:13" x14ac:dyDescent="0.35">
      <c r="A33" t="s">
        <v>1676</v>
      </c>
      <c r="B33" t="s">
        <v>67</v>
      </c>
      <c r="C33" t="s">
        <v>1082</v>
      </c>
      <c r="D33" t="s">
        <v>1031</v>
      </c>
      <c r="E33" t="s">
        <v>1028</v>
      </c>
      <c r="F33" t="s">
        <v>1095</v>
      </c>
      <c r="H33" t="s">
        <v>1124</v>
      </c>
      <c r="I33" t="s">
        <v>63</v>
      </c>
      <c r="J33" t="s">
        <v>1082</v>
      </c>
      <c r="K33" s="78">
        <f t="shared" ca="1" si="0"/>
        <v>0</v>
      </c>
      <c r="M33" t="s">
        <v>1680</v>
      </c>
    </row>
    <row r="34" spans="1:13" x14ac:dyDescent="0.35">
      <c r="A34" t="s">
        <v>1676</v>
      </c>
      <c r="B34" t="s">
        <v>105</v>
      </c>
      <c r="C34" t="s">
        <v>1082</v>
      </c>
      <c r="D34" t="s">
        <v>1031</v>
      </c>
      <c r="E34" t="s">
        <v>1028</v>
      </c>
      <c r="F34" t="s">
        <v>54</v>
      </c>
      <c r="H34" t="s">
        <v>1125</v>
      </c>
      <c r="I34" t="s">
        <v>63</v>
      </c>
      <c r="J34" t="s">
        <v>1082</v>
      </c>
      <c r="K34" s="78">
        <f t="shared" ca="1" si="0"/>
        <v>0</v>
      </c>
      <c r="M34" t="s">
        <v>1680</v>
      </c>
    </row>
    <row r="35" spans="1:13" x14ac:dyDescent="0.35">
      <c r="A35" t="s">
        <v>1676</v>
      </c>
      <c r="B35" t="s">
        <v>107</v>
      </c>
      <c r="C35" t="s">
        <v>1082</v>
      </c>
      <c r="D35" t="s">
        <v>1031</v>
      </c>
      <c r="E35" t="s">
        <v>1029</v>
      </c>
      <c r="H35" t="s">
        <v>1126</v>
      </c>
      <c r="I35" t="s">
        <v>63</v>
      </c>
      <c r="J35" t="s">
        <v>1082</v>
      </c>
      <c r="K35" s="78">
        <f t="shared" ca="1" si="0"/>
        <v>0</v>
      </c>
      <c r="M35" t="s">
        <v>1680</v>
      </c>
    </row>
    <row r="36" spans="1:13" x14ac:dyDescent="0.35">
      <c r="A36" t="s">
        <v>1676</v>
      </c>
      <c r="B36" t="s">
        <v>109</v>
      </c>
      <c r="C36" t="s">
        <v>1082</v>
      </c>
      <c r="D36" t="s">
        <v>1032</v>
      </c>
      <c r="E36" t="s">
        <v>1028</v>
      </c>
      <c r="F36" t="s">
        <v>1094</v>
      </c>
      <c r="H36" t="s">
        <v>1127</v>
      </c>
      <c r="I36" t="s">
        <v>63</v>
      </c>
      <c r="J36" t="s">
        <v>1082</v>
      </c>
      <c r="K36" s="78">
        <f t="shared" ca="1" si="0"/>
        <v>0</v>
      </c>
      <c r="M36" t="s">
        <v>1680</v>
      </c>
    </row>
    <row r="37" spans="1:13" x14ac:dyDescent="0.35">
      <c r="A37" t="s">
        <v>1676</v>
      </c>
      <c r="B37" t="s">
        <v>111</v>
      </c>
      <c r="C37" t="s">
        <v>1082</v>
      </c>
      <c r="D37" t="s">
        <v>1032</v>
      </c>
      <c r="E37" t="s">
        <v>1028</v>
      </c>
      <c r="F37" t="s">
        <v>1095</v>
      </c>
      <c r="H37" t="s">
        <v>1128</v>
      </c>
      <c r="I37" t="s">
        <v>63</v>
      </c>
      <c r="J37" t="s">
        <v>1082</v>
      </c>
      <c r="K37" s="78">
        <f t="shared" ca="1" si="0"/>
        <v>0</v>
      </c>
      <c r="M37" t="s">
        <v>1680</v>
      </c>
    </row>
    <row r="38" spans="1:13" x14ac:dyDescent="0.35">
      <c r="A38" t="s">
        <v>1676</v>
      </c>
      <c r="B38" t="s">
        <v>114</v>
      </c>
      <c r="C38" t="s">
        <v>1082</v>
      </c>
      <c r="D38" t="s">
        <v>1032</v>
      </c>
      <c r="E38" t="s">
        <v>1028</v>
      </c>
      <c r="F38" t="s">
        <v>54</v>
      </c>
      <c r="H38" t="s">
        <v>1129</v>
      </c>
      <c r="I38" t="s">
        <v>63</v>
      </c>
      <c r="J38" t="s">
        <v>1082</v>
      </c>
      <c r="K38" s="78">
        <f t="shared" ca="1" si="0"/>
        <v>0</v>
      </c>
      <c r="M38" t="s">
        <v>1680</v>
      </c>
    </row>
    <row r="39" spans="1:13" x14ac:dyDescent="0.35">
      <c r="A39" t="s">
        <v>1676</v>
      </c>
      <c r="B39" t="s">
        <v>116</v>
      </c>
      <c r="C39" t="s">
        <v>1082</v>
      </c>
      <c r="D39" t="s">
        <v>1032</v>
      </c>
      <c r="E39" t="s">
        <v>1029</v>
      </c>
      <c r="H39" t="s">
        <v>1130</v>
      </c>
      <c r="I39" t="s">
        <v>63</v>
      </c>
      <c r="J39" t="s">
        <v>1082</v>
      </c>
      <c r="K39" s="78">
        <f t="shared" ca="1" si="0"/>
        <v>0</v>
      </c>
      <c r="M39" t="s">
        <v>1680</v>
      </c>
    </row>
    <row r="40" spans="1:13" x14ac:dyDescent="0.35">
      <c r="A40" t="s">
        <v>1676</v>
      </c>
      <c r="B40" t="s">
        <v>118</v>
      </c>
      <c r="C40" t="s">
        <v>1082</v>
      </c>
      <c r="D40" t="s">
        <v>513</v>
      </c>
      <c r="E40" t="s">
        <v>1028</v>
      </c>
      <c r="H40" t="s">
        <v>1131</v>
      </c>
      <c r="I40" t="s">
        <v>63</v>
      </c>
      <c r="J40" t="s">
        <v>1082</v>
      </c>
      <c r="K40" s="78">
        <f t="shared" ca="1" si="0"/>
        <v>0</v>
      </c>
      <c r="M40" t="s">
        <v>1680</v>
      </c>
    </row>
    <row r="41" spans="1:13" x14ac:dyDescent="0.35">
      <c r="A41" t="s">
        <v>1676</v>
      </c>
      <c r="B41" t="s">
        <v>120</v>
      </c>
      <c r="C41" t="s">
        <v>1082</v>
      </c>
      <c r="D41" t="s">
        <v>513</v>
      </c>
      <c r="E41" t="s">
        <v>1029</v>
      </c>
      <c r="H41" t="s">
        <v>1132</v>
      </c>
      <c r="I41" t="s">
        <v>63</v>
      </c>
      <c r="J41" t="s">
        <v>1082</v>
      </c>
      <c r="K41" s="78">
        <f t="shared" ca="1" si="0"/>
        <v>0</v>
      </c>
      <c r="M41" t="s">
        <v>1680</v>
      </c>
    </row>
    <row r="42" spans="1:13" x14ac:dyDescent="0.35">
      <c r="A42" t="s">
        <v>1676</v>
      </c>
      <c r="B42" t="s">
        <v>122</v>
      </c>
      <c r="C42" t="s">
        <v>1082</v>
      </c>
      <c r="D42" t="s">
        <v>1033</v>
      </c>
      <c r="E42" t="s">
        <v>1028</v>
      </c>
      <c r="H42" t="s">
        <v>1133</v>
      </c>
      <c r="I42" t="s">
        <v>63</v>
      </c>
      <c r="J42" t="s">
        <v>1082</v>
      </c>
      <c r="K42" s="78">
        <f t="shared" ca="1" si="0"/>
        <v>0</v>
      </c>
      <c r="M42" t="s">
        <v>1680</v>
      </c>
    </row>
    <row r="43" spans="1:13" x14ac:dyDescent="0.35">
      <c r="A43" t="s">
        <v>1676</v>
      </c>
      <c r="B43" t="s">
        <v>124</v>
      </c>
      <c r="C43" t="s">
        <v>1082</v>
      </c>
      <c r="D43" t="s">
        <v>1033</v>
      </c>
      <c r="E43" t="s">
        <v>1029</v>
      </c>
      <c r="H43" t="s">
        <v>1134</v>
      </c>
      <c r="I43" t="s">
        <v>63</v>
      </c>
      <c r="J43" t="s">
        <v>1082</v>
      </c>
      <c r="K43" s="78">
        <f t="shared" ca="1" si="0"/>
        <v>0</v>
      </c>
      <c r="M43" t="s">
        <v>1680</v>
      </c>
    </row>
    <row r="44" spans="1:13" x14ac:dyDescent="0.35">
      <c r="A44" t="s">
        <v>1676</v>
      </c>
      <c r="B44" t="s">
        <v>71</v>
      </c>
      <c r="C44" t="s">
        <v>1082</v>
      </c>
      <c r="D44" t="s">
        <v>1033</v>
      </c>
      <c r="E44" t="s">
        <v>1034</v>
      </c>
      <c r="H44" t="s">
        <v>1135</v>
      </c>
      <c r="I44" t="s">
        <v>63</v>
      </c>
      <c r="J44" t="s">
        <v>1082</v>
      </c>
      <c r="K44" s="78">
        <f t="shared" ca="1" si="0"/>
        <v>0</v>
      </c>
      <c r="M44" t="s">
        <v>1680</v>
      </c>
    </row>
    <row r="45" spans="1:13" x14ac:dyDescent="0.35">
      <c r="A45" t="s">
        <v>1676</v>
      </c>
      <c r="B45" t="s">
        <v>38</v>
      </c>
      <c r="C45" t="s">
        <v>1082</v>
      </c>
      <c r="D45" t="s">
        <v>1027</v>
      </c>
      <c r="E45" t="s">
        <v>1028</v>
      </c>
      <c r="F45" t="s">
        <v>1084</v>
      </c>
      <c r="G45" t="s">
        <v>1136</v>
      </c>
      <c r="H45" t="s">
        <v>1137</v>
      </c>
      <c r="I45" t="s">
        <v>64</v>
      </c>
      <c r="J45" t="s">
        <v>1136</v>
      </c>
      <c r="K45" s="78">
        <f t="shared" ca="1" si="0"/>
        <v>0</v>
      </c>
      <c r="M45" t="s">
        <v>1680</v>
      </c>
    </row>
    <row r="46" spans="1:13" x14ac:dyDescent="0.35">
      <c r="A46" t="s">
        <v>1676</v>
      </c>
      <c r="B46" t="s">
        <v>41</v>
      </c>
      <c r="C46" t="s">
        <v>1082</v>
      </c>
      <c r="D46" t="s">
        <v>1027</v>
      </c>
      <c r="E46" t="s">
        <v>1028</v>
      </c>
      <c r="F46" t="s">
        <v>1085</v>
      </c>
      <c r="G46" t="s">
        <v>1136</v>
      </c>
      <c r="H46" t="s">
        <v>1138</v>
      </c>
      <c r="I46" t="s">
        <v>64</v>
      </c>
      <c r="J46" t="s">
        <v>1136</v>
      </c>
      <c r="K46" s="78">
        <f t="shared" ca="1" si="0"/>
        <v>0</v>
      </c>
      <c r="M46" t="s">
        <v>1680</v>
      </c>
    </row>
    <row r="47" spans="1:13" x14ac:dyDescent="0.35">
      <c r="A47" t="s">
        <v>1676</v>
      </c>
      <c r="B47" t="s">
        <v>45</v>
      </c>
      <c r="C47" t="s">
        <v>1082</v>
      </c>
      <c r="D47" t="s">
        <v>1027</v>
      </c>
      <c r="E47" t="s">
        <v>1028</v>
      </c>
      <c r="F47" t="s">
        <v>1086</v>
      </c>
      <c r="G47" t="s">
        <v>1136</v>
      </c>
      <c r="H47" t="s">
        <v>1139</v>
      </c>
      <c r="I47" t="s">
        <v>64</v>
      </c>
      <c r="J47" t="s">
        <v>1136</v>
      </c>
      <c r="K47" s="78">
        <f t="shared" ca="1" si="0"/>
        <v>0</v>
      </c>
      <c r="M47" t="s">
        <v>1680</v>
      </c>
    </row>
    <row r="48" spans="1:13" x14ac:dyDescent="0.35">
      <c r="A48" t="s">
        <v>1676</v>
      </c>
      <c r="B48" t="s">
        <v>49</v>
      </c>
      <c r="C48" t="s">
        <v>1082</v>
      </c>
      <c r="D48" t="s">
        <v>1027</v>
      </c>
      <c r="E48" t="s">
        <v>1028</v>
      </c>
      <c r="F48" t="s">
        <v>1087</v>
      </c>
      <c r="G48" t="s">
        <v>1136</v>
      </c>
      <c r="H48" t="s">
        <v>1140</v>
      </c>
      <c r="I48" t="s">
        <v>64</v>
      </c>
      <c r="J48" t="s">
        <v>1136</v>
      </c>
      <c r="K48" s="78">
        <f t="shared" ca="1" si="0"/>
        <v>0</v>
      </c>
      <c r="M48" t="s">
        <v>1680</v>
      </c>
    </row>
    <row r="49" spans="1:13" x14ac:dyDescent="0.35">
      <c r="A49" t="s">
        <v>1676</v>
      </c>
      <c r="B49" t="s">
        <v>51</v>
      </c>
      <c r="C49" t="s">
        <v>1082</v>
      </c>
      <c r="D49" t="s">
        <v>1027</v>
      </c>
      <c r="E49" t="s">
        <v>1028</v>
      </c>
      <c r="F49" t="s">
        <v>1088</v>
      </c>
      <c r="G49" t="s">
        <v>1136</v>
      </c>
      <c r="H49" t="s">
        <v>1141</v>
      </c>
      <c r="I49" t="s">
        <v>64</v>
      </c>
      <c r="J49" t="s">
        <v>1136</v>
      </c>
      <c r="K49" s="78">
        <f t="shared" ca="1" si="0"/>
        <v>0</v>
      </c>
      <c r="M49" t="s">
        <v>1680</v>
      </c>
    </row>
    <row r="50" spans="1:13" x14ac:dyDescent="0.35">
      <c r="A50" t="s">
        <v>1676</v>
      </c>
      <c r="B50" t="s">
        <v>53</v>
      </c>
      <c r="C50" t="s">
        <v>1082</v>
      </c>
      <c r="D50" t="s">
        <v>1027</v>
      </c>
      <c r="E50" t="s">
        <v>1028</v>
      </c>
      <c r="F50" t="s">
        <v>1089</v>
      </c>
      <c r="G50" t="s">
        <v>1136</v>
      </c>
      <c r="H50" t="s">
        <v>1142</v>
      </c>
      <c r="I50" t="s">
        <v>64</v>
      </c>
      <c r="J50" t="s">
        <v>1136</v>
      </c>
      <c r="K50" s="78">
        <f t="shared" ca="1" si="0"/>
        <v>0</v>
      </c>
      <c r="M50" t="s">
        <v>1680</v>
      </c>
    </row>
    <row r="51" spans="1:13" x14ac:dyDescent="0.35">
      <c r="A51" t="s">
        <v>1676</v>
      </c>
      <c r="B51" t="s">
        <v>60</v>
      </c>
      <c r="C51" t="s">
        <v>1082</v>
      </c>
      <c r="D51" t="s">
        <v>1027</v>
      </c>
      <c r="E51" t="s">
        <v>1028</v>
      </c>
      <c r="F51" t="s">
        <v>603</v>
      </c>
      <c r="G51" t="s">
        <v>1136</v>
      </c>
      <c r="H51" t="s">
        <v>1143</v>
      </c>
      <c r="I51" t="s">
        <v>64</v>
      </c>
      <c r="J51" t="s">
        <v>1136</v>
      </c>
      <c r="K51" s="78">
        <f t="shared" ca="1" si="0"/>
        <v>0</v>
      </c>
      <c r="M51" t="s">
        <v>1680</v>
      </c>
    </row>
    <row r="52" spans="1:13" x14ac:dyDescent="0.35">
      <c r="A52" t="s">
        <v>1676</v>
      </c>
      <c r="B52" t="s">
        <v>66</v>
      </c>
      <c r="C52" t="s">
        <v>1082</v>
      </c>
      <c r="D52" t="s">
        <v>1027</v>
      </c>
      <c r="E52" t="s">
        <v>1028</v>
      </c>
      <c r="F52" t="s">
        <v>513</v>
      </c>
      <c r="G52" t="s">
        <v>1136</v>
      </c>
      <c r="H52" t="s">
        <v>1144</v>
      </c>
      <c r="I52" t="s">
        <v>64</v>
      </c>
      <c r="J52" t="s">
        <v>1136</v>
      </c>
      <c r="K52" s="78">
        <f t="shared" ca="1" si="0"/>
        <v>0</v>
      </c>
      <c r="M52" t="s">
        <v>1680</v>
      </c>
    </row>
    <row r="53" spans="1:13" x14ac:dyDescent="0.35">
      <c r="A53" t="s">
        <v>1676</v>
      </c>
      <c r="B53" t="s">
        <v>69</v>
      </c>
      <c r="C53" t="s">
        <v>1082</v>
      </c>
      <c r="D53" t="s">
        <v>1027</v>
      </c>
      <c r="E53" t="s">
        <v>1028</v>
      </c>
      <c r="F53" t="s">
        <v>54</v>
      </c>
      <c r="G53" t="s">
        <v>1136</v>
      </c>
      <c r="H53" t="s">
        <v>1145</v>
      </c>
      <c r="I53" t="s">
        <v>64</v>
      </c>
      <c r="J53" t="s">
        <v>1136</v>
      </c>
      <c r="K53" s="78">
        <f t="shared" ca="1" si="0"/>
        <v>0</v>
      </c>
      <c r="M53" t="s">
        <v>1680</v>
      </c>
    </row>
    <row r="54" spans="1:13" x14ac:dyDescent="0.35">
      <c r="A54" t="s">
        <v>1676</v>
      </c>
      <c r="B54" t="s">
        <v>73</v>
      </c>
      <c r="C54" t="s">
        <v>1082</v>
      </c>
      <c r="D54" t="s">
        <v>1027</v>
      </c>
      <c r="E54" t="s">
        <v>1029</v>
      </c>
      <c r="G54" t="s">
        <v>1136</v>
      </c>
      <c r="H54" t="s">
        <v>1146</v>
      </c>
      <c r="I54" t="s">
        <v>64</v>
      </c>
      <c r="J54" t="s">
        <v>1136</v>
      </c>
      <c r="K54" s="78">
        <f t="shared" ca="1" si="0"/>
        <v>0</v>
      </c>
      <c r="M54" t="s">
        <v>1680</v>
      </c>
    </row>
    <row r="55" spans="1:13" x14ac:dyDescent="0.35">
      <c r="A55" t="s">
        <v>1676</v>
      </c>
      <c r="B55" t="s">
        <v>76</v>
      </c>
      <c r="C55" t="s">
        <v>1082</v>
      </c>
      <c r="D55" t="s">
        <v>480</v>
      </c>
      <c r="E55" t="s">
        <v>1028</v>
      </c>
      <c r="F55" t="s">
        <v>1090</v>
      </c>
      <c r="G55" t="s">
        <v>1136</v>
      </c>
      <c r="H55" t="s">
        <v>1147</v>
      </c>
      <c r="I55" t="s">
        <v>64</v>
      </c>
      <c r="J55" t="s">
        <v>1136</v>
      </c>
      <c r="K55" s="78">
        <f t="shared" ca="1" si="0"/>
        <v>0</v>
      </c>
      <c r="M55" t="s">
        <v>1680</v>
      </c>
    </row>
    <row r="56" spans="1:13" x14ac:dyDescent="0.35">
      <c r="A56" t="s">
        <v>1676</v>
      </c>
      <c r="B56" t="s">
        <v>80</v>
      </c>
      <c r="C56" t="s">
        <v>1082</v>
      </c>
      <c r="D56" t="s">
        <v>480</v>
      </c>
      <c r="E56" t="s">
        <v>1028</v>
      </c>
      <c r="F56" t="s">
        <v>1091</v>
      </c>
      <c r="G56" t="s">
        <v>1136</v>
      </c>
      <c r="H56" t="s">
        <v>1148</v>
      </c>
      <c r="I56" t="s">
        <v>64</v>
      </c>
      <c r="J56" t="s">
        <v>1136</v>
      </c>
      <c r="K56" s="78">
        <f t="shared" ca="1" si="0"/>
        <v>0</v>
      </c>
      <c r="M56" t="s">
        <v>1680</v>
      </c>
    </row>
    <row r="57" spans="1:13" x14ac:dyDescent="0.35">
      <c r="A57" t="s">
        <v>1676</v>
      </c>
      <c r="B57" t="s">
        <v>82</v>
      </c>
      <c r="C57" t="s">
        <v>1082</v>
      </c>
      <c r="D57" t="s">
        <v>480</v>
      </c>
      <c r="E57" t="s">
        <v>1028</v>
      </c>
      <c r="F57" t="s">
        <v>1092</v>
      </c>
      <c r="G57" t="s">
        <v>1136</v>
      </c>
      <c r="H57" t="s">
        <v>1149</v>
      </c>
      <c r="I57" t="s">
        <v>64</v>
      </c>
      <c r="J57" t="s">
        <v>1136</v>
      </c>
      <c r="K57" s="78">
        <f t="shared" ca="1" si="0"/>
        <v>0</v>
      </c>
      <c r="M57" t="s">
        <v>1680</v>
      </c>
    </row>
    <row r="58" spans="1:13" x14ac:dyDescent="0.35">
      <c r="A58" t="s">
        <v>1676</v>
      </c>
      <c r="B58" t="s">
        <v>84</v>
      </c>
      <c r="C58" t="s">
        <v>1082</v>
      </c>
      <c r="D58" t="s">
        <v>480</v>
      </c>
      <c r="E58" t="s">
        <v>1028</v>
      </c>
      <c r="F58" t="s">
        <v>586</v>
      </c>
      <c r="G58" t="s">
        <v>1136</v>
      </c>
      <c r="H58" t="s">
        <v>1150</v>
      </c>
      <c r="I58" t="s">
        <v>64</v>
      </c>
      <c r="J58" t="s">
        <v>1136</v>
      </c>
      <c r="K58" s="78">
        <f t="shared" ca="1" si="0"/>
        <v>0</v>
      </c>
      <c r="M58" t="s">
        <v>1680</v>
      </c>
    </row>
    <row r="59" spans="1:13" x14ac:dyDescent="0.35">
      <c r="A59" t="s">
        <v>1676</v>
      </c>
      <c r="B59" t="s">
        <v>86</v>
      </c>
      <c r="C59" t="s">
        <v>1082</v>
      </c>
      <c r="D59" t="s">
        <v>480</v>
      </c>
      <c r="E59" t="s">
        <v>1028</v>
      </c>
      <c r="F59" t="s">
        <v>513</v>
      </c>
      <c r="G59" t="s">
        <v>1136</v>
      </c>
      <c r="H59" t="s">
        <v>1151</v>
      </c>
      <c r="I59" t="s">
        <v>64</v>
      </c>
      <c r="J59" t="s">
        <v>1136</v>
      </c>
      <c r="K59" s="78">
        <f t="shared" ca="1" si="0"/>
        <v>0</v>
      </c>
      <c r="M59" t="s">
        <v>1680</v>
      </c>
    </row>
    <row r="60" spans="1:13" x14ac:dyDescent="0.35">
      <c r="A60" t="s">
        <v>1676</v>
      </c>
      <c r="B60" t="s">
        <v>88</v>
      </c>
      <c r="C60" t="s">
        <v>1082</v>
      </c>
      <c r="D60" t="s">
        <v>480</v>
      </c>
      <c r="E60" t="s">
        <v>1028</v>
      </c>
      <c r="F60" t="s">
        <v>54</v>
      </c>
      <c r="G60" t="s">
        <v>1136</v>
      </c>
      <c r="H60" t="s">
        <v>1152</v>
      </c>
      <c r="I60" t="s">
        <v>64</v>
      </c>
      <c r="J60" t="s">
        <v>1136</v>
      </c>
      <c r="K60" s="78">
        <f t="shared" ca="1" si="0"/>
        <v>0</v>
      </c>
      <c r="M60" t="s">
        <v>1680</v>
      </c>
    </row>
    <row r="61" spans="1:13" x14ac:dyDescent="0.35">
      <c r="A61" t="s">
        <v>1676</v>
      </c>
      <c r="B61" t="s">
        <v>90</v>
      </c>
      <c r="C61" t="s">
        <v>1082</v>
      </c>
      <c r="D61" t="s">
        <v>480</v>
      </c>
      <c r="E61" t="s">
        <v>1029</v>
      </c>
      <c r="G61" t="s">
        <v>1136</v>
      </c>
      <c r="H61" t="s">
        <v>1153</v>
      </c>
      <c r="I61" t="s">
        <v>64</v>
      </c>
      <c r="J61" t="s">
        <v>1136</v>
      </c>
      <c r="K61" s="78">
        <f t="shared" ca="1" si="0"/>
        <v>0</v>
      </c>
      <c r="M61" t="s">
        <v>1680</v>
      </c>
    </row>
    <row r="62" spans="1:13" x14ac:dyDescent="0.35">
      <c r="A62" t="s">
        <v>1676</v>
      </c>
      <c r="B62" t="s">
        <v>92</v>
      </c>
      <c r="C62" t="s">
        <v>1082</v>
      </c>
      <c r="D62" t="s">
        <v>1030</v>
      </c>
      <c r="E62" t="s">
        <v>1028</v>
      </c>
      <c r="F62" t="s">
        <v>1093</v>
      </c>
      <c r="G62" t="s">
        <v>1136</v>
      </c>
      <c r="H62" t="s">
        <v>1154</v>
      </c>
      <c r="I62" t="s">
        <v>64</v>
      </c>
      <c r="J62" t="s">
        <v>1136</v>
      </c>
      <c r="K62" s="78">
        <f t="shared" ca="1" si="0"/>
        <v>0</v>
      </c>
      <c r="M62" t="s">
        <v>1680</v>
      </c>
    </row>
    <row r="63" spans="1:13" x14ac:dyDescent="0.35">
      <c r="A63" t="s">
        <v>1676</v>
      </c>
      <c r="B63" t="s">
        <v>94</v>
      </c>
      <c r="C63" t="s">
        <v>1082</v>
      </c>
      <c r="D63" t="s">
        <v>1030</v>
      </c>
      <c r="E63" t="s">
        <v>1028</v>
      </c>
      <c r="F63" t="s">
        <v>1089</v>
      </c>
      <c r="G63" t="s">
        <v>1136</v>
      </c>
      <c r="H63" t="s">
        <v>1155</v>
      </c>
      <c r="I63" t="s">
        <v>64</v>
      </c>
      <c r="J63" t="s">
        <v>1136</v>
      </c>
      <c r="K63" s="78">
        <f t="shared" ca="1" si="0"/>
        <v>0</v>
      </c>
      <c r="M63" t="s">
        <v>1680</v>
      </c>
    </row>
    <row r="64" spans="1:13" x14ac:dyDescent="0.35">
      <c r="A64" t="s">
        <v>1676</v>
      </c>
      <c r="B64" t="s">
        <v>96</v>
      </c>
      <c r="C64" t="s">
        <v>1082</v>
      </c>
      <c r="D64" t="s">
        <v>1030</v>
      </c>
      <c r="E64" t="s">
        <v>1028</v>
      </c>
      <c r="F64" t="s">
        <v>603</v>
      </c>
      <c r="G64" t="s">
        <v>1136</v>
      </c>
      <c r="H64" t="s">
        <v>1156</v>
      </c>
      <c r="I64" t="s">
        <v>64</v>
      </c>
      <c r="J64" t="s">
        <v>1136</v>
      </c>
      <c r="K64" s="78">
        <f t="shared" ca="1" si="0"/>
        <v>0</v>
      </c>
      <c r="M64" t="s">
        <v>1680</v>
      </c>
    </row>
    <row r="65" spans="1:13" x14ac:dyDescent="0.35">
      <c r="A65" t="s">
        <v>1676</v>
      </c>
      <c r="B65" t="s">
        <v>98</v>
      </c>
      <c r="C65" t="s">
        <v>1082</v>
      </c>
      <c r="D65" t="s">
        <v>1030</v>
      </c>
      <c r="E65" t="s">
        <v>1028</v>
      </c>
      <c r="F65" t="s">
        <v>54</v>
      </c>
      <c r="G65" t="s">
        <v>1136</v>
      </c>
      <c r="H65" t="s">
        <v>1157</v>
      </c>
      <c r="I65" t="s">
        <v>64</v>
      </c>
      <c r="J65" t="s">
        <v>1136</v>
      </c>
      <c r="K65" s="78">
        <f t="shared" ca="1" si="0"/>
        <v>0</v>
      </c>
      <c r="M65" t="s">
        <v>1680</v>
      </c>
    </row>
    <row r="66" spans="1:13" x14ac:dyDescent="0.35">
      <c r="A66" t="s">
        <v>1676</v>
      </c>
      <c r="B66" t="s">
        <v>100</v>
      </c>
      <c r="C66" t="s">
        <v>1082</v>
      </c>
      <c r="D66" t="s">
        <v>1030</v>
      </c>
      <c r="E66" t="s">
        <v>1029</v>
      </c>
      <c r="G66" t="s">
        <v>1136</v>
      </c>
      <c r="H66" t="s">
        <v>1158</v>
      </c>
      <c r="I66" t="s">
        <v>64</v>
      </c>
      <c r="J66" t="s">
        <v>1136</v>
      </c>
      <c r="K66" s="78">
        <f t="shared" ca="1" si="0"/>
        <v>0</v>
      </c>
      <c r="M66" t="s">
        <v>1680</v>
      </c>
    </row>
    <row r="67" spans="1:13" x14ac:dyDescent="0.35">
      <c r="A67" t="s">
        <v>1676</v>
      </c>
      <c r="B67" t="s">
        <v>102</v>
      </c>
      <c r="C67" t="s">
        <v>1082</v>
      </c>
      <c r="D67" t="s">
        <v>1031</v>
      </c>
      <c r="E67" t="s">
        <v>1028</v>
      </c>
      <c r="F67" t="s">
        <v>1094</v>
      </c>
      <c r="G67" t="s">
        <v>1136</v>
      </c>
      <c r="H67" t="s">
        <v>1159</v>
      </c>
      <c r="I67" t="s">
        <v>64</v>
      </c>
      <c r="J67" t="s">
        <v>1136</v>
      </c>
      <c r="K67" s="78">
        <f t="shared" ca="1" si="0"/>
        <v>0</v>
      </c>
      <c r="M67" t="s">
        <v>1680</v>
      </c>
    </row>
    <row r="68" spans="1:13" x14ac:dyDescent="0.35">
      <c r="A68" t="s">
        <v>1676</v>
      </c>
      <c r="B68" t="s">
        <v>67</v>
      </c>
      <c r="C68" t="s">
        <v>1082</v>
      </c>
      <c r="D68" t="s">
        <v>1031</v>
      </c>
      <c r="E68" t="s">
        <v>1028</v>
      </c>
      <c r="F68" t="s">
        <v>1095</v>
      </c>
      <c r="G68" t="s">
        <v>1136</v>
      </c>
      <c r="H68" t="s">
        <v>1160</v>
      </c>
      <c r="I68" t="s">
        <v>64</v>
      </c>
      <c r="J68" t="s">
        <v>1136</v>
      </c>
      <c r="K68" s="78">
        <f t="shared" ca="1" si="0"/>
        <v>0</v>
      </c>
      <c r="M68" t="s">
        <v>1680</v>
      </c>
    </row>
    <row r="69" spans="1:13" x14ac:dyDescent="0.35">
      <c r="A69" t="s">
        <v>1676</v>
      </c>
      <c r="B69" t="s">
        <v>105</v>
      </c>
      <c r="C69" t="s">
        <v>1082</v>
      </c>
      <c r="D69" t="s">
        <v>1031</v>
      </c>
      <c r="E69" t="s">
        <v>1028</v>
      </c>
      <c r="F69" t="s">
        <v>54</v>
      </c>
      <c r="G69" t="s">
        <v>1136</v>
      </c>
      <c r="H69" t="s">
        <v>1161</v>
      </c>
      <c r="I69" t="s">
        <v>64</v>
      </c>
      <c r="J69" t="s">
        <v>1136</v>
      </c>
      <c r="K69" s="78">
        <f t="shared" ref="K69:K132" ca="1" si="1">OFFSET(INDIRECT(A69&amp;"_specific_Corner"),MATCH($B69,INDIRECT(A69&amp;"_specific_Row"),0),MATCH($I69,INDIRECT(A69&amp;"_specific_Column",0)))</f>
        <v>0</v>
      </c>
      <c r="M69" t="s">
        <v>1680</v>
      </c>
    </row>
    <row r="70" spans="1:13" x14ac:dyDescent="0.35">
      <c r="A70" t="s">
        <v>1676</v>
      </c>
      <c r="B70" t="s">
        <v>107</v>
      </c>
      <c r="C70" t="s">
        <v>1082</v>
      </c>
      <c r="D70" t="s">
        <v>1031</v>
      </c>
      <c r="E70" t="s">
        <v>1029</v>
      </c>
      <c r="G70" t="s">
        <v>1136</v>
      </c>
      <c r="H70" t="s">
        <v>1162</v>
      </c>
      <c r="I70" t="s">
        <v>64</v>
      </c>
      <c r="J70" t="s">
        <v>1136</v>
      </c>
      <c r="K70" s="78">
        <f t="shared" ca="1" si="1"/>
        <v>0</v>
      </c>
      <c r="M70" t="s">
        <v>1680</v>
      </c>
    </row>
    <row r="71" spans="1:13" x14ac:dyDescent="0.35">
      <c r="A71" t="s">
        <v>1676</v>
      </c>
      <c r="B71" t="s">
        <v>109</v>
      </c>
      <c r="C71" t="s">
        <v>1082</v>
      </c>
      <c r="D71" t="s">
        <v>1032</v>
      </c>
      <c r="E71" t="s">
        <v>1028</v>
      </c>
      <c r="F71" t="s">
        <v>1094</v>
      </c>
      <c r="G71" t="s">
        <v>1136</v>
      </c>
      <c r="H71" t="s">
        <v>1163</v>
      </c>
      <c r="I71" t="s">
        <v>64</v>
      </c>
      <c r="J71" t="s">
        <v>1136</v>
      </c>
      <c r="K71" s="78">
        <f t="shared" ca="1" si="1"/>
        <v>0</v>
      </c>
      <c r="M71" t="s">
        <v>1680</v>
      </c>
    </row>
    <row r="72" spans="1:13" x14ac:dyDescent="0.35">
      <c r="A72" t="s">
        <v>1676</v>
      </c>
      <c r="B72" t="s">
        <v>111</v>
      </c>
      <c r="C72" t="s">
        <v>1082</v>
      </c>
      <c r="D72" t="s">
        <v>1032</v>
      </c>
      <c r="E72" t="s">
        <v>1028</v>
      </c>
      <c r="F72" t="s">
        <v>1095</v>
      </c>
      <c r="G72" t="s">
        <v>1136</v>
      </c>
      <c r="H72" t="s">
        <v>1164</v>
      </c>
      <c r="I72" t="s">
        <v>64</v>
      </c>
      <c r="J72" t="s">
        <v>1136</v>
      </c>
      <c r="K72" s="78">
        <f t="shared" ca="1" si="1"/>
        <v>0</v>
      </c>
      <c r="M72" t="s">
        <v>1680</v>
      </c>
    </row>
    <row r="73" spans="1:13" x14ac:dyDescent="0.35">
      <c r="A73" t="s">
        <v>1676</v>
      </c>
      <c r="B73" t="s">
        <v>114</v>
      </c>
      <c r="C73" t="s">
        <v>1082</v>
      </c>
      <c r="D73" t="s">
        <v>1032</v>
      </c>
      <c r="E73" t="s">
        <v>1028</v>
      </c>
      <c r="F73" t="s">
        <v>54</v>
      </c>
      <c r="G73" t="s">
        <v>1136</v>
      </c>
      <c r="H73" t="s">
        <v>1165</v>
      </c>
      <c r="I73" t="s">
        <v>64</v>
      </c>
      <c r="J73" t="s">
        <v>1136</v>
      </c>
      <c r="K73" s="78">
        <f t="shared" ca="1" si="1"/>
        <v>0</v>
      </c>
      <c r="M73" t="s">
        <v>1680</v>
      </c>
    </row>
    <row r="74" spans="1:13" x14ac:dyDescent="0.35">
      <c r="A74" t="s">
        <v>1676</v>
      </c>
      <c r="B74" t="s">
        <v>116</v>
      </c>
      <c r="C74" t="s">
        <v>1082</v>
      </c>
      <c r="D74" t="s">
        <v>1032</v>
      </c>
      <c r="E74" t="s">
        <v>1029</v>
      </c>
      <c r="G74" t="s">
        <v>1136</v>
      </c>
      <c r="H74" t="s">
        <v>1166</v>
      </c>
      <c r="I74" t="s">
        <v>64</v>
      </c>
      <c r="J74" t="s">
        <v>1136</v>
      </c>
      <c r="K74" s="78">
        <f t="shared" ca="1" si="1"/>
        <v>0</v>
      </c>
      <c r="M74" t="s">
        <v>1680</v>
      </c>
    </row>
    <row r="75" spans="1:13" x14ac:dyDescent="0.35">
      <c r="A75" t="s">
        <v>1676</v>
      </c>
      <c r="B75" t="s">
        <v>118</v>
      </c>
      <c r="C75" t="s">
        <v>1082</v>
      </c>
      <c r="D75" t="s">
        <v>513</v>
      </c>
      <c r="E75" t="s">
        <v>1028</v>
      </c>
      <c r="G75" t="s">
        <v>1136</v>
      </c>
      <c r="H75" t="s">
        <v>1167</v>
      </c>
      <c r="I75" t="s">
        <v>64</v>
      </c>
      <c r="J75" t="s">
        <v>1136</v>
      </c>
      <c r="K75" s="78">
        <f t="shared" ca="1" si="1"/>
        <v>0</v>
      </c>
      <c r="M75" t="s">
        <v>1680</v>
      </c>
    </row>
    <row r="76" spans="1:13" x14ac:dyDescent="0.35">
      <c r="A76" t="s">
        <v>1676</v>
      </c>
      <c r="B76" t="s">
        <v>120</v>
      </c>
      <c r="C76" t="s">
        <v>1082</v>
      </c>
      <c r="D76" t="s">
        <v>513</v>
      </c>
      <c r="E76" t="s">
        <v>1029</v>
      </c>
      <c r="G76" t="s">
        <v>1136</v>
      </c>
      <c r="H76" t="s">
        <v>1168</v>
      </c>
      <c r="I76" t="s">
        <v>64</v>
      </c>
      <c r="J76" t="s">
        <v>1136</v>
      </c>
      <c r="K76" s="78">
        <f t="shared" ca="1" si="1"/>
        <v>0</v>
      </c>
      <c r="M76" t="s">
        <v>1680</v>
      </c>
    </row>
    <row r="77" spans="1:13" x14ac:dyDescent="0.35">
      <c r="A77" t="s">
        <v>1676</v>
      </c>
      <c r="B77" t="s">
        <v>122</v>
      </c>
      <c r="C77" t="s">
        <v>1082</v>
      </c>
      <c r="D77" t="s">
        <v>1033</v>
      </c>
      <c r="E77" t="s">
        <v>1028</v>
      </c>
      <c r="G77" t="s">
        <v>1136</v>
      </c>
      <c r="H77" t="s">
        <v>1169</v>
      </c>
      <c r="I77" t="s">
        <v>64</v>
      </c>
      <c r="J77" t="s">
        <v>1136</v>
      </c>
      <c r="K77" s="78">
        <f t="shared" ca="1" si="1"/>
        <v>0</v>
      </c>
      <c r="M77" t="s">
        <v>1680</v>
      </c>
    </row>
    <row r="78" spans="1:13" x14ac:dyDescent="0.35">
      <c r="A78" t="s">
        <v>1676</v>
      </c>
      <c r="B78" t="s">
        <v>124</v>
      </c>
      <c r="C78" t="s">
        <v>1082</v>
      </c>
      <c r="D78" t="s">
        <v>1033</v>
      </c>
      <c r="E78" t="s">
        <v>1029</v>
      </c>
      <c r="G78" t="s">
        <v>1136</v>
      </c>
      <c r="H78" t="s">
        <v>1170</v>
      </c>
      <c r="I78" t="s">
        <v>64</v>
      </c>
      <c r="J78" t="s">
        <v>1136</v>
      </c>
      <c r="K78" s="78">
        <f t="shared" ca="1" si="1"/>
        <v>0</v>
      </c>
      <c r="M78" t="s">
        <v>1680</v>
      </c>
    </row>
    <row r="79" spans="1:13" x14ac:dyDescent="0.35">
      <c r="A79" t="s">
        <v>1676</v>
      </c>
      <c r="B79" t="s">
        <v>71</v>
      </c>
      <c r="C79" t="s">
        <v>1082</v>
      </c>
      <c r="D79" t="s">
        <v>1033</v>
      </c>
      <c r="E79" t="s">
        <v>1034</v>
      </c>
      <c r="G79" t="s">
        <v>1136</v>
      </c>
      <c r="H79" t="s">
        <v>1171</v>
      </c>
      <c r="I79" t="s">
        <v>64</v>
      </c>
      <c r="J79" t="s">
        <v>1136</v>
      </c>
      <c r="K79" s="78">
        <f t="shared" ca="1" si="1"/>
        <v>0</v>
      </c>
      <c r="M79" t="s">
        <v>1680</v>
      </c>
    </row>
    <row r="80" spans="1:13" x14ac:dyDescent="0.35">
      <c r="A80" t="s">
        <v>1676</v>
      </c>
      <c r="B80" t="s">
        <v>38</v>
      </c>
      <c r="C80" t="s">
        <v>1082</v>
      </c>
      <c r="D80" t="s">
        <v>1027</v>
      </c>
      <c r="E80" t="s">
        <v>1028</v>
      </c>
      <c r="F80" t="s">
        <v>1084</v>
      </c>
      <c r="G80" t="s">
        <v>1079</v>
      </c>
      <c r="H80" t="s">
        <v>1172</v>
      </c>
      <c r="I80" t="s">
        <v>14</v>
      </c>
      <c r="J80" t="s">
        <v>1079</v>
      </c>
      <c r="K80" s="78">
        <f t="shared" ca="1" si="1"/>
        <v>0</v>
      </c>
      <c r="M80" t="s">
        <v>1680</v>
      </c>
    </row>
    <row r="81" spans="1:13" x14ac:dyDescent="0.35">
      <c r="A81" t="s">
        <v>1676</v>
      </c>
      <c r="B81" t="s">
        <v>41</v>
      </c>
      <c r="C81" t="s">
        <v>1082</v>
      </c>
      <c r="D81" t="s">
        <v>1027</v>
      </c>
      <c r="E81" t="s">
        <v>1028</v>
      </c>
      <c r="F81" t="s">
        <v>1085</v>
      </c>
      <c r="G81" t="s">
        <v>1079</v>
      </c>
      <c r="H81" t="s">
        <v>1173</v>
      </c>
      <c r="I81" t="s">
        <v>14</v>
      </c>
      <c r="J81" t="s">
        <v>1079</v>
      </c>
      <c r="K81" s="78">
        <f t="shared" ca="1" si="1"/>
        <v>0</v>
      </c>
      <c r="M81" t="s">
        <v>1680</v>
      </c>
    </row>
    <row r="82" spans="1:13" x14ac:dyDescent="0.35">
      <c r="A82" t="s">
        <v>1676</v>
      </c>
      <c r="B82" t="s">
        <v>45</v>
      </c>
      <c r="C82" t="s">
        <v>1082</v>
      </c>
      <c r="D82" t="s">
        <v>1027</v>
      </c>
      <c r="E82" t="s">
        <v>1028</v>
      </c>
      <c r="F82" t="s">
        <v>1086</v>
      </c>
      <c r="G82" t="s">
        <v>1079</v>
      </c>
      <c r="H82" t="s">
        <v>1174</v>
      </c>
      <c r="I82" t="s">
        <v>14</v>
      </c>
      <c r="J82" t="s">
        <v>1079</v>
      </c>
      <c r="K82" s="78">
        <f t="shared" ca="1" si="1"/>
        <v>0</v>
      </c>
      <c r="M82" t="s">
        <v>1680</v>
      </c>
    </row>
    <row r="83" spans="1:13" x14ac:dyDescent="0.35">
      <c r="A83" t="s">
        <v>1676</v>
      </c>
      <c r="B83" t="s">
        <v>49</v>
      </c>
      <c r="C83" t="s">
        <v>1082</v>
      </c>
      <c r="D83" t="s">
        <v>1027</v>
      </c>
      <c r="E83" t="s">
        <v>1028</v>
      </c>
      <c r="F83" t="s">
        <v>1087</v>
      </c>
      <c r="G83" t="s">
        <v>1079</v>
      </c>
      <c r="H83" t="s">
        <v>1175</v>
      </c>
      <c r="I83" t="s">
        <v>14</v>
      </c>
      <c r="J83" t="s">
        <v>1079</v>
      </c>
      <c r="K83" s="78">
        <f t="shared" ca="1" si="1"/>
        <v>0</v>
      </c>
      <c r="M83" t="s">
        <v>1680</v>
      </c>
    </row>
    <row r="84" spans="1:13" x14ac:dyDescent="0.35">
      <c r="A84" t="s">
        <v>1676</v>
      </c>
      <c r="B84" t="s">
        <v>51</v>
      </c>
      <c r="C84" t="s">
        <v>1082</v>
      </c>
      <c r="D84" t="s">
        <v>1027</v>
      </c>
      <c r="E84" t="s">
        <v>1028</v>
      </c>
      <c r="F84" t="s">
        <v>1088</v>
      </c>
      <c r="G84" t="s">
        <v>1079</v>
      </c>
      <c r="H84" t="s">
        <v>1176</v>
      </c>
      <c r="I84" t="s">
        <v>14</v>
      </c>
      <c r="J84" t="s">
        <v>1079</v>
      </c>
      <c r="K84" s="78">
        <f t="shared" ca="1" si="1"/>
        <v>0</v>
      </c>
      <c r="M84" t="s">
        <v>1680</v>
      </c>
    </row>
    <row r="85" spans="1:13" x14ac:dyDescent="0.35">
      <c r="A85" t="s">
        <v>1676</v>
      </c>
      <c r="B85" t="s">
        <v>53</v>
      </c>
      <c r="C85" t="s">
        <v>1082</v>
      </c>
      <c r="D85" t="s">
        <v>1027</v>
      </c>
      <c r="E85" t="s">
        <v>1028</v>
      </c>
      <c r="F85" t="s">
        <v>1089</v>
      </c>
      <c r="G85" t="s">
        <v>1079</v>
      </c>
      <c r="H85" t="s">
        <v>1177</v>
      </c>
      <c r="I85" t="s">
        <v>14</v>
      </c>
      <c r="J85" t="s">
        <v>1079</v>
      </c>
      <c r="K85" s="78">
        <f t="shared" ca="1" si="1"/>
        <v>0</v>
      </c>
      <c r="M85" t="s">
        <v>1680</v>
      </c>
    </row>
    <row r="86" spans="1:13" x14ac:dyDescent="0.35">
      <c r="A86" t="s">
        <v>1676</v>
      </c>
      <c r="B86" t="s">
        <v>60</v>
      </c>
      <c r="C86" t="s">
        <v>1082</v>
      </c>
      <c r="D86" t="s">
        <v>1027</v>
      </c>
      <c r="E86" t="s">
        <v>1028</v>
      </c>
      <c r="F86" t="s">
        <v>603</v>
      </c>
      <c r="G86" t="s">
        <v>1079</v>
      </c>
      <c r="H86" t="s">
        <v>1178</v>
      </c>
      <c r="I86" t="s">
        <v>14</v>
      </c>
      <c r="J86" t="s">
        <v>1079</v>
      </c>
      <c r="K86" s="78">
        <f t="shared" ca="1" si="1"/>
        <v>0</v>
      </c>
      <c r="M86" t="s">
        <v>1680</v>
      </c>
    </row>
    <row r="87" spans="1:13" x14ac:dyDescent="0.35">
      <c r="A87" t="s">
        <v>1676</v>
      </c>
      <c r="B87" t="s">
        <v>66</v>
      </c>
      <c r="C87" t="s">
        <v>1082</v>
      </c>
      <c r="D87" t="s">
        <v>1027</v>
      </c>
      <c r="E87" t="s">
        <v>1028</v>
      </c>
      <c r="F87" t="s">
        <v>513</v>
      </c>
      <c r="G87" t="s">
        <v>1079</v>
      </c>
      <c r="H87" t="s">
        <v>1179</v>
      </c>
      <c r="I87" t="s">
        <v>14</v>
      </c>
      <c r="J87" t="s">
        <v>1079</v>
      </c>
      <c r="K87" s="78">
        <f t="shared" ca="1" si="1"/>
        <v>0</v>
      </c>
      <c r="M87" t="s">
        <v>1680</v>
      </c>
    </row>
    <row r="88" spans="1:13" x14ac:dyDescent="0.35">
      <c r="A88" t="s">
        <v>1676</v>
      </c>
      <c r="B88" t="s">
        <v>69</v>
      </c>
      <c r="C88" t="s">
        <v>1082</v>
      </c>
      <c r="D88" t="s">
        <v>1027</v>
      </c>
      <c r="E88" t="s">
        <v>1028</v>
      </c>
      <c r="F88" t="s">
        <v>54</v>
      </c>
      <c r="G88" t="s">
        <v>1079</v>
      </c>
      <c r="H88" t="s">
        <v>1180</v>
      </c>
      <c r="I88" t="s">
        <v>14</v>
      </c>
      <c r="J88" t="s">
        <v>1079</v>
      </c>
      <c r="K88" s="78">
        <f t="shared" ca="1" si="1"/>
        <v>0</v>
      </c>
      <c r="M88" t="s">
        <v>1680</v>
      </c>
    </row>
    <row r="89" spans="1:13" x14ac:dyDescent="0.35">
      <c r="A89" t="s">
        <v>1676</v>
      </c>
      <c r="B89" t="s">
        <v>73</v>
      </c>
      <c r="C89" t="s">
        <v>1082</v>
      </c>
      <c r="D89" t="s">
        <v>1027</v>
      </c>
      <c r="E89" t="s">
        <v>1029</v>
      </c>
      <c r="G89" t="s">
        <v>1079</v>
      </c>
      <c r="H89" t="s">
        <v>1181</v>
      </c>
      <c r="I89" t="s">
        <v>14</v>
      </c>
      <c r="J89" t="s">
        <v>1079</v>
      </c>
      <c r="K89" s="78">
        <f t="shared" ca="1" si="1"/>
        <v>0</v>
      </c>
      <c r="M89" t="s">
        <v>1680</v>
      </c>
    </row>
    <row r="90" spans="1:13" x14ac:dyDescent="0.35">
      <c r="A90" t="s">
        <v>1676</v>
      </c>
      <c r="B90" t="s">
        <v>76</v>
      </c>
      <c r="C90" t="s">
        <v>1082</v>
      </c>
      <c r="D90" t="s">
        <v>480</v>
      </c>
      <c r="E90" t="s">
        <v>1028</v>
      </c>
      <c r="F90" t="s">
        <v>1090</v>
      </c>
      <c r="G90" t="s">
        <v>1079</v>
      </c>
      <c r="H90" t="s">
        <v>1182</v>
      </c>
      <c r="I90" t="s">
        <v>14</v>
      </c>
      <c r="J90" t="s">
        <v>1079</v>
      </c>
      <c r="K90" s="78">
        <f t="shared" ca="1" si="1"/>
        <v>0</v>
      </c>
      <c r="M90" t="s">
        <v>1680</v>
      </c>
    </row>
    <row r="91" spans="1:13" x14ac:dyDescent="0.35">
      <c r="A91" t="s">
        <v>1676</v>
      </c>
      <c r="B91" t="s">
        <v>80</v>
      </c>
      <c r="C91" t="s">
        <v>1082</v>
      </c>
      <c r="D91" t="s">
        <v>480</v>
      </c>
      <c r="E91" t="s">
        <v>1028</v>
      </c>
      <c r="F91" t="s">
        <v>1091</v>
      </c>
      <c r="G91" t="s">
        <v>1079</v>
      </c>
      <c r="H91" t="s">
        <v>1183</v>
      </c>
      <c r="I91" t="s">
        <v>14</v>
      </c>
      <c r="J91" t="s">
        <v>1079</v>
      </c>
      <c r="K91" s="78">
        <f t="shared" ca="1" si="1"/>
        <v>0</v>
      </c>
      <c r="M91" t="s">
        <v>1680</v>
      </c>
    </row>
    <row r="92" spans="1:13" x14ac:dyDescent="0.35">
      <c r="A92" t="s">
        <v>1676</v>
      </c>
      <c r="B92" t="s">
        <v>82</v>
      </c>
      <c r="C92" t="s">
        <v>1082</v>
      </c>
      <c r="D92" t="s">
        <v>480</v>
      </c>
      <c r="E92" t="s">
        <v>1028</v>
      </c>
      <c r="F92" t="s">
        <v>1092</v>
      </c>
      <c r="G92" t="s">
        <v>1079</v>
      </c>
      <c r="H92" t="s">
        <v>1184</v>
      </c>
      <c r="I92" t="s">
        <v>14</v>
      </c>
      <c r="J92" t="s">
        <v>1079</v>
      </c>
      <c r="K92" s="78">
        <f t="shared" ca="1" si="1"/>
        <v>0</v>
      </c>
      <c r="M92" t="s">
        <v>1680</v>
      </c>
    </row>
    <row r="93" spans="1:13" x14ac:dyDescent="0.35">
      <c r="A93" t="s">
        <v>1676</v>
      </c>
      <c r="B93" t="s">
        <v>84</v>
      </c>
      <c r="C93" t="s">
        <v>1082</v>
      </c>
      <c r="D93" t="s">
        <v>480</v>
      </c>
      <c r="E93" t="s">
        <v>1028</v>
      </c>
      <c r="F93" t="s">
        <v>586</v>
      </c>
      <c r="G93" t="s">
        <v>1079</v>
      </c>
      <c r="H93" t="s">
        <v>1185</v>
      </c>
      <c r="I93" t="s">
        <v>14</v>
      </c>
      <c r="J93" t="s">
        <v>1079</v>
      </c>
      <c r="K93" s="78">
        <f t="shared" ca="1" si="1"/>
        <v>0</v>
      </c>
      <c r="M93" t="s">
        <v>1680</v>
      </c>
    </row>
    <row r="94" spans="1:13" x14ac:dyDescent="0.35">
      <c r="A94" t="s">
        <v>1676</v>
      </c>
      <c r="B94" t="s">
        <v>86</v>
      </c>
      <c r="C94" t="s">
        <v>1082</v>
      </c>
      <c r="D94" t="s">
        <v>480</v>
      </c>
      <c r="E94" t="s">
        <v>1028</v>
      </c>
      <c r="F94" t="s">
        <v>513</v>
      </c>
      <c r="G94" t="s">
        <v>1079</v>
      </c>
      <c r="H94" t="s">
        <v>1186</v>
      </c>
      <c r="I94" t="s">
        <v>14</v>
      </c>
      <c r="J94" t="s">
        <v>1079</v>
      </c>
      <c r="K94" s="78">
        <f t="shared" ca="1" si="1"/>
        <v>0</v>
      </c>
      <c r="M94" t="s">
        <v>1680</v>
      </c>
    </row>
    <row r="95" spans="1:13" x14ac:dyDescent="0.35">
      <c r="A95" t="s">
        <v>1676</v>
      </c>
      <c r="B95" t="s">
        <v>88</v>
      </c>
      <c r="C95" t="s">
        <v>1082</v>
      </c>
      <c r="D95" t="s">
        <v>480</v>
      </c>
      <c r="E95" t="s">
        <v>1028</v>
      </c>
      <c r="F95" t="s">
        <v>54</v>
      </c>
      <c r="G95" t="s">
        <v>1079</v>
      </c>
      <c r="H95" t="s">
        <v>1187</v>
      </c>
      <c r="I95" t="s">
        <v>14</v>
      </c>
      <c r="J95" t="s">
        <v>1079</v>
      </c>
      <c r="K95" s="78">
        <f t="shared" ca="1" si="1"/>
        <v>0</v>
      </c>
      <c r="M95" t="s">
        <v>1680</v>
      </c>
    </row>
    <row r="96" spans="1:13" x14ac:dyDescent="0.35">
      <c r="A96" t="s">
        <v>1676</v>
      </c>
      <c r="B96" t="s">
        <v>90</v>
      </c>
      <c r="C96" t="s">
        <v>1082</v>
      </c>
      <c r="D96" t="s">
        <v>480</v>
      </c>
      <c r="E96" t="s">
        <v>1029</v>
      </c>
      <c r="G96" t="s">
        <v>1079</v>
      </c>
      <c r="H96" t="s">
        <v>1188</v>
      </c>
      <c r="I96" t="s">
        <v>14</v>
      </c>
      <c r="J96" t="s">
        <v>1079</v>
      </c>
      <c r="K96" s="78">
        <f t="shared" ca="1" si="1"/>
        <v>0</v>
      </c>
      <c r="M96" t="s">
        <v>1680</v>
      </c>
    </row>
    <row r="97" spans="1:13" x14ac:dyDescent="0.35">
      <c r="A97" t="s">
        <v>1676</v>
      </c>
      <c r="B97" t="s">
        <v>92</v>
      </c>
      <c r="C97" t="s">
        <v>1082</v>
      </c>
      <c r="D97" t="s">
        <v>1030</v>
      </c>
      <c r="E97" t="s">
        <v>1028</v>
      </c>
      <c r="F97" t="s">
        <v>1093</v>
      </c>
      <c r="G97" t="s">
        <v>1079</v>
      </c>
      <c r="H97" t="s">
        <v>1189</v>
      </c>
      <c r="I97" t="s">
        <v>14</v>
      </c>
      <c r="J97" t="s">
        <v>1079</v>
      </c>
      <c r="K97" s="78">
        <f t="shared" ca="1" si="1"/>
        <v>0</v>
      </c>
      <c r="M97" t="s">
        <v>1680</v>
      </c>
    </row>
    <row r="98" spans="1:13" x14ac:dyDescent="0.35">
      <c r="A98" t="s">
        <v>1676</v>
      </c>
      <c r="B98" t="s">
        <v>94</v>
      </c>
      <c r="C98" t="s">
        <v>1082</v>
      </c>
      <c r="D98" t="s">
        <v>1030</v>
      </c>
      <c r="E98" t="s">
        <v>1028</v>
      </c>
      <c r="F98" t="s">
        <v>1089</v>
      </c>
      <c r="G98" t="s">
        <v>1079</v>
      </c>
      <c r="H98" t="s">
        <v>1190</v>
      </c>
      <c r="I98" t="s">
        <v>14</v>
      </c>
      <c r="J98" t="s">
        <v>1079</v>
      </c>
      <c r="K98" s="78">
        <f t="shared" ca="1" si="1"/>
        <v>0</v>
      </c>
      <c r="M98" t="s">
        <v>1680</v>
      </c>
    </row>
    <row r="99" spans="1:13" x14ac:dyDescent="0.35">
      <c r="A99" t="s">
        <v>1676</v>
      </c>
      <c r="B99" t="s">
        <v>96</v>
      </c>
      <c r="C99" t="s">
        <v>1082</v>
      </c>
      <c r="D99" t="s">
        <v>1030</v>
      </c>
      <c r="E99" t="s">
        <v>1028</v>
      </c>
      <c r="F99" t="s">
        <v>603</v>
      </c>
      <c r="G99" t="s">
        <v>1079</v>
      </c>
      <c r="H99" t="s">
        <v>1191</v>
      </c>
      <c r="I99" t="s">
        <v>14</v>
      </c>
      <c r="J99" t="s">
        <v>1079</v>
      </c>
      <c r="K99" s="78">
        <f t="shared" ca="1" si="1"/>
        <v>0</v>
      </c>
      <c r="M99" t="s">
        <v>1680</v>
      </c>
    </row>
    <row r="100" spans="1:13" x14ac:dyDescent="0.35">
      <c r="A100" t="s">
        <v>1676</v>
      </c>
      <c r="B100" t="s">
        <v>98</v>
      </c>
      <c r="C100" t="s">
        <v>1082</v>
      </c>
      <c r="D100" t="s">
        <v>1030</v>
      </c>
      <c r="E100" t="s">
        <v>1028</v>
      </c>
      <c r="F100" t="s">
        <v>54</v>
      </c>
      <c r="G100" t="s">
        <v>1079</v>
      </c>
      <c r="H100" t="s">
        <v>1192</v>
      </c>
      <c r="I100" t="s">
        <v>14</v>
      </c>
      <c r="J100" t="s">
        <v>1079</v>
      </c>
      <c r="K100" s="78">
        <f t="shared" ca="1" si="1"/>
        <v>0</v>
      </c>
      <c r="M100" t="s">
        <v>1680</v>
      </c>
    </row>
    <row r="101" spans="1:13" x14ac:dyDescent="0.35">
      <c r="A101" t="s">
        <v>1676</v>
      </c>
      <c r="B101" t="s">
        <v>100</v>
      </c>
      <c r="C101" t="s">
        <v>1082</v>
      </c>
      <c r="D101" t="s">
        <v>1030</v>
      </c>
      <c r="E101" t="s">
        <v>1029</v>
      </c>
      <c r="G101" t="s">
        <v>1079</v>
      </c>
      <c r="H101" t="s">
        <v>1193</v>
      </c>
      <c r="I101" t="s">
        <v>14</v>
      </c>
      <c r="J101" t="s">
        <v>1079</v>
      </c>
      <c r="K101" s="78">
        <f t="shared" ca="1" si="1"/>
        <v>0</v>
      </c>
      <c r="M101" t="s">
        <v>1680</v>
      </c>
    </row>
    <row r="102" spans="1:13" x14ac:dyDescent="0.35">
      <c r="A102" t="s">
        <v>1676</v>
      </c>
      <c r="B102" t="s">
        <v>102</v>
      </c>
      <c r="C102" t="s">
        <v>1082</v>
      </c>
      <c r="D102" t="s">
        <v>1031</v>
      </c>
      <c r="E102" t="s">
        <v>1028</v>
      </c>
      <c r="F102" t="s">
        <v>1094</v>
      </c>
      <c r="G102" t="s">
        <v>1079</v>
      </c>
      <c r="H102" t="s">
        <v>1194</v>
      </c>
      <c r="I102" t="s">
        <v>14</v>
      </c>
      <c r="J102" t="s">
        <v>1079</v>
      </c>
      <c r="K102" s="78">
        <f t="shared" ca="1" si="1"/>
        <v>0</v>
      </c>
      <c r="M102" t="s">
        <v>1680</v>
      </c>
    </row>
    <row r="103" spans="1:13" x14ac:dyDescent="0.35">
      <c r="A103" t="s">
        <v>1676</v>
      </c>
      <c r="B103" t="s">
        <v>67</v>
      </c>
      <c r="C103" t="s">
        <v>1082</v>
      </c>
      <c r="D103" t="s">
        <v>1031</v>
      </c>
      <c r="E103" t="s">
        <v>1028</v>
      </c>
      <c r="F103" t="s">
        <v>1095</v>
      </c>
      <c r="G103" t="s">
        <v>1079</v>
      </c>
      <c r="H103" t="s">
        <v>1195</v>
      </c>
      <c r="I103" t="s">
        <v>14</v>
      </c>
      <c r="J103" t="s">
        <v>1079</v>
      </c>
      <c r="K103" s="78">
        <f t="shared" ca="1" si="1"/>
        <v>0</v>
      </c>
      <c r="M103" t="s">
        <v>1680</v>
      </c>
    </row>
    <row r="104" spans="1:13" x14ac:dyDescent="0.35">
      <c r="A104" t="s">
        <v>1676</v>
      </c>
      <c r="B104" t="s">
        <v>105</v>
      </c>
      <c r="C104" t="s">
        <v>1082</v>
      </c>
      <c r="D104" t="s">
        <v>1031</v>
      </c>
      <c r="E104" t="s">
        <v>1028</v>
      </c>
      <c r="F104" t="s">
        <v>54</v>
      </c>
      <c r="G104" t="s">
        <v>1079</v>
      </c>
      <c r="H104" t="s">
        <v>1196</v>
      </c>
      <c r="I104" t="s">
        <v>14</v>
      </c>
      <c r="J104" t="s">
        <v>1079</v>
      </c>
      <c r="K104" s="78">
        <f t="shared" ca="1" si="1"/>
        <v>0</v>
      </c>
      <c r="M104" t="s">
        <v>1680</v>
      </c>
    </row>
    <row r="105" spans="1:13" x14ac:dyDescent="0.35">
      <c r="A105" t="s">
        <v>1676</v>
      </c>
      <c r="B105" t="s">
        <v>107</v>
      </c>
      <c r="C105" t="s">
        <v>1082</v>
      </c>
      <c r="D105" t="s">
        <v>1031</v>
      </c>
      <c r="E105" t="s">
        <v>1029</v>
      </c>
      <c r="G105" t="s">
        <v>1079</v>
      </c>
      <c r="H105" t="s">
        <v>1197</v>
      </c>
      <c r="I105" t="s">
        <v>14</v>
      </c>
      <c r="J105" t="s">
        <v>1079</v>
      </c>
      <c r="K105" s="78">
        <f t="shared" ca="1" si="1"/>
        <v>0</v>
      </c>
      <c r="M105" t="s">
        <v>1680</v>
      </c>
    </row>
    <row r="106" spans="1:13" x14ac:dyDescent="0.35">
      <c r="A106" t="s">
        <v>1676</v>
      </c>
      <c r="B106" t="s">
        <v>109</v>
      </c>
      <c r="C106" t="s">
        <v>1082</v>
      </c>
      <c r="D106" t="s">
        <v>1032</v>
      </c>
      <c r="E106" t="s">
        <v>1028</v>
      </c>
      <c r="F106" t="s">
        <v>1094</v>
      </c>
      <c r="G106" t="s">
        <v>1079</v>
      </c>
      <c r="H106" t="s">
        <v>1198</v>
      </c>
      <c r="I106" t="s">
        <v>14</v>
      </c>
      <c r="J106" t="s">
        <v>1079</v>
      </c>
      <c r="K106" s="78">
        <f t="shared" ca="1" si="1"/>
        <v>0</v>
      </c>
      <c r="M106" t="s">
        <v>1680</v>
      </c>
    </row>
    <row r="107" spans="1:13" x14ac:dyDescent="0.35">
      <c r="A107" t="s">
        <v>1676</v>
      </c>
      <c r="B107" t="s">
        <v>111</v>
      </c>
      <c r="C107" t="s">
        <v>1082</v>
      </c>
      <c r="D107" t="s">
        <v>1032</v>
      </c>
      <c r="E107" t="s">
        <v>1028</v>
      </c>
      <c r="F107" t="s">
        <v>1095</v>
      </c>
      <c r="G107" t="s">
        <v>1079</v>
      </c>
      <c r="H107" t="s">
        <v>1199</v>
      </c>
      <c r="I107" t="s">
        <v>14</v>
      </c>
      <c r="J107" t="s">
        <v>1079</v>
      </c>
      <c r="K107" s="78">
        <f t="shared" ca="1" si="1"/>
        <v>0</v>
      </c>
      <c r="M107" t="s">
        <v>1680</v>
      </c>
    </row>
    <row r="108" spans="1:13" x14ac:dyDescent="0.35">
      <c r="A108" t="s">
        <v>1676</v>
      </c>
      <c r="B108" t="s">
        <v>114</v>
      </c>
      <c r="C108" t="s">
        <v>1082</v>
      </c>
      <c r="D108" t="s">
        <v>1032</v>
      </c>
      <c r="E108" t="s">
        <v>1028</v>
      </c>
      <c r="F108" t="s">
        <v>54</v>
      </c>
      <c r="G108" t="s">
        <v>1079</v>
      </c>
      <c r="H108" t="s">
        <v>1200</v>
      </c>
      <c r="I108" t="s">
        <v>14</v>
      </c>
      <c r="J108" t="s">
        <v>1079</v>
      </c>
      <c r="K108" s="78">
        <f t="shared" ca="1" si="1"/>
        <v>0</v>
      </c>
      <c r="M108" t="s">
        <v>1680</v>
      </c>
    </row>
    <row r="109" spans="1:13" x14ac:dyDescent="0.35">
      <c r="A109" t="s">
        <v>1676</v>
      </c>
      <c r="B109" t="s">
        <v>116</v>
      </c>
      <c r="C109" t="s">
        <v>1082</v>
      </c>
      <c r="D109" t="s">
        <v>1032</v>
      </c>
      <c r="E109" t="s">
        <v>1029</v>
      </c>
      <c r="G109" t="s">
        <v>1079</v>
      </c>
      <c r="H109" t="s">
        <v>1201</v>
      </c>
      <c r="I109" t="s">
        <v>14</v>
      </c>
      <c r="J109" t="s">
        <v>1079</v>
      </c>
      <c r="K109" s="78">
        <f t="shared" ca="1" si="1"/>
        <v>0</v>
      </c>
      <c r="M109" t="s">
        <v>1680</v>
      </c>
    </row>
    <row r="110" spans="1:13" x14ac:dyDescent="0.35">
      <c r="A110" t="s">
        <v>1676</v>
      </c>
      <c r="B110" t="s">
        <v>118</v>
      </c>
      <c r="C110" t="s">
        <v>1082</v>
      </c>
      <c r="D110" t="s">
        <v>513</v>
      </c>
      <c r="E110" t="s">
        <v>1028</v>
      </c>
      <c r="G110" t="s">
        <v>1079</v>
      </c>
      <c r="H110" t="s">
        <v>1202</v>
      </c>
      <c r="I110" t="s">
        <v>14</v>
      </c>
      <c r="J110" t="s">
        <v>1079</v>
      </c>
      <c r="K110" s="78">
        <f t="shared" ca="1" si="1"/>
        <v>0</v>
      </c>
      <c r="M110" t="s">
        <v>1680</v>
      </c>
    </row>
    <row r="111" spans="1:13" x14ac:dyDescent="0.35">
      <c r="A111" t="s">
        <v>1676</v>
      </c>
      <c r="B111" t="s">
        <v>120</v>
      </c>
      <c r="C111" t="s">
        <v>1082</v>
      </c>
      <c r="D111" t="s">
        <v>513</v>
      </c>
      <c r="E111" t="s">
        <v>1029</v>
      </c>
      <c r="G111" t="s">
        <v>1079</v>
      </c>
      <c r="H111" t="s">
        <v>1203</v>
      </c>
      <c r="I111" t="s">
        <v>14</v>
      </c>
      <c r="J111" t="s">
        <v>1079</v>
      </c>
      <c r="K111" s="78">
        <f t="shared" ca="1" si="1"/>
        <v>0</v>
      </c>
      <c r="M111" t="s">
        <v>1680</v>
      </c>
    </row>
    <row r="112" spans="1:13" x14ac:dyDescent="0.35">
      <c r="A112" t="s">
        <v>1676</v>
      </c>
      <c r="B112" t="s">
        <v>122</v>
      </c>
      <c r="C112" t="s">
        <v>1082</v>
      </c>
      <c r="D112" t="s">
        <v>1033</v>
      </c>
      <c r="E112" t="s">
        <v>1028</v>
      </c>
      <c r="G112" t="s">
        <v>1079</v>
      </c>
      <c r="H112" t="s">
        <v>1204</v>
      </c>
      <c r="I112" t="s">
        <v>14</v>
      </c>
      <c r="J112" t="s">
        <v>1079</v>
      </c>
      <c r="K112" s="78">
        <f t="shared" ca="1" si="1"/>
        <v>0</v>
      </c>
      <c r="M112" t="s">
        <v>1680</v>
      </c>
    </row>
    <row r="113" spans="1:13" x14ac:dyDescent="0.35">
      <c r="A113" t="s">
        <v>1676</v>
      </c>
      <c r="B113" t="s">
        <v>124</v>
      </c>
      <c r="C113" t="s">
        <v>1082</v>
      </c>
      <c r="D113" t="s">
        <v>1033</v>
      </c>
      <c r="E113" t="s">
        <v>1029</v>
      </c>
      <c r="G113" t="s">
        <v>1079</v>
      </c>
      <c r="H113" t="s">
        <v>1205</v>
      </c>
      <c r="I113" t="s">
        <v>14</v>
      </c>
      <c r="J113" t="s">
        <v>1079</v>
      </c>
      <c r="K113" s="78">
        <f t="shared" ca="1" si="1"/>
        <v>0</v>
      </c>
      <c r="M113" t="s">
        <v>1680</v>
      </c>
    </row>
    <row r="114" spans="1:13" x14ac:dyDescent="0.35">
      <c r="A114" t="s">
        <v>1676</v>
      </c>
      <c r="B114" t="s">
        <v>71</v>
      </c>
      <c r="C114" t="s">
        <v>1082</v>
      </c>
      <c r="D114" t="s">
        <v>1033</v>
      </c>
      <c r="E114" t="s">
        <v>1034</v>
      </c>
      <c r="G114" t="s">
        <v>1079</v>
      </c>
      <c r="H114" t="s">
        <v>1206</v>
      </c>
      <c r="I114" t="s">
        <v>14</v>
      </c>
      <c r="J114" t="s">
        <v>1079</v>
      </c>
      <c r="K114" s="78">
        <f t="shared" ca="1" si="1"/>
        <v>0</v>
      </c>
      <c r="M114" t="s">
        <v>1680</v>
      </c>
    </row>
    <row r="115" spans="1:13" x14ac:dyDescent="0.35">
      <c r="A115" t="s">
        <v>1676</v>
      </c>
      <c r="B115" t="s">
        <v>38</v>
      </c>
      <c r="C115" t="s">
        <v>1082</v>
      </c>
      <c r="D115" t="s">
        <v>1027</v>
      </c>
      <c r="E115" t="s">
        <v>1028</v>
      </c>
      <c r="F115" t="s">
        <v>1084</v>
      </c>
      <c r="G115" t="s">
        <v>1080</v>
      </c>
      <c r="H115" t="s">
        <v>1207</v>
      </c>
      <c r="I115" t="s">
        <v>61</v>
      </c>
      <c r="J115" t="s">
        <v>1080</v>
      </c>
      <c r="K115" s="78">
        <f t="shared" ca="1" si="1"/>
        <v>0</v>
      </c>
      <c r="M115" t="s">
        <v>1680</v>
      </c>
    </row>
    <row r="116" spans="1:13" x14ac:dyDescent="0.35">
      <c r="A116" t="s">
        <v>1676</v>
      </c>
      <c r="B116" t="s">
        <v>41</v>
      </c>
      <c r="C116" t="s">
        <v>1082</v>
      </c>
      <c r="D116" t="s">
        <v>1027</v>
      </c>
      <c r="E116" t="s">
        <v>1028</v>
      </c>
      <c r="F116" t="s">
        <v>1085</v>
      </c>
      <c r="G116" t="s">
        <v>1080</v>
      </c>
      <c r="H116" t="s">
        <v>1208</v>
      </c>
      <c r="I116" t="s">
        <v>61</v>
      </c>
      <c r="J116" t="s">
        <v>1080</v>
      </c>
      <c r="K116" s="78">
        <f t="shared" ca="1" si="1"/>
        <v>0</v>
      </c>
      <c r="M116" t="s">
        <v>1680</v>
      </c>
    </row>
    <row r="117" spans="1:13" x14ac:dyDescent="0.35">
      <c r="A117" t="s">
        <v>1676</v>
      </c>
      <c r="B117" t="s">
        <v>45</v>
      </c>
      <c r="C117" t="s">
        <v>1082</v>
      </c>
      <c r="D117" t="s">
        <v>1027</v>
      </c>
      <c r="E117" t="s">
        <v>1028</v>
      </c>
      <c r="F117" t="s">
        <v>1086</v>
      </c>
      <c r="G117" t="s">
        <v>1080</v>
      </c>
      <c r="H117" t="s">
        <v>1209</v>
      </c>
      <c r="I117" t="s">
        <v>61</v>
      </c>
      <c r="J117" t="s">
        <v>1080</v>
      </c>
      <c r="K117" s="78">
        <f t="shared" ca="1" si="1"/>
        <v>0</v>
      </c>
      <c r="M117" t="s">
        <v>1680</v>
      </c>
    </row>
    <row r="118" spans="1:13" x14ac:dyDescent="0.35">
      <c r="A118" t="s">
        <v>1676</v>
      </c>
      <c r="B118" t="s">
        <v>49</v>
      </c>
      <c r="C118" t="s">
        <v>1082</v>
      </c>
      <c r="D118" t="s">
        <v>1027</v>
      </c>
      <c r="E118" t="s">
        <v>1028</v>
      </c>
      <c r="F118" t="s">
        <v>1087</v>
      </c>
      <c r="G118" t="s">
        <v>1080</v>
      </c>
      <c r="H118" t="s">
        <v>1210</v>
      </c>
      <c r="I118" t="s">
        <v>61</v>
      </c>
      <c r="J118" t="s">
        <v>1080</v>
      </c>
      <c r="K118" s="78">
        <f t="shared" ca="1" si="1"/>
        <v>0</v>
      </c>
      <c r="M118" t="s">
        <v>1680</v>
      </c>
    </row>
    <row r="119" spans="1:13" x14ac:dyDescent="0.35">
      <c r="A119" t="s">
        <v>1676</v>
      </c>
      <c r="B119" t="s">
        <v>51</v>
      </c>
      <c r="C119" t="s">
        <v>1082</v>
      </c>
      <c r="D119" t="s">
        <v>1027</v>
      </c>
      <c r="E119" t="s">
        <v>1028</v>
      </c>
      <c r="F119" t="s">
        <v>1088</v>
      </c>
      <c r="G119" t="s">
        <v>1080</v>
      </c>
      <c r="H119" t="s">
        <v>1211</v>
      </c>
      <c r="I119" t="s">
        <v>61</v>
      </c>
      <c r="J119" t="s">
        <v>1080</v>
      </c>
      <c r="K119" s="78">
        <f t="shared" ca="1" si="1"/>
        <v>0</v>
      </c>
      <c r="M119" t="s">
        <v>1680</v>
      </c>
    </row>
    <row r="120" spans="1:13" x14ac:dyDescent="0.35">
      <c r="A120" t="s">
        <v>1676</v>
      </c>
      <c r="B120" t="s">
        <v>53</v>
      </c>
      <c r="C120" t="s">
        <v>1082</v>
      </c>
      <c r="D120" t="s">
        <v>1027</v>
      </c>
      <c r="E120" t="s">
        <v>1028</v>
      </c>
      <c r="F120" t="s">
        <v>1089</v>
      </c>
      <c r="G120" t="s">
        <v>1080</v>
      </c>
      <c r="H120" t="s">
        <v>1212</v>
      </c>
      <c r="I120" t="s">
        <v>61</v>
      </c>
      <c r="J120" t="s">
        <v>1080</v>
      </c>
      <c r="K120" s="78">
        <f t="shared" ca="1" si="1"/>
        <v>0</v>
      </c>
      <c r="M120" t="s">
        <v>1680</v>
      </c>
    </row>
    <row r="121" spans="1:13" x14ac:dyDescent="0.35">
      <c r="A121" t="s">
        <v>1676</v>
      </c>
      <c r="B121" t="s">
        <v>60</v>
      </c>
      <c r="C121" t="s">
        <v>1082</v>
      </c>
      <c r="D121" t="s">
        <v>1027</v>
      </c>
      <c r="E121" t="s">
        <v>1028</v>
      </c>
      <c r="F121" t="s">
        <v>603</v>
      </c>
      <c r="G121" t="s">
        <v>1080</v>
      </c>
      <c r="H121" t="s">
        <v>1213</v>
      </c>
      <c r="I121" t="s">
        <v>61</v>
      </c>
      <c r="J121" t="s">
        <v>1080</v>
      </c>
      <c r="K121" s="78">
        <f t="shared" ca="1" si="1"/>
        <v>0</v>
      </c>
      <c r="M121" t="s">
        <v>1680</v>
      </c>
    </row>
    <row r="122" spans="1:13" x14ac:dyDescent="0.35">
      <c r="A122" t="s">
        <v>1676</v>
      </c>
      <c r="B122" t="s">
        <v>66</v>
      </c>
      <c r="C122" t="s">
        <v>1082</v>
      </c>
      <c r="D122" t="s">
        <v>1027</v>
      </c>
      <c r="E122" t="s">
        <v>1028</v>
      </c>
      <c r="F122" t="s">
        <v>513</v>
      </c>
      <c r="G122" t="s">
        <v>1080</v>
      </c>
      <c r="H122" t="s">
        <v>1214</v>
      </c>
      <c r="I122" t="s">
        <v>61</v>
      </c>
      <c r="J122" t="s">
        <v>1080</v>
      </c>
      <c r="K122" s="78">
        <f t="shared" ca="1" si="1"/>
        <v>0</v>
      </c>
      <c r="M122" t="s">
        <v>1680</v>
      </c>
    </row>
    <row r="123" spans="1:13" x14ac:dyDescent="0.35">
      <c r="A123" t="s">
        <v>1676</v>
      </c>
      <c r="B123" t="s">
        <v>69</v>
      </c>
      <c r="C123" t="s">
        <v>1082</v>
      </c>
      <c r="D123" t="s">
        <v>1027</v>
      </c>
      <c r="E123" t="s">
        <v>1028</v>
      </c>
      <c r="F123" t="s">
        <v>54</v>
      </c>
      <c r="G123" t="s">
        <v>1080</v>
      </c>
      <c r="H123" t="s">
        <v>1215</v>
      </c>
      <c r="I123" t="s">
        <v>61</v>
      </c>
      <c r="J123" t="s">
        <v>1080</v>
      </c>
      <c r="K123" s="78">
        <f t="shared" ca="1" si="1"/>
        <v>0</v>
      </c>
      <c r="M123" t="s">
        <v>1680</v>
      </c>
    </row>
    <row r="124" spans="1:13" x14ac:dyDescent="0.35">
      <c r="A124" t="s">
        <v>1676</v>
      </c>
      <c r="B124" t="s">
        <v>73</v>
      </c>
      <c r="C124" t="s">
        <v>1082</v>
      </c>
      <c r="D124" t="s">
        <v>1027</v>
      </c>
      <c r="E124" t="s">
        <v>1029</v>
      </c>
      <c r="G124" t="s">
        <v>1080</v>
      </c>
      <c r="H124" t="s">
        <v>1216</v>
      </c>
      <c r="I124" t="s">
        <v>61</v>
      </c>
      <c r="J124" t="s">
        <v>1080</v>
      </c>
      <c r="K124" s="78">
        <f t="shared" ca="1" si="1"/>
        <v>0</v>
      </c>
      <c r="M124" t="s">
        <v>1680</v>
      </c>
    </row>
    <row r="125" spans="1:13" x14ac:dyDescent="0.35">
      <c r="A125" t="s">
        <v>1676</v>
      </c>
      <c r="B125" t="s">
        <v>76</v>
      </c>
      <c r="C125" t="s">
        <v>1082</v>
      </c>
      <c r="D125" t="s">
        <v>480</v>
      </c>
      <c r="E125" t="s">
        <v>1028</v>
      </c>
      <c r="F125" t="s">
        <v>1090</v>
      </c>
      <c r="G125" t="s">
        <v>1080</v>
      </c>
      <c r="H125" t="s">
        <v>1217</v>
      </c>
      <c r="I125" t="s">
        <v>61</v>
      </c>
      <c r="J125" t="s">
        <v>1080</v>
      </c>
      <c r="K125" s="78">
        <f t="shared" ca="1" si="1"/>
        <v>0</v>
      </c>
      <c r="M125" t="s">
        <v>1680</v>
      </c>
    </row>
    <row r="126" spans="1:13" x14ac:dyDescent="0.35">
      <c r="A126" t="s">
        <v>1676</v>
      </c>
      <c r="B126" t="s">
        <v>80</v>
      </c>
      <c r="C126" t="s">
        <v>1082</v>
      </c>
      <c r="D126" t="s">
        <v>480</v>
      </c>
      <c r="E126" t="s">
        <v>1028</v>
      </c>
      <c r="F126" t="s">
        <v>1091</v>
      </c>
      <c r="G126" t="s">
        <v>1080</v>
      </c>
      <c r="H126" t="s">
        <v>1218</v>
      </c>
      <c r="I126" t="s">
        <v>61</v>
      </c>
      <c r="J126" t="s">
        <v>1080</v>
      </c>
      <c r="K126" s="78">
        <f t="shared" ca="1" si="1"/>
        <v>0</v>
      </c>
      <c r="M126" t="s">
        <v>1680</v>
      </c>
    </row>
    <row r="127" spans="1:13" x14ac:dyDescent="0.35">
      <c r="A127" t="s">
        <v>1676</v>
      </c>
      <c r="B127" t="s">
        <v>82</v>
      </c>
      <c r="C127" t="s">
        <v>1082</v>
      </c>
      <c r="D127" t="s">
        <v>480</v>
      </c>
      <c r="E127" t="s">
        <v>1028</v>
      </c>
      <c r="F127" t="s">
        <v>1092</v>
      </c>
      <c r="G127" t="s">
        <v>1080</v>
      </c>
      <c r="H127" t="s">
        <v>1219</v>
      </c>
      <c r="I127" t="s">
        <v>61</v>
      </c>
      <c r="J127" t="s">
        <v>1080</v>
      </c>
      <c r="K127" s="78">
        <f t="shared" ca="1" si="1"/>
        <v>0</v>
      </c>
      <c r="M127" t="s">
        <v>1680</v>
      </c>
    </row>
    <row r="128" spans="1:13" x14ac:dyDescent="0.35">
      <c r="A128" t="s">
        <v>1676</v>
      </c>
      <c r="B128" t="s">
        <v>84</v>
      </c>
      <c r="C128" t="s">
        <v>1082</v>
      </c>
      <c r="D128" t="s">
        <v>480</v>
      </c>
      <c r="E128" t="s">
        <v>1028</v>
      </c>
      <c r="F128" t="s">
        <v>586</v>
      </c>
      <c r="G128" t="s">
        <v>1080</v>
      </c>
      <c r="H128" t="s">
        <v>1220</v>
      </c>
      <c r="I128" t="s">
        <v>61</v>
      </c>
      <c r="J128" t="s">
        <v>1080</v>
      </c>
      <c r="K128" s="78">
        <f t="shared" ca="1" si="1"/>
        <v>0</v>
      </c>
      <c r="M128" t="s">
        <v>1680</v>
      </c>
    </row>
    <row r="129" spans="1:13" x14ac:dyDescent="0.35">
      <c r="A129" t="s">
        <v>1676</v>
      </c>
      <c r="B129" t="s">
        <v>86</v>
      </c>
      <c r="C129" t="s">
        <v>1082</v>
      </c>
      <c r="D129" t="s">
        <v>480</v>
      </c>
      <c r="E129" t="s">
        <v>1028</v>
      </c>
      <c r="F129" t="s">
        <v>513</v>
      </c>
      <c r="G129" t="s">
        <v>1080</v>
      </c>
      <c r="H129" t="s">
        <v>1221</v>
      </c>
      <c r="I129" t="s">
        <v>61</v>
      </c>
      <c r="J129" t="s">
        <v>1080</v>
      </c>
      <c r="K129" s="78">
        <f t="shared" ca="1" si="1"/>
        <v>0</v>
      </c>
      <c r="M129" t="s">
        <v>1680</v>
      </c>
    </row>
    <row r="130" spans="1:13" x14ac:dyDescent="0.35">
      <c r="A130" t="s">
        <v>1676</v>
      </c>
      <c r="B130" t="s">
        <v>88</v>
      </c>
      <c r="C130" t="s">
        <v>1082</v>
      </c>
      <c r="D130" t="s">
        <v>480</v>
      </c>
      <c r="E130" t="s">
        <v>1028</v>
      </c>
      <c r="F130" t="s">
        <v>54</v>
      </c>
      <c r="G130" t="s">
        <v>1080</v>
      </c>
      <c r="H130" t="s">
        <v>1222</v>
      </c>
      <c r="I130" t="s">
        <v>61</v>
      </c>
      <c r="J130" t="s">
        <v>1080</v>
      </c>
      <c r="K130" s="78">
        <f t="shared" ca="1" si="1"/>
        <v>0</v>
      </c>
      <c r="M130" t="s">
        <v>1680</v>
      </c>
    </row>
    <row r="131" spans="1:13" x14ac:dyDescent="0.35">
      <c r="A131" t="s">
        <v>1676</v>
      </c>
      <c r="B131" t="s">
        <v>90</v>
      </c>
      <c r="C131" t="s">
        <v>1082</v>
      </c>
      <c r="D131" t="s">
        <v>480</v>
      </c>
      <c r="E131" t="s">
        <v>1029</v>
      </c>
      <c r="G131" t="s">
        <v>1080</v>
      </c>
      <c r="H131" t="s">
        <v>1223</v>
      </c>
      <c r="I131" t="s">
        <v>61</v>
      </c>
      <c r="J131" t="s">
        <v>1080</v>
      </c>
      <c r="K131" s="78">
        <f t="shared" ca="1" si="1"/>
        <v>0</v>
      </c>
      <c r="M131" t="s">
        <v>1680</v>
      </c>
    </row>
    <row r="132" spans="1:13" x14ac:dyDescent="0.35">
      <c r="A132" t="s">
        <v>1676</v>
      </c>
      <c r="B132" t="s">
        <v>92</v>
      </c>
      <c r="C132" t="s">
        <v>1082</v>
      </c>
      <c r="D132" t="s">
        <v>1030</v>
      </c>
      <c r="E132" t="s">
        <v>1028</v>
      </c>
      <c r="F132" t="s">
        <v>1093</v>
      </c>
      <c r="G132" t="s">
        <v>1080</v>
      </c>
      <c r="H132" t="s">
        <v>1224</v>
      </c>
      <c r="I132" t="s">
        <v>61</v>
      </c>
      <c r="J132" t="s">
        <v>1080</v>
      </c>
      <c r="K132" s="78">
        <f t="shared" ca="1" si="1"/>
        <v>0</v>
      </c>
      <c r="M132" t="s">
        <v>1680</v>
      </c>
    </row>
    <row r="133" spans="1:13" x14ac:dyDescent="0.35">
      <c r="A133" t="s">
        <v>1676</v>
      </c>
      <c r="B133" t="s">
        <v>94</v>
      </c>
      <c r="C133" t="s">
        <v>1082</v>
      </c>
      <c r="D133" t="s">
        <v>1030</v>
      </c>
      <c r="E133" t="s">
        <v>1028</v>
      </c>
      <c r="F133" t="s">
        <v>1089</v>
      </c>
      <c r="G133" t="s">
        <v>1080</v>
      </c>
      <c r="H133" t="s">
        <v>1225</v>
      </c>
      <c r="I133" t="s">
        <v>61</v>
      </c>
      <c r="J133" t="s">
        <v>1080</v>
      </c>
      <c r="K133" s="78">
        <f t="shared" ref="K133:K196" ca="1" si="2">OFFSET(INDIRECT(A133&amp;"_specific_Corner"),MATCH($B133,INDIRECT(A133&amp;"_specific_Row"),0),MATCH($I133,INDIRECT(A133&amp;"_specific_Column",0)))</f>
        <v>0</v>
      </c>
      <c r="M133" t="s">
        <v>1680</v>
      </c>
    </row>
    <row r="134" spans="1:13" x14ac:dyDescent="0.35">
      <c r="A134" t="s">
        <v>1676</v>
      </c>
      <c r="B134" t="s">
        <v>96</v>
      </c>
      <c r="C134" t="s">
        <v>1082</v>
      </c>
      <c r="D134" t="s">
        <v>1030</v>
      </c>
      <c r="E134" t="s">
        <v>1028</v>
      </c>
      <c r="F134" t="s">
        <v>603</v>
      </c>
      <c r="G134" t="s">
        <v>1080</v>
      </c>
      <c r="H134" t="s">
        <v>1226</v>
      </c>
      <c r="I134" t="s">
        <v>61</v>
      </c>
      <c r="J134" t="s">
        <v>1080</v>
      </c>
      <c r="K134" s="78">
        <f t="shared" ca="1" si="2"/>
        <v>0</v>
      </c>
      <c r="M134" t="s">
        <v>1680</v>
      </c>
    </row>
    <row r="135" spans="1:13" x14ac:dyDescent="0.35">
      <c r="A135" t="s">
        <v>1676</v>
      </c>
      <c r="B135" t="s">
        <v>98</v>
      </c>
      <c r="C135" t="s">
        <v>1082</v>
      </c>
      <c r="D135" t="s">
        <v>1030</v>
      </c>
      <c r="E135" t="s">
        <v>1028</v>
      </c>
      <c r="F135" t="s">
        <v>54</v>
      </c>
      <c r="G135" t="s">
        <v>1080</v>
      </c>
      <c r="H135" t="s">
        <v>1227</v>
      </c>
      <c r="I135" t="s">
        <v>61</v>
      </c>
      <c r="J135" t="s">
        <v>1080</v>
      </c>
      <c r="K135" s="78">
        <f t="shared" ca="1" si="2"/>
        <v>0</v>
      </c>
      <c r="M135" t="s">
        <v>1680</v>
      </c>
    </row>
    <row r="136" spans="1:13" x14ac:dyDescent="0.35">
      <c r="A136" t="s">
        <v>1676</v>
      </c>
      <c r="B136" t="s">
        <v>100</v>
      </c>
      <c r="C136" t="s">
        <v>1082</v>
      </c>
      <c r="D136" t="s">
        <v>1030</v>
      </c>
      <c r="E136" t="s">
        <v>1029</v>
      </c>
      <c r="G136" t="s">
        <v>1080</v>
      </c>
      <c r="H136" t="s">
        <v>1228</v>
      </c>
      <c r="I136" t="s">
        <v>61</v>
      </c>
      <c r="J136" t="s">
        <v>1080</v>
      </c>
      <c r="K136" s="78">
        <f t="shared" ca="1" si="2"/>
        <v>0</v>
      </c>
      <c r="M136" t="s">
        <v>1680</v>
      </c>
    </row>
    <row r="137" spans="1:13" x14ac:dyDescent="0.35">
      <c r="A137" t="s">
        <v>1676</v>
      </c>
      <c r="B137" t="s">
        <v>102</v>
      </c>
      <c r="C137" t="s">
        <v>1082</v>
      </c>
      <c r="D137" t="s">
        <v>1031</v>
      </c>
      <c r="E137" t="s">
        <v>1028</v>
      </c>
      <c r="F137" t="s">
        <v>1094</v>
      </c>
      <c r="G137" t="s">
        <v>1080</v>
      </c>
      <c r="H137" t="s">
        <v>1229</v>
      </c>
      <c r="I137" t="s">
        <v>61</v>
      </c>
      <c r="J137" t="s">
        <v>1080</v>
      </c>
      <c r="K137" s="78">
        <f t="shared" ca="1" si="2"/>
        <v>0</v>
      </c>
      <c r="M137" t="s">
        <v>1680</v>
      </c>
    </row>
    <row r="138" spans="1:13" x14ac:dyDescent="0.35">
      <c r="A138" t="s">
        <v>1676</v>
      </c>
      <c r="B138" t="s">
        <v>67</v>
      </c>
      <c r="C138" t="s">
        <v>1082</v>
      </c>
      <c r="D138" t="s">
        <v>1031</v>
      </c>
      <c r="E138" t="s">
        <v>1028</v>
      </c>
      <c r="F138" t="s">
        <v>1095</v>
      </c>
      <c r="G138" t="s">
        <v>1080</v>
      </c>
      <c r="H138" t="s">
        <v>1230</v>
      </c>
      <c r="I138" t="s">
        <v>61</v>
      </c>
      <c r="J138" t="s">
        <v>1080</v>
      </c>
      <c r="K138" s="78">
        <f t="shared" ca="1" si="2"/>
        <v>0</v>
      </c>
      <c r="M138" t="s">
        <v>1680</v>
      </c>
    </row>
    <row r="139" spans="1:13" x14ac:dyDescent="0.35">
      <c r="A139" t="s">
        <v>1676</v>
      </c>
      <c r="B139" t="s">
        <v>105</v>
      </c>
      <c r="C139" t="s">
        <v>1082</v>
      </c>
      <c r="D139" t="s">
        <v>1031</v>
      </c>
      <c r="E139" t="s">
        <v>1028</v>
      </c>
      <c r="F139" t="s">
        <v>54</v>
      </c>
      <c r="G139" t="s">
        <v>1080</v>
      </c>
      <c r="H139" t="s">
        <v>1231</v>
      </c>
      <c r="I139" t="s">
        <v>61</v>
      </c>
      <c r="J139" t="s">
        <v>1080</v>
      </c>
      <c r="K139" s="78">
        <f t="shared" ca="1" si="2"/>
        <v>0</v>
      </c>
      <c r="M139" t="s">
        <v>1680</v>
      </c>
    </row>
    <row r="140" spans="1:13" x14ac:dyDescent="0.35">
      <c r="A140" t="s">
        <v>1676</v>
      </c>
      <c r="B140" t="s">
        <v>107</v>
      </c>
      <c r="C140" t="s">
        <v>1082</v>
      </c>
      <c r="D140" t="s">
        <v>1031</v>
      </c>
      <c r="E140" t="s">
        <v>1029</v>
      </c>
      <c r="G140" t="s">
        <v>1080</v>
      </c>
      <c r="H140" t="s">
        <v>1232</v>
      </c>
      <c r="I140" t="s">
        <v>61</v>
      </c>
      <c r="J140" t="s">
        <v>1080</v>
      </c>
      <c r="K140" s="78">
        <f t="shared" ca="1" si="2"/>
        <v>0</v>
      </c>
      <c r="M140" t="s">
        <v>1680</v>
      </c>
    </row>
    <row r="141" spans="1:13" x14ac:dyDescent="0.35">
      <c r="A141" t="s">
        <v>1676</v>
      </c>
      <c r="B141" t="s">
        <v>109</v>
      </c>
      <c r="C141" t="s">
        <v>1082</v>
      </c>
      <c r="D141" t="s">
        <v>1032</v>
      </c>
      <c r="E141" t="s">
        <v>1028</v>
      </c>
      <c r="F141" t="s">
        <v>1094</v>
      </c>
      <c r="G141" t="s">
        <v>1080</v>
      </c>
      <c r="H141" t="s">
        <v>1233</v>
      </c>
      <c r="I141" t="s">
        <v>61</v>
      </c>
      <c r="J141" t="s">
        <v>1080</v>
      </c>
      <c r="K141" s="78">
        <f t="shared" ca="1" si="2"/>
        <v>0</v>
      </c>
      <c r="M141" t="s">
        <v>1680</v>
      </c>
    </row>
    <row r="142" spans="1:13" x14ac:dyDescent="0.35">
      <c r="A142" t="s">
        <v>1676</v>
      </c>
      <c r="B142" t="s">
        <v>111</v>
      </c>
      <c r="C142" t="s">
        <v>1082</v>
      </c>
      <c r="D142" t="s">
        <v>1032</v>
      </c>
      <c r="E142" t="s">
        <v>1028</v>
      </c>
      <c r="F142" t="s">
        <v>1095</v>
      </c>
      <c r="G142" t="s">
        <v>1080</v>
      </c>
      <c r="H142" t="s">
        <v>1234</v>
      </c>
      <c r="I142" t="s">
        <v>61</v>
      </c>
      <c r="J142" t="s">
        <v>1080</v>
      </c>
      <c r="K142" s="78">
        <f t="shared" ca="1" si="2"/>
        <v>0</v>
      </c>
      <c r="M142" t="s">
        <v>1680</v>
      </c>
    </row>
    <row r="143" spans="1:13" x14ac:dyDescent="0.35">
      <c r="A143" t="s">
        <v>1676</v>
      </c>
      <c r="B143" t="s">
        <v>114</v>
      </c>
      <c r="C143" t="s">
        <v>1082</v>
      </c>
      <c r="D143" t="s">
        <v>1032</v>
      </c>
      <c r="E143" t="s">
        <v>1028</v>
      </c>
      <c r="F143" t="s">
        <v>54</v>
      </c>
      <c r="G143" t="s">
        <v>1080</v>
      </c>
      <c r="H143" t="s">
        <v>1235</v>
      </c>
      <c r="I143" t="s">
        <v>61</v>
      </c>
      <c r="J143" t="s">
        <v>1080</v>
      </c>
      <c r="K143" s="78">
        <f t="shared" ca="1" si="2"/>
        <v>0</v>
      </c>
      <c r="M143" t="s">
        <v>1680</v>
      </c>
    </row>
    <row r="144" spans="1:13" x14ac:dyDescent="0.35">
      <c r="A144" t="s">
        <v>1676</v>
      </c>
      <c r="B144" t="s">
        <v>116</v>
      </c>
      <c r="C144" t="s">
        <v>1082</v>
      </c>
      <c r="D144" t="s">
        <v>1032</v>
      </c>
      <c r="E144" t="s">
        <v>1029</v>
      </c>
      <c r="G144" t="s">
        <v>1080</v>
      </c>
      <c r="H144" t="s">
        <v>1236</v>
      </c>
      <c r="I144" t="s">
        <v>61</v>
      </c>
      <c r="J144" t="s">
        <v>1080</v>
      </c>
      <c r="K144" s="78">
        <f t="shared" ca="1" si="2"/>
        <v>0</v>
      </c>
      <c r="M144" t="s">
        <v>1680</v>
      </c>
    </row>
    <row r="145" spans="1:13" x14ac:dyDescent="0.35">
      <c r="A145" t="s">
        <v>1676</v>
      </c>
      <c r="B145" t="s">
        <v>118</v>
      </c>
      <c r="C145" t="s">
        <v>1082</v>
      </c>
      <c r="D145" t="s">
        <v>513</v>
      </c>
      <c r="E145" t="s">
        <v>1028</v>
      </c>
      <c r="G145" t="s">
        <v>1080</v>
      </c>
      <c r="H145" t="s">
        <v>1237</v>
      </c>
      <c r="I145" t="s">
        <v>61</v>
      </c>
      <c r="J145" t="s">
        <v>1080</v>
      </c>
      <c r="K145" s="78">
        <f t="shared" ca="1" si="2"/>
        <v>0</v>
      </c>
      <c r="M145" t="s">
        <v>1680</v>
      </c>
    </row>
    <row r="146" spans="1:13" x14ac:dyDescent="0.35">
      <c r="A146" t="s">
        <v>1676</v>
      </c>
      <c r="B146" t="s">
        <v>120</v>
      </c>
      <c r="C146" t="s">
        <v>1082</v>
      </c>
      <c r="D146" t="s">
        <v>513</v>
      </c>
      <c r="E146" t="s">
        <v>1029</v>
      </c>
      <c r="G146" t="s">
        <v>1080</v>
      </c>
      <c r="H146" t="s">
        <v>1238</v>
      </c>
      <c r="I146" t="s">
        <v>61</v>
      </c>
      <c r="J146" t="s">
        <v>1080</v>
      </c>
      <c r="K146" s="78">
        <f t="shared" ca="1" si="2"/>
        <v>0</v>
      </c>
      <c r="M146" t="s">
        <v>1680</v>
      </c>
    </row>
    <row r="147" spans="1:13" x14ac:dyDescent="0.35">
      <c r="A147" t="s">
        <v>1676</v>
      </c>
      <c r="B147" t="s">
        <v>122</v>
      </c>
      <c r="C147" t="s">
        <v>1082</v>
      </c>
      <c r="D147" t="s">
        <v>1033</v>
      </c>
      <c r="E147" t="s">
        <v>1028</v>
      </c>
      <c r="G147" t="s">
        <v>1080</v>
      </c>
      <c r="H147" t="s">
        <v>1239</v>
      </c>
      <c r="I147" t="s">
        <v>61</v>
      </c>
      <c r="J147" t="s">
        <v>1080</v>
      </c>
      <c r="K147" s="78">
        <f t="shared" ca="1" si="2"/>
        <v>0</v>
      </c>
      <c r="M147" t="s">
        <v>1680</v>
      </c>
    </row>
    <row r="148" spans="1:13" x14ac:dyDescent="0.35">
      <c r="A148" t="s">
        <v>1676</v>
      </c>
      <c r="B148" t="s">
        <v>124</v>
      </c>
      <c r="C148" t="s">
        <v>1082</v>
      </c>
      <c r="D148" t="s">
        <v>1033</v>
      </c>
      <c r="E148" t="s">
        <v>1029</v>
      </c>
      <c r="G148" t="s">
        <v>1080</v>
      </c>
      <c r="H148" t="s">
        <v>1240</v>
      </c>
      <c r="I148" t="s">
        <v>61</v>
      </c>
      <c r="J148" t="s">
        <v>1080</v>
      </c>
      <c r="K148" s="78">
        <f t="shared" ca="1" si="2"/>
        <v>0</v>
      </c>
      <c r="M148" t="s">
        <v>1680</v>
      </c>
    </row>
    <row r="149" spans="1:13" x14ac:dyDescent="0.35">
      <c r="A149" t="s">
        <v>1676</v>
      </c>
      <c r="B149" t="s">
        <v>71</v>
      </c>
      <c r="C149" t="s">
        <v>1082</v>
      </c>
      <c r="D149" t="s">
        <v>1033</v>
      </c>
      <c r="E149" t="s">
        <v>1034</v>
      </c>
      <c r="G149" t="s">
        <v>1080</v>
      </c>
      <c r="H149" t="s">
        <v>1241</v>
      </c>
      <c r="I149" t="s">
        <v>61</v>
      </c>
      <c r="J149" t="s">
        <v>1080</v>
      </c>
      <c r="K149" s="78">
        <f t="shared" ca="1" si="2"/>
        <v>0</v>
      </c>
      <c r="M149" t="s">
        <v>1680</v>
      </c>
    </row>
    <row r="150" spans="1:13" x14ac:dyDescent="0.35">
      <c r="A150" t="s">
        <v>1676</v>
      </c>
      <c r="B150" t="s">
        <v>38</v>
      </c>
      <c r="C150" t="s">
        <v>1082</v>
      </c>
      <c r="D150" t="s">
        <v>1027</v>
      </c>
      <c r="E150" t="s">
        <v>1028</v>
      </c>
      <c r="F150" t="s">
        <v>1084</v>
      </c>
      <c r="G150" t="s">
        <v>1081</v>
      </c>
      <c r="H150" t="s">
        <v>1242</v>
      </c>
      <c r="I150" t="s">
        <v>62</v>
      </c>
      <c r="J150" t="s">
        <v>1081</v>
      </c>
      <c r="K150" s="78">
        <f t="shared" ca="1" si="2"/>
        <v>0</v>
      </c>
      <c r="M150" t="s">
        <v>1680</v>
      </c>
    </row>
    <row r="151" spans="1:13" x14ac:dyDescent="0.35">
      <c r="A151" t="s">
        <v>1676</v>
      </c>
      <c r="B151" t="s">
        <v>41</v>
      </c>
      <c r="C151" t="s">
        <v>1082</v>
      </c>
      <c r="D151" t="s">
        <v>1027</v>
      </c>
      <c r="E151" t="s">
        <v>1028</v>
      </c>
      <c r="F151" t="s">
        <v>1085</v>
      </c>
      <c r="G151" t="s">
        <v>1081</v>
      </c>
      <c r="H151" t="s">
        <v>1243</v>
      </c>
      <c r="I151" t="s">
        <v>62</v>
      </c>
      <c r="J151" t="s">
        <v>1081</v>
      </c>
      <c r="K151" s="78">
        <f t="shared" ca="1" si="2"/>
        <v>0</v>
      </c>
      <c r="M151" t="s">
        <v>1680</v>
      </c>
    </row>
    <row r="152" spans="1:13" x14ac:dyDescent="0.35">
      <c r="A152" t="s">
        <v>1676</v>
      </c>
      <c r="B152" t="s">
        <v>45</v>
      </c>
      <c r="C152" t="s">
        <v>1082</v>
      </c>
      <c r="D152" t="s">
        <v>1027</v>
      </c>
      <c r="E152" t="s">
        <v>1028</v>
      </c>
      <c r="F152" t="s">
        <v>1086</v>
      </c>
      <c r="G152" t="s">
        <v>1081</v>
      </c>
      <c r="H152" t="s">
        <v>1244</v>
      </c>
      <c r="I152" t="s">
        <v>62</v>
      </c>
      <c r="J152" t="s">
        <v>1081</v>
      </c>
      <c r="K152" s="78">
        <f t="shared" ca="1" si="2"/>
        <v>0</v>
      </c>
      <c r="M152" t="s">
        <v>1680</v>
      </c>
    </row>
    <row r="153" spans="1:13" x14ac:dyDescent="0.35">
      <c r="A153" t="s">
        <v>1676</v>
      </c>
      <c r="B153" t="s">
        <v>49</v>
      </c>
      <c r="C153" t="s">
        <v>1082</v>
      </c>
      <c r="D153" t="s">
        <v>1027</v>
      </c>
      <c r="E153" t="s">
        <v>1028</v>
      </c>
      <c r="F153" t="s">
        <v>1087</v>
      </c>
      <c r="G153" t="s">
        <v>1081</v>
      </c>
      <c r="H153" t="s">
        <v>1245</v>
      </c>
      <c r="I153" t="s">
        <v>62</v>
      </c>
      <c r="J153" t="s">
        <v>1081</v>
      </c>
      <c r="K153" s="78">
        <f t="shared" ca="1" si="2"/>
        <v>0</v>
      </c>
      <c r="M153" t="s">
        <v>1680</v>
      </c>
    </row>
    <row r="154" spans="1:13" x14ac:dyDescent="0.35">
      <c r="A154" t="s">
        <v>1676</v>
      </c>
      <c r="B154" t="s">
        <v>51</v>
      </c>
      <c r="C154" t="s">
        <v>1082</v>
      </c>
      <c r="D154" t="s">
        <v>1027</v>
      </c>
      <c r="E154" t="s">
        <v>1028</v>
      </c>
      <c r="F154" t="s">
        <v>1088</v>
      </c>
      <c r="G154" t="s">
        <v>1081</v>
      </c>
      <c r="H154" t="s">
        <v>1246</v>
      </c>
      <c r="I154" t="s">
        <v>62</v>
      </c>
      <c r="J154" t="s">
        <v>1081</v>
      </c>
      <c r="K154" s="78">
        <f t="shared" ca="1" si="2"/>
        <v>0</v>
      </c>
      <c r="M154" t="s">
        <v>1680</v>
      </c>
    </row>
    <row r="155" spans="1:13" x14ac:dyDescent="0.35">
      <c r="A155" t="s">
        <v>1676</v>
      </c>
      <c r="B155" t="s">
        <v>53</v>
      </c>
      <c r="C155" t="s">
        <v>1082</v>
      </c>
      <c r="D155" t="s">
        <v>1027</v>
      </c>
      <c r="E155" t="s">
        <v>1028</v>
      </c>
      <c r="F155" t="s">
        <v>1089</v>
      </c>
      <c r="G155" t="s">
        <v>1081</v>
      </c>
      <c r="H155" t="s">
        <v>1247</v>
      </c>
      <c r="I155" t="s">
        <v>62</v>
      </c>
      <c r="J155" t="s">
        <v>1081</v>
      </c>
      <c r="K155" s="78">
        <f t="shared" ca="1" si="2"/>
        <v>0</v>
      </c>
      <c r="M155" t="s">
        <v>1680</v>
      </c>
    </row>
    <row r="156" spans="1:13" x14ac:dyDescent="0.35">
      <c r="A156" t="s">
        <v>1676</v>
      </c>
      <c r="B156" t="s">
        <v>60</v>
      </c>
      <c r="C156" t="s">
        <v>1082</v>
      </c>
      <c r="D156" t="s">
        <v>1027</v>
      </c>
      <c r="E156" t="s">
        <v>1028</v>
      </c>
      <c r="F156" t="s">
        <v>603</v>
      </c>
      <c r="G156" t="s">
        <v>1081</v>
      </c>
      <c r="H156" t="s">
        <v>1248</v>
      </c>
      <c r="I156" t="s">
        <v>62</v>
      </c>
      <c r="J156" t="s">
        <v>1081</v>
      </c>
      <c r="K156" s="78">
        <f t="shared" ca="1" si="2"/>
        <v>0</v>
      </c>
      <c r="M156" t="s">
        <v>1680</v>
      </c>
    </row>
    <row r="157" spans="1:13" x14ac:dyDescent="0.35">
      <c r="A157" t="s">
        <v>1676</v>
      </c>
      <c r="B157" t="s">
        <v>66</v>
      </c>
      <c r="C157" t="s">
        <v>1082</v>
      </c>
      <c r="D157" t="s">
        <v>1027</v>
      </c>
      <c r="E157" t="s">
        <v>1028</v>
      </c>
      <c r="F157" t="s">
        <v>513</v>
      </c>
      <c r="G157" t="s">
        <v>1081</v>
      </c>
      <c r="H157" t="s">
        <v>1249</v>
      </c>
      <c r="I157" t="s">
        <v>62</v>
      </c>
      <c r="J157" t="s">
        <v>1081</v>
      </c>
      <c r="K157" s="78">
        <f t="shared" ca="1" si="2"/>
        <v>0</v>
      </c>
      <c r="M157" t="s">
        <v>1680</v>
      </c>
    </row>
    <row r="158" spans="1:13" x14ac:dyDescent="0.35">
      <c r="A158" t="s">
        <v>1676</v>
      </c>
      <c r="B158" t="s">
        <v>69</v>
      </c>
      <c r="C158" t="s">
        <v>1082</v>
      </c>
      <c r="D158" t="s">
        <v>1027</v>
      </c>
      <c r="E158" t="s">
        <v>1028</v>
      </c>
      <c r="F158" t="s">
        <v>54</v>
      </c>
      <c r="G158" t="s">
        <v>1081</v>
      </c>
      <c r="H158" t="s">
        <v>1250</v>
      </c>
      <c r="I158" t="s">
        <v>62</v>
      </c>
      <c r="J158" t="s">
        <v>1081</v>
      </c>
      <c r="K158" s="78">
        <f t="shared" ca="1" si="2"/>
        <v>0</v>
      </c>
      <c r="M158" t="s">
        <v>1680</v>
      </c>
    </row>
    <row r="159" spans="1:13" x14ac:dyDescent="0.35">
      <c r="A159" t="s">
        <v>1676</v>
      </c>
      <c r="B159" t="s">
        <v>73</v>
      </c>
      <c r="C159" t="s">
        <v>1082</v>
      </c>
      <c r="D159" t="s">
        <v>1027</v>
      </c>
      <c r="E159" t="s">
        <v>1029</v>
      </c>
      <c r="G159" t="s">
        <v>1081</v>
      </c>
      <c r="H159" t="s">
        <v>1251</v>
      </c>
      <c r="I159" t="s">
        <v>62</v>
      </c>
      <c r="J159" t="s">
        <v>1081</v>
      </c>
      <c r="K159" s="78">
        <f t="shared" ca="1" si="2"/>
        <v>0</v>
      </c>
      <c r="M159" t="s">
        <v>1680</v>
      </c>
    </row>
    <row r="160" spans="1:13" x14ac:dyDescent="0.35">
      <c r="A160" t="s">
        <v>1676</v>
      </c>
      <c r="B160" t="s">
        <v>76</v>
      </c>
      <c r="C160" t="s">
        <v>1082</v>
      </c>
      <c r="D160" t="s">
        <v>480</v>
      </c>
      <c r="E160" t="s">
        <v>1028</v>
      </c>
      <c r="F160" t="s">
        <v>1090</v>
      </c>
      <c r="G160" t="s">
        <v>1081</v>
      </c>
      <c r="H160" t="s">
        <v>1252</v>
      </c>
      <c r="I160" t="s">
        <v>62</v>
      </c>
      <c r="J160" t="s">
        <v>1081</v>
      </c>
      <c r="K160" s="78">
        <f t="shared" ca="1" si="2"/>
        <v>0</v>
      </c>
      <c r="M160" t="s">
        <v>1680</v>
      </c>
    </row>
    <row r="161" spans="1:13" x14ac:dyDescent="0.35">
      <c r="A161" t="s">
        <v>1676</v>
      </c>
      <c r="B161" t="s">
        <v>80</v>
      </c>
      <c r="C161" t="s">
        <v>1082</v>
      </c>
      <c r="D161" t="s">
        <v>480</v>
      </c>
      <c r="E161" t="s">
        <v>1028</v>
      </c>
      <c r="F161" t="s">
        <v>1091</v>
      </c>
      <c r="G161" t="s">
        <v>1081</v>
      </c>
      <c r="H161" t="s">
        <v>1253</v>
      </c>
      <c r="I161" t="s">
        <v>62</v>
      </c>
      <c r="J161" t="s">
        <v>1081</v>
      </c>
      <c r="K161" s="78">
        <f t="shared" ca="1" si="2"/>
        <v>0</v>
      </c>
      <c r="M161" t="s">
        <v>1680</v>
      </c>
    </row>
    <row r="162" spans="1:13" x14ac:dyDescent="0.35">
      <c r="A162" t="s">
        <v>1676</v>
      </c>
      <c r="B162" t="s">
        <v>82</v>
      </c>
      <c r="C162" t="s">
        <v>1082</v>
      </c>
      <c r="D162" t="s">
        <v>480</v>
      </c>
      <c r="E162" t="s">
        <v>1028</v>
      </c>
      <c r="F162" t="s">
        <v>1092</v>
      </c>
      <c r="G162" t="s">
        <v>1081</v>
      </c>
      <c r="H162" t="s">
        <v>1254</v>
      </c>
      <c r="I162" t="s">
        <v>62</v>
      </c>
      <c r="J162" t="s">
        <v>1081</v>
      </c>
      <c r="K162" s="78">
        <f t="shared" ca="1" si="2"/>
        <v>0</v>
      </c>
      <c r="M162" t="s">
        <v>1680</v>
      </c>
    </row>
    <row r="163" spans="1:13" x14ac:dyDescent="0.35">
      <c r="A163" t="s">
        <v>1676</v>
      </c>
      <c r="B163" t="s">
        <v>84</v>
      </c>
      <c r="C163" t="s">
        <v>1082</v>
      </c>
      <c r="D163" t="s">
        <v>480</v>
      </c>
      <c r="E163" t="s">
        <v>1028</v>
      </c>
      <c r="F163" t="s">
        <v>586</v>
      </c>
      <c r="G163" t="s">
        <v>1081</v>
      </c>
      <c r="H163" t="s">
        <v>1255</v>
      </c>
      <c r="I163" t="s">
        <v>62</v>
      </c>
      <c r="J163" t="s">
        <v>1081</v>
      </c>
      <c r="K163" s="78">
        <f t="shared" ca="1" si="2"/>
        <v>0</v>
      </c>
      <c r="M163" t="s">
        <v>1680</v>
      </c>
    </row>
    <row r="164" spans="1:13" x14ac:dyDescent="0.35">
      <c r="A164" t="s">
        <v>1676</v>
      </c>
      <c r="B164" t="s">
        <v>86</v>
      </c>
      <c r="C164" t="s">
        <v>1082</v>
      </c>
      <c r="D164" t="s">
        <v>480</v>
      </c>
      <c r="E164" t="s">
        <v>1028</v>
      </c>
      <c r="F164" t="s">
        <v>513</v>
      </c>
      <c r="G164" t="s">
        <v>1081</v>
      </c>
      <c r="H164" t="s">
        <v>1256</v>
      </c>
      <c r="I164" t="s">
        <v>62</v>
      </c>
      <c r="J164" t="s">
        <v>1081</v>
      </c>
      <c r="K164" s="78">
        <f t="shared" ca="1" si="2"/>
        <v>0</v>
      </c>
      <c r="M164" t="s">
        <v>1680</v>
      </c>
    </row>
    <row r="165" spans="1:13" x14ac:dyDescent="0.35">
      <c r="A165" t="s">
        <v>1676</v>
      </c>
      <c r="B165" t="s">
        <v>88</v>
      </c>
      <c r="C165" t="s">
        <v>1082</v>
      </c>
      <c r="D165" t="s">
        <v>480</v>
      </c>
      <c r="E165" t="s">
        <v>1028</v>
      </c>
      <c r="F165" t="s">
        <v>54</v>
      </c>
      <c r="G165" t="s">
        <v>1081</v>
      </c>
      <c r="H165" t="s">
        <v>1257</v>
      </c>
      <c r="I165" t="s">
        <v>62</v>
      </c>
      <c r="J165" t="s">
        <v>1081</v>
      </c>
      <c r="K165" s="78">
        <f t="shared" ca="1" si="2"/>
        <v>0</v>
      </c>
      <c r="M165" t="s">
        <v>1680</v>
      </c>
    </row>
    <row r="166" spans="1:13" x14ac:dyDescent="0.35">
      <c r="A166" t="s">
        <v>1676</v>
      </c>
      <c r="B166" t="s">
        <v>90</v>
      </c>
      <c r="C166" t="s">
        <v>1082</v>
      </c>
      <c r="D166" t="s">
        <v>480</v>
      </c>
      <c r="E166" t="s">
        <v>1029</v>
      </c>
      <c r="G166" t="s">
        <v>1081</v>
      </c>
      <c r="H166" t="s">
        <v>1258</v>
      </c>
      <c r="I166" t="s">
        <v>62</v>
      </c>
      <c r="J166" t="s">
        <v>1081</v>
      </c>
      <c r="K166" s="78">
        <f t="shared" ca="1" si="2"/>
        <v>0</v>
      </c>
      <c r="M166" t="s">
        <v>1680</v>
      </c>
    </row>
    <row r="167" spans="1:13" x14ac:dyDescent="0.35">
      <c r="A167" t="s">
        <v>1676</v>
      </c>
      <c r="B167" t="s">
        <v>92</v>
      </c>
      <c r="C167" t="s">
        <v>1082</v>
      </c>
      <c r="D167" t="s">
        <v>1030</v>
      </c>
      <c r="E167" t="s">
        <v>1028</v>
      </c>
      <c r="F167" t="s">
        <v>1093</v>
      </c>
      <c r="G167" t="s">
        <v>1081</v>
      </c>
      <c r="H167" t="s">
        <v>1259</v>
      </c>
      <c r="I167" t="s">
        <v>62</v>
      </c>
      <c r="J167" t="s">
        <v>1081</v>
      </c>
      <c r="K167" s="78">
        <f t="shared" ca="1" si="2"/>
        <v>0</v>
      </c>
      <c r="M167" t="s">
        <v>1680</v>
      </c>
    </row>
    <row r="168" spans="1:13" x14ac:dyDescent="0.35">
      <c r="A168" t="s">
        <v>1676</v>
      </c>
      <c r="B168" t="s">
        <v>94</v>
      </c>
      <c r="C168" t="s">
        <v>1082</v>
      </c>
      <c r="D168" t="s">
        <v>1030</v>
      </c>
      <c r="E168" t="s">
        <v>1028</v>
      </c>
      <c r="F168" t="s">
        <v>1089</v>
      </c>
      <c r="G168" t="s">
        <v>1081</v>
      </c>
      <c r="H168" t="s">
        <v>1260</v>
      </c>
      <c r="I168" t="s">
        <v>62</v>
      </c>
      <c r="J168" t="s">
        <v>1081</v>
      </c>
      <c r="K168" s="78">
        <f t="shared" ca="1" si="2"/>
        <v>0</v>
      </c>
      <c r="M168" t="s">
        <v>1680</v>
      </c>
    </row>
    <row r="169" spans="1:13" x14ac:dyDescent="0.35">
      <c r="A169" t="s">
        <v>1676</v>
      </c>
      <c r="B169" t="s">
        <v>96</v>
      </c>
      <c r="C169" t="s">
        <v>1082</v>
      </c>
      <c r="D169" t="s">
        <v>1030</v>
      </c>
      <c r="E169" t="s">
        <v>1028</v>
      </c>
      <c r="F169" t="s">
        <v>603</v>
      </c>
      <c r="G169" t="s">
        <v>1081</v>
      </c>
      <c r="H169" t="s">
        <v>1261</v>
      </c>
      <c r="I169" t="s">
        <v>62</v>
      </c>
      <c r="J169" t="s">
        <v>1081</v>
      </c>
      <c r="K169" s="78">
        <f t="shared" ca="1" si="2"/>
        <v>0</v>
      </c>
      <c r="M169" t="s">
        <v>1680</v>
      </c>
    </row>
    <row r="170" spans="1:13" x14ac:dyDescent="0.35">
      <c r="A170" t="s">
        <v>1676</v>
      </c>
      <c r="B170" t="s">
        <v>98</v>
      </c>
      <c r="C170" t="s">
        <v>1082</v>
      </c>
      <c r="D170" t="s">
        <v>1030</v>
      </c>
      <c r="E170" t="s">
        <v>1028</v>
      </c>
      <c r="F170" t="s">
        <v>54</v>
      </c>
      <c r="G170" t="s">
        <v>1081</v>
      </c>
      <c r="H170" t="s">
        <v>1262</v>
      </c>
      <c r="I170" t="s">
        <v>62</v>
      </c>
      <c r="J170" t="s">
        <v>1081</v>
      </c>
      <c r="K170" s="78">
        <f t="shared" ca="1" si="2"/>
        <v>0</v>
      </c>
      <c r="M170" t="s">
        <v>1680</v>
      </c>
    </row>
    <row r="171" spans="1:13" x14ac:dyDescent="0.35">
      <c r="A171" t="s">
        <v>1676</v>
      </c>
      <c r="B171" t="s">
        <v>100</v>
      </c>
      <c r="C171" t="s">
        <v>1082</v>
      </c>
      <c r="D171" t="s">
        <v>1030</v>
      </c>
      <c r="E171" t="s">
        <v>1029</v>
      </c>
      <c r="G171" t="s">
        <v>1081</v>
      </c>
      <c r="H171" t="s">
        <v>1263</v>
      </c>
      <c r="I171" t="s">
        <v>62</v>
      </c>
      <c r="J171" t="s">
        <v>1081</v>
      </c>
      <c r="K171" s="78">
        <f t="shared" ca="1" si="2"/>
        <v>0</v>
      </c>
      <c r="M171" t="s">
        <v>1680</v>
      </c>
    </row>
    <row r="172" spans="1:13" x14ac:dyDescent="0.35">
      <c r="A172" t="s">
        <v>1676</v>
      </c>
      <c r="B172" t="s">
        <v>102</v>
      </c>
      <c r="C172" t="s">
        <v>1082</v>
      </c>
      <c r="D172" t="s">
        <v>1031</v>
      </c>
      <c r="E172" t="s">
        <v>1028</v>
      </c>
      <c r="F172" t="s">
        <v>1094</v>
      </c>
      <c r="G172" t="s">
        <v>1081</v>
      </c>
      <c r="H172" t="s">
        <v>1264</v>
      </c>
      <c r="I172" t="s">
        <v>62</v>
      </c>
      <c r="J172" t="s">
        <v>1081</v>
      </c>
      <c r="K172" s="78">
        <f t="shared" ca="1" si="2"/>
        <v>0</v>
      </c>
      <c r="M172" t="s">
        <v>1680</v>
      </c>
    </row>
    <row r="173" spans="1:13" x14ac:dyDescent="0.35">
      <c r="A173" t="s">
        <v>1676</v>
      </c>
      <c r="B173" t="s">
        <v>67</v>
      </c>
      <c r="C173" t="s">
        <v>1082</v>
      </c>
      <c r="D173" t="s">
        <v>1031</v>
      </c>
      <c r="E173" t="s">
        <v>1028</v>
      </c>
      <c r="F173" t="s">
        <v>1095</v>
      </c>
      <c r="G173" t="s">
        <v>1081</v>
      </c>
      <c r="H173" t="s">
        <v>1265</v>
      </c>
      <c r="I173" t="s">
        <v>62</v>
      </c>
      <c r="J173" t="s">
        <v>1081</v>
      </c>
      <c r="K173" s="78">
        <f t="shared" ca="1" si="2"/>
        <v>0</v>
      </c>
      <c r="M173" t="s">
        <v>1680</v>
      </c>
    </row>
    <row r="174" spans="1:13" x14ac:dyDescent="0.35">
      <c r="A174" t="s">
        <v>1676</v>
      </c>
      <c r="B174" t="s">
        <v>105</v>
      </c>
      <c r="C174" t="s">
        <v>1082</v>
      </c>
      <c r="D174" t="s">
        <v>1031</v>
      </c>
      <c r="E174" t="s">
        <v>1028</v>
      </c>
      <c r="F174" t="s">
        <v>54</v>
      </c>
      <c r="G174" t="s">
        <v>1081</v>
      </c>
      <c r="H174" t="s">
        <v>1266</v>
      </c>
      <c r="I174" t="s">
        <v>62</v>
      </c>
      <c r="J174" t="s">
        <v>1081</v>
      </c>
      <c r="K174" s="78">
        <f t="shared" ca="1" si="2"/>
        <v>0</v>
      </c>
      <c r="M174" t="s">
        <v>1680</v>
      </c>
    </row>
    <row r="175" spans="1:13" x14ac:dyDescent="0.35">
      <c r="A175" t="s">
        <v>1676</v>
      </c>
      <c r="B175" t="s">
        <v>107</v>
      </c>
      <c r="C175" t="s">
        <v>1082</v>
      </c>
      <c r="D175" t="s">
        <v>1031</v>
      </c>
      <c r="E175" t="s">
        <v>1029</v>
      </c>
      <c r="G175" t="s">
        <v>1081</v>
      </c>
      <c r="H175" t="s">
        <v>1267</v>
      </c>
      <c r="I175" t="s">
        <v>62</v>
      </c>
      <c r="J175" t="s">
        <v>1081</v>
      </c>
      <c r="K175" s="78">
        <f t="shared" ca="1" si="2"/>
        <v>0</v>
      </c>
      <c r="M175" t="s">
        <v>1680</v>
      </c>
    </row>
    <row r="176" spans="1:13" x14ac:dyDescent="0.35">
      <c r="A176" t="s">
        <v>1676</v>
      </c>
      <c r="B176" t="s">
        <v>109</v>
      </c>
      <c r="C176" t="s">
        <v>1082</v>
      </c>
      <c r="D176" t="s">
        <v>1032</v>
      </c>
      <c r="E176" t="s">
        <v>1028</v>
      </c>
      <c r="F176" t="s">
        <v>1094</v>
      </c>
      <c r="G176" t="s">
        <v>1081</v>
      </c>
      <c r="H176" t="s">
        <v>1268</v>
      </c>
      <c r="I176" t="s">
        <v>62</v>
      </c>
      <c r="J176" t="s">
        <v>1081</v>
      </c>
      <c r="K176" s="78">
        <f t="shared" ca="1" si="2"/>
        <v>0</v>
      </c>
      <c r="M176" t="s">
        <v>1680</v>
      </c>
    </row>
    <row r="177" spans="1:13" x14ac:dyDescent="0.35">
      <c r="A177" t="s">
        <v>1676</v>
      </c>
      <c r="B177" t="s">
        <v>111</v>
      </c>
      <c r="C177" t="s">
        <v>1082</v>
      </c>
      <c r="D177" t="s">
        <v>1032</v>
      </c>
      <c r="E177" t="s">
        <v>1028</v>
      </c>
      <c r="F177" t="s">
        <v>1095</v>
      </c>
      <c r="G177" t="s">
        <v>1081</v>
      </c>
      <c r="H177" t="s">
        <v>1269</v>
      </c>
      <c r="I177" t="s">
        <v>62</v>
      </c>
      <c r="J177" t="s">
        <v>1081</v>
      </c>
      <c r="K177" s="78">
        <f t="shared" ca="1" si="2"/>
        <v>0</v>
      </c>
      <c r="M177" t="s">
        <v>1680</v>
      </c>
    </row>
    <row r="178" spans="1:13" x14ac:dyDescent="0.35">
      <c r="A178" t="s">
        <v>1676</v>
      </c>
      <c r="B178" t="s">
        <v>114</v>
      </c>
      <c r="C178" t="s">
        <v>1082</v>
      </c>
      <c r="D178" t="s">
        <v>1032</v>
      </c>
      <c r="E178" t="s">
        <v>1028</v>
      </c>
      <c r="F178" t="s">
        <v>54</v>
      </c>
      <c r="G178" t="s">
        <v>1081</v>
      </c>
      <c r="H178" t="s">
        <v>1270</v>
      </c>
      <c r="I178" t="s">
        <v>62</v>
      </c>
      <c r="J178" t="s">
        <v>1081</v>
      </c>
      <c r="K178" s="78">
        <f t="shared" ca="1" si="2"/>
        <v>0</v>
      </c>
      <c r="M178" t="s">
        <v>1680</v>
      </c>
    </row>
    <row r="179" spans="1:13" x14ac:dyDescent="0.35">
      <c r="A179" t="s">
        <v>1676</v>
      </c>
      <c r="B179" t="s">
        <v>116</v>
      </c>
      <c r="C179" t="s">
        <v>1082</v>
      </c>
      <c r="D179" t="s">
        <v>1032</v>
      </c>
      <c r="E179" t="s">
        <v>1029</v>
      </c>
      <c r="G179" t="s">
        <v>1081</v>
      </c>
      <c r="H179" t="s">
        <v>1271</v>
      </c>
      <c r="I179" t="s">
        <v>62</v>
      </c>
      <c r="J179" t="s">
        <v>1081</v>
      </c>
      <c r="K179" s="78">
        <f t="shared" ca="1" si="2"/>
        <v>0</v>
      </c>
      <c r="M179" t="s">
        <v>1680</v>
      </c>
    </row>
    <row r="180" spans="1:13" x14ac:dyDescent="0.35">
      <c r="A180" t="s">
        <v>1676</v>
      </c>
      <c r="B180" t="s">
        <v>118</v>
      </c>
      <c r="C180" t="s">
        <v>1082</v>
      </c>
      <c r="D180" t="s">
        <v>513</v>
      </c>
      <c r="E180" t="s">
        <v>1028</v>
      </c>
      <c r="G180" t="s">
        <v>1081</v>
      </c>
      <c r="H180" t="s">
        <v>1272</v>
      </c>
      <c r="I180" t="s">
        <v>62</v>
      </c>
      <c r="J180" t="s">
        <v>1081</v>
      </c>
      <c r="K180" s="78">
        <f t="shared" ca="1" si="2"/>
        <v>0</v>
      </c>
      <c r="M180" t="s">
        <v>1680</v>
      </c>
    </row>
    <row r="181" spans="1:13" x14ac:dyDescent="0.35">
      <c r="A181" t="s">
        <v>1676</v>
      </c>
      <c r="B181" t="s">
        <v>120</v>
      </c>
      <c r="C181" t="s">
        <v>1082</v>
      </c>
      <c r="D181" t="s">
        <v>513</v>
      </c>
      <c r="E181" t="s">
        <v>1029</v>
      </c>
      <c r="G181" t="s">
        <v>1081</v>
      </c>
      <c r="H181" t="s">
        <v>1273</v>
      </c>
      <c r="I181" t="s">
        <v>62</v>
      </c>
      <c r="J181" t="s">
        <v>1081</v>
      </c>
      <c r="K181" s="78">
        <f t="shared" ca="1" si="2"/>
        <v>0</v>
      </c>
      <c r="M181" t="s">
        <v>1680</v>
      </c>
    </row>
    <row r="182" spans="1:13" x14ac:dyDescent="0.35">
      <c r="A182" t="s">
        <v>1676</v>
      </c>
      <c r="B182" t="s">
        <v>122</v>
      </c>
      <c r="C182" t="s">
        <v>1082</v>
      </c>
      <c r="D182" t="s">
        <v>1033</v>
      </c>
      <c r="E182" t="s">
        <v>1028</v>
      </c>
      <c r="G182" t="s">
        <v>1081</v>
      </c>
      <c r="H182" t="s">
        <v>1274</v>
      </c>
      <c r="I182" t="s">
        <v>62</v>
      </c>
      <c r="J182" t="s">
        <v>1081</v>
      </c>
      <c r="K182" s="78">
        <f t="shared" ca="1" si="2"/>
        <v>0</v>
      </c>
      <c r="M182" t="s">
        <v>1680</v>
      </c>
    </row>
    <row r="183" spans="1:13" x14ac:dyDescent="0.35">
      <c r="A183" t="s">
        <v>1676</v>
      </c>
      <c r="B183" t="s">
        <v>124</v>
      </c>
      <c r="C183" t="s">
        <v>1082</v>
      </c>
      <c r="D183" t="s">
        <v>1033</v>
      </c>
      <c r="E183" t="s">
        <v>1029</v>
      </c>
      <c r="G183" t="s">
        <v>1081</v>
      </c>
      <c r="H183" t="s">
        <v>1275</v>
      </c>
      <c r="I183" t="s">
        <v>62</v>
      </c>
      <c r="J183" t="s">
        <v>1081</v>
      </c>
      <c r="K183" s="78">
        <f t="shared" ca="1" si="2"/>
        <v>0</v>
      </c>
      <c r="M183" t="s">
        <v>1680</v>
      </c>
    </row>
    <row r="184" spans="1:13" x14ac:dyDescent="0.35">
      <c r="A184" t="s">
        <v>1676</v>
      </c>
      <c r="B184" t="s">
        <v>71</v>
      </c>
      <c r="C184" t="s">
        <v>1082</v>
      </c>
      <c r="D184" t="s">
        <v>1033</v>
      </c>
      <c r="E184" t="s">
        <v>1034</v>
      </c>
      <c r="G184" t="s">
        <v>1081</v>
      </c>
      <c r="H184" t="s">
        <v>1276</v>
      </c>
      <c r="I184" t="s">
        <v>62</v>
      </c>
      <c r="J184" t="s">
        <v>1081</v>
      </c>
      <c r="K184" s="78">
        <f t="shared" ca="1" si="2"/>
        <v>0</v>
      </c>
      <c r="M184" t="s">
        <v>1680</v>
      </c>
    </row>
    <row r="185" spans="1:13" x14ac:dyDescent="0.35">
      <c r="A185" t="s">
        <v>1676</v>
      </c>
      <c r="B185" t="s">
        <v>127</v>
      </c>
      <c r="C185" t="s">
        <v>1097</v>
      </c>
      <c r="D185" t="s">
        <v>1027</v>
      </c>
      <c r="E185" t="s">
        <v>1028</v>
      </c>
      <c r="F185" t="s">
        <v>1026</v>
      </c>
      <c r="H185" t="s">
        <v>1277</v>
      </c>
      <c r="I185" t="s">
        <v>14</v>
      </c>
      <c r="J185" t="s">
        <v>1026</v>
      </c>
      <c r="K185" s="78">
        <f t="shared" ca="1" si="2"/>
        <v>0</v>
      </c>
      <c r="M185" t="s">
        <v>1680</v>
      </c>
    </row>
    <row r="186" spans="1:13" x14ac:dyDescent="0.35">
      <c r="A186" t="s">
        <v>1676</v>
      </c>
      <c r="B186" t="s">
        <v>129</v>
      </c>
      <c r="C186" t="s">
        <v>1097</v>
      </c>
      <c r="D186" t="s">
        <v>1027</v>
      </c>
      <c r="E186" t="s">
        <v>1029</v>
      </c>
      <c r="F186" t="s">
        <v>1026</v>
      </c>
      <c r="H186" t="s">
        <v>1278</v>
      </c>
      <c r="I186" t="s">
        <v>14</v>
      </c>
      <c r="J186" t="s">
        <v>1026</v>
      </c>
      <c r="K186" s="78">
        <f t="shared" ca="1" si="2"/>
        <v>0</v>
      </c>
      <c r="M186" t="s">
        <v>1680</v>
      </c>
    </row>
    <row r="187" spans="1:13" x14ac:dyDescent="0.35">
      <c r="A187" t="s">
        <v>1676</v>
      </c>
      <c r="B187" t="s">
        <v>404</v>
      </c>
      <c r="C187" t="s">
        <v>1097</v>
      </c>
      <c r="D187" t="s">
        <v>480</v>
      </c>
      <c r="E187" t="s">
        <v>1028</v>
      </c>
      <c r="F187" t="s">
        <v>1026</v>
      </c>
      <c r="H187" t="s">
        <v>1279</v>
      </c>
      <c r="I187" t="s">
        <v>14</v>
      </c>
      <c r="J187" t="s">
        <v>1026</v>
      </c>
      <c r="K187" s="78">
        <f t="shared" ca="1" si="2"/>
        <v>0</v>
      </c>
      <c r="M187" t="s">
        <v>1680</v>
      </c>
    </row>
    <row r="188" spans="1:13" x14ac:dyDescent="0.35">
      <c r="A188" t="s">
        <v>1676</v>
      </c>
      <c r="B188" t="s">
        <v>406</v>
      </c>
      <c r="C188" t="s">
        <v>1097</v>
      </c>
      <c r="D188" t="s">
        <v>480</v>
      </c>
      <c r="E188" t="s">
        <v>1029</v>
      </c>
      <c r="F188" t="s">
        <v>1026</v>
      </c>
      <c r="H188" t="s">
        <v>1280</v>
      </c>
      <c r="I188" t="s">
        <v>14</v>
      </c>
      <c r="J188" t="s">
        <v>1026</v>
      </c>
      <c r="K188" s="78">
        <f t="shared" ca="1" si="2"/>
        <v>0</v>
      </c>
      <c r="M188" t="s">
        <v>1680</v>
      </c>
    </row>
    <row r="189" spans="1:13" x14ac:dyDescent="0.35">
      <c r="A189" t="s">
        <v>1676</v>
      </c>
      <c r="B189" t="s">
        <v>408</v>
      </c>
      <c r="C189" t="s">
        <v>1097</v>
      </c>
      <c r="D189" t="s">
        <v>1030</v>
      </c>
      <c r="E189" t="s">
        <v>1028</v>
      </c>
      <c r="F189" t="s">
        <v>1026</v>
      </c>
      <c r="H189" t="s">
        <v>1281</v>
      </c>
      <c r="I189" t="s">
        <v>14</v>
      </c>
      <c r="J189" t="s">
        <v>1026</v>
      </c>
      <c r="K189" s="78">
        <f t="shared" ca="1" si="2"/>
        <v>0</v>
      </c>
      <c r="M189" t="s">
        <v>1680</v>
      </c>
    </row>
    <row r="190" spans="1:13" x14ac:dyDescent="0.35">
      <c r="A190" t="s">
        <v>1676</v>
      </c>
      <c r="B190" t="s">
        <v>410</v>
      </c>
      <c r="C190" t="s">
        <v>1097</v>
      </c>
      <c r="D190" t="s">
        <v>1030</v>
      </c>
      <c r="E190" t="s">
        <v>1029</v>
      </c>
      <c r="F190" t="s">
        <v>1026</v>
      </c>
      <c r="H190" t="s">
        <v>1282</v>
      </c>
      <c r="I190" t="s">
        <v>14</v>
      </c>
      <c r="J190" t="s">
        <v>1026</v>
      </c>
      <c r="K190" s="78">
        <f t="shared" ca="1" si="2"/>
        <v>0</v>
      </c>
      <c r="M190" t="s">
        <v>1680</v>
      </c>
    </row>
    <row r="191" spans="1:13" x14ac:dyDescent="0.35">
      <c r="A191" t="s">
        <v>1676</v>
      </c>
      <c r="B191" t="s">
        <v>412</v>
      </c>
      <c r="C191" t="s">
        <v>1097</v>
      </c>
      <c r="D191" t="s">
        <v>1031</v>
      </c>
      <c r="E191" t="s">
        <v>1028</v>
      </c>
      <c r="F191" t="s">
        <v>1026</v>
      </c>
      <c r="H191" t="s">
        <v>1283</v>
      </c>
      <c r="I191" t="s">
        <v>14</v>
      </c>
      <c r="J191" t="s">
        <v>1026</v>
      </c>
      <c r="K191" s="78">
        <f t="shared" ca="1" si="2"/>
        <v>0</v>
      </c>
      <c r="M191" t="s">
        <v>1680</v>
      </c>
    </row>
    <row r="192" spans="1:13" x14ac:dyDescent="0.35">
      <c r="A192" t="s">
        <v>1676</v>
      </c>
      <c r="B192" t="s">
        <v>415</v>
      </c>
      <c r="C192" t="s">
        <v>1097</v>
      </c>
      <c r="D192" t="s">
        <v>1031</v>
      </c>
      <c r="E192" t="s">
        <v>1029</v>
      </c>
      <c r="F192" t="s">
        <v>1026</v>
      </c>
      <c r="H192" t="s">
        <v>1284</v>
      </c>
      <c r="I192" t="s">
        <v>14</v>
      </c>
      <c r="J192" t="s">
        <v>1026</v>
      </c>
      <c r="K192" s="78">
        <f t="shared" ca="1" si="2"/>
        <v>0</v>
      </c>
      <c r="M192" t="s">
        <v>1680</v>
      </c>
    </row>
    <row r="193" spans="1:13" x14ac:dyDescent="0.35">
      <c r="A193" t="s">
        <v>1676</v>
      </c>
      <c r="B193" t="s">
        <v>418</v>
      </c>
      <c r="C193" t="s">
        <v>1097</v>
      </c>
      <c r="D193" t="s">
        <v>1032</v>
      </c>
      <c r="E193" t="s">
        <v>1028</v>
      </c>
      <c r="F193" t="s">
        <v>1026</v>
      </c>
      <c r="H193" t="s">
        <v>1285</v>
      </c>
      <c r="I193" t="s">
        <v>14</v>
      </c>
      <c r="J193" t="s">
        <v>1026</v>
      </c>
      <c r="K193" s="78">
        <f t="shared" ca="1" si="2"/>
        <v>0</v>
      </c>
      <c r="M193" t="s">
        <v>1680</v>
      </c>
    </row>
    <row r="194" spans="1:13" x14ac:dyDescent="0.35">
      <c r="A194" t="s">
        <v>1676</v>
      </c>
      <c r="B194" t="s">
        <v>131</v>
      </c>
      <c r="C194" t="s">
        <v>1097</v>
      </c>
      <c r="D194" t="s">
        <v>1032</v>
      </c>
      <c r="E194" t="s">
        <v>1029</v>
      </c>
      <c r="F194" t="s">
        <v>1026</v>
      </c>
      <c r="H194" t="s">
        <v>1286</v>
      </c>
      <c r="I194" t="s">
        <v>14</v>
      </c>
      <c r="J194" t="s">
        <v>1026</v>
      </c>
      <c r="K194" s="78">
        <f t="shared" ca="1" si="2"/>
        <v>0</v>
      </c>
      <c r="M194" t="s">
        <v>1680</v>
      </c>
    </row>
    <row r="195" spans="1:13" x14ac:dyDescent="0.35">
      <c r="A195" t="s">
        <v>1676</v>
      </c>
      <c r="B195" t="s">
        <v>134</v>
      </c>
      <c r="C195" t="s">
        <v>1097</v>
      </c>
      <c r="D195" t="s">
        <v>513</v>
      </c>
      <c r="E195" t="s">
        <v>1028</v>
      </c>
      <c r="F195" t="s">
        <v>1026</v>
      </c>
      <c r="H195" t="s">
        <v>1287</v>
      </c>
      <c r="I195" t="s">
        <v>14</v>
      </c>
      <c r="J195" t="s">
        <v>1026</v>
      </c>
      <c r="K195" s="78">
        <f t="shared" ca="1" si="2"/>
        <v>0</v>
      </c>
      <c r="M195" t="s">
        <v>1680</v>
      </c>
    </row>
    <row r="196" spans="1:13" x14ac:dyDescent="0.35">
      <c r="A196" t="s">
        <v>1676</v>
      </c>
      <c r="B196" t="s">
        <v>136</v>
      </c>
      <c r="C196" t="s">
        <v>1097</v>
      </c>
      <c r="D196" t="s">
        <v>513</v>
      </c>
      <c r="E196" t="s">
        <v>1029</v>
      </c>
      <c r="F196" t="s">
        <v>1026</v>
      </c>
      <c r="H196" t="s">
        <v>1288</v>
      </c>
      <c r="I196" t="s">
        <v>14</v>
      </c>
      <c r="J196" t="s">
        <v>1026</v>
      </c>
      <c r="K196" s="78">
        <f t="shared" ca="1" si="2"/>
        <v>0</v>
      </c>
      <c r="M196" t="s">
        <v>1680</v>
      </c>
    </row>
    <row r="197" spans="1:13" x14ac:dyDescent="0.35">
      <c r="A197" t="s">
        <v>1676</v>
      </c>
      <c r="B197" t="s">
        <v>138</v>
      </c>
      <c r="C197" t="s">
        <v>1097</v>
      </c>
      <c r="D197" t="s">
        <v>1033</v>
      </c>
      <c r="E197" t="s">
        <v>1034</v>
      </c>
      <c r="F197" t="s">
        <v>1026</v>
      </c>
      <c r="H197" t="s">
        <v>1289</v>
      </c>
      <c r="I197" t="s">
        <v>14</v>
      </c>
      <c r="J197" t="s">
        <v>1026</v>
      </c>
      <c r="K197" s="78">
        <f t="shared" ref="K197:K260" ca="1" si="3">OFFSET(INDIRECT(A197&amp;"_specific_Corner"),MATCH($B197,INDIRECT(A197&amp;"_specific_Row"),0),MATCH($I197,INDIRECT(A197&amp;"_specific_Column",0)))</f>
        <v>0</v>
      </c>
      <c r="M197" t="s">
        <v>1680</v>
      </c>
    </row>
    <row r="198" spans="1:13" x14ac:dyDescent="0.35">
      <c r="A198" t="s">
        <v>1676</v>
      </c>
      <c r="B198" t="s">
        <v>127</v>
      </c>
      <c r="C198" t="s">
        <v>1097</v>
      </c>
      <c r="D198" t="s">
        <v>1027</v>
      </c>
      <c r="E198" t="s">
        <v>1028</v>
      </c>
      <c r="F198" t="s">
        <v>1082</v>
      </c>
      <c r="H198" t="s">
        <v>1290</v>
      </c>
      <c r="I198" t="s">
        <v>61</v>
      </c>
      <c r="J198" t="s">
        <v>1082</v>
      </c>
      <c r="K198" s="78">
        <f t="shared" ca="1" si="3"/>
        <v>0</v>
      </c>
      <c r="M198" t="s">
        <v>1680</v>
      </c>
    </row>
    <row r="199" spans="1:13" x14ac:dyDescent="0.35">
      <c r="A199" t="s">
        <v>1676</v>
      </c>
      <c r="B199" t="s">
        <v>129</v>
      </c>
      <c r="C199" t="s">
        <v>1097</v>
      </c>
      <c r="D199" t="s">
        <v>1027</v>
      </c>
      <c r="E199" t="s">
        <v>1029</v>
      </c>
      <c r="F199" t="s">
        <v>1082</v>
      </c>
      <c r="H199" t="s">
        <v>1291</v>
      </c>
      <c r="I199" t="s">
        <v>61</v>
      </c>
      <c r="J199" t="s">
        <v>1082</v>
      </c>
      <c r="K199" s="78">
        <f t="shared" ca="1" si="3"/>
        <v>0</v>
      </c>
      <c r="M199" t="s">
        <v>1680</v>
      </c>
    </row>
    <row r="200" spans="1:13" x14ac:dyDescent="0.35">
      <c r="A200" t="s">
        <v>1676</v>
      </c>
      <c r="B200" t="s">
        <v>404</v>
      </c>
      <c r="C200" t="s">
        <v>1097</v>
      </c>
      <c r="D200" t="s">
        <v>480</v>
      </c>
      <c r="E200" t="s">
        <v>1028</v>
      </c>
      <c r="F200" t="s">
        <v>1082</v>
      </c>
      <c r="H200" t="s">
        <v>1292</v>
      </c>
      <c r="I200" t="s">
        <v>61</v>
      </c>
      <c r="J200" t="s">
        <v>1082</v>
      </c>
      <c r="K200" s="78">
        <f t="shared" ca="1" si="3"/>
        <v>0</v>
      </c>
      <c r="M200" t="s">
        <v>1680</v>
      </c>
    </row>
    <row r="201" spans="1:13" x14ac:dyDescent="0.35">
      <c r="A201" t="s">
        <v>1676</v>
      </c>
      <c r="B201" t="s">
        <v>406</v>
      </c>
      <c r="C201" t="s">
        <v>1097</v>
      </c>
      <c r="D201" t="s">
        <v>480</v>
      </c>
      <c r="E201" t="s">
        <v>1029</v>
      </c>
      <c r="F201" t="s">
        <v>1082</v>
      </c>
      <c r="H201" t="s">
        <v>1293</v>
      </c>
      <c r="I201" t="s">
        <v>61</v>
      </c>
      <c r="J201" t="s">
        <v>1082</v>
      </c>
      <c r="K201" s="78">
        <f t="shared" ca="1" si="3"/>
        <v>0</v>
      </c>
      <c r="M201" t="s">
        <v>1680</v>
      </c>
    </row>
    <row r="202" spans="1:13" x14ac:dyDescent="0.35">
      <c r="A202" t="s">
        <v>1676</v>
      </c>
      <c r="B202" t="s">
        <v>408</v>
      </c>
      <c r="C202" t="s">
        <v>1097</v>
      </c>
      <c r="D202" t="s">
        <v>1030</v>
      </c>
      <c r="E202" t="s">
        <v>1028</v>
      </c>
      <c r="F202" t="s">
        <v>1082</v>
      </c>
      <c r="H202" t="s">
        <v>1294</v>
      </c>
      <c r="I202" t="s">
        <v>61</v>
      </c>
      <c r="J202" t="s">
        <v>1082</v>
      </c>
      <c r="K202" s="78">
        <f t="shared" ca="1" si="3"/>
        <v>0</v>
      </c>
      <c r="M202" t="s">
        <v>1680</v>
      </c>
    </row>
    <row r="203" spans="1:13" x14ac:dyDescent="0.35">
      <c r="A203" t="s">
        <v>1676</v>
      </c>
      <c r="B203" t="s">
        <v>410</v>
      </c>
      <c r="C203" t="s">
        <v>1097</v>
      </c>
      <c r="D203" t="s">
        <v>1030</v>
      </c>
      <c r="E203" t="s">
        <v>1029</v>
      </c>
      <c r="F203" t="s">
        <v>1082</v>
      </c>
      <c r="H203" t="s">
        <v>1295</v>
      </c>
      <c r="I203" t="s">
        <v>61</v>
      </c>
      <c r="J203" t="s">
        <v>1082</v>
      </c>
      <c r="K203" s="78">
        <f t="shared" ca="1" si="3"/>
        <v>0</v>
      </c>
      <c r="M203" t="s">
        <v>1680</v>
      </c>
    </row>
    <row r="204" spans="1:13" x14ac:dyDescent="0.35">
      <c r="A204" t="s">
        <v>1676</v>
      </c>
      <c r="B204" t="s">
        <v>412</v>
      </c>
      <c r="C204" t="s">
        <v>1097</v>
      </c>
      <c r="D204" t="s">
        <v>1031</v>
      </c>
      <c r="E204" t="s">
        <v>1028</v>
      </c>
      <c r="F204" t="s">
        <v>1082</v>
      </c>
      <c r="H204" t="s">
        <v>1296</v>
      </c>
      <c r="I204" t="s">
        <v>61</v>
      </c>
      <c r="J204" t="s">
        <v>1082</v>
      </c>
      <c r="K204" s="78">
        <f t="shared" ca="1" si="3"/>
        <v>0</v>
      </c>
      <c r="M204" t="s">
        <v>1680</v>
      </c>
    </row>
    <row r="205" spans="1:13" x14ac:dyDescent="0.35">
      <c r="A205" t="s">
        <v>1676</v>
      </c>
      <c r="B205" t="s">
        <v>415</v>
      </c>
      <c r="C205" t="s">
        <v>1097</v>
      </c>
      <c r="D205" t="s">
        <v>1031</v>
      </c>
      <c r="E205" t="s">
        <v>1029</v>
      </c>
      <c r="F205" t="s">
        <v>1082</v>
      </c>
      <c r="H205" t="s">
        <v>1297</v>
      </c>
      <c r="I205" t="s">
        <v>61</v>
      </c>
      <c r="J205" t="s">
        <v>1082</v>
      </c>
      <c r="K205" s="78">
        <f t="shared" ca="1" si="3"/>
        <v>0</v>
      </c>
      <c r="M205" t="s">
        <v>1680</v>
      </c>
    </row>
    <row r="206" spans="1:13" x14ac:dyDescent="0.35">
      <c r="A206" t="s">
        <v>1676</v>
      </c>
      <c r="B206" t="s">
        <v>418</v>
      </c>
      <c r="C206" t="s">
        <v>1097</v>
      </c>
      <c r="D206" t="s">
        <v>1032</v>
      </c>
      <c r="E206" t="s">
        <v>1028</v>
      </c>
      <c r="F206" t="s">
        <v>1082</v>
      </c>
      <c r="H206" t="s">
        <v>1298</v>
      </c>
      <c r="I206" t="s">
        <v>61</v>
      </c>
      <c r="J206" t="s">
        <v>1082</v>
      </c>
      <c r="K206" s="78">
        <f t="shared" ca="1" si="3"/>
        <v>0</v>
      </c>
      <c r="M206" t="s">
        <v>1680</v>
      </c>
    </row>
    <row r="207" spans="1:13" x14ac:dyDescent="0.35">
      <c r="A207" t="s">
        <v>1676</v>
      </c>
      <c r="B207" t="s">
        <v>131</v>
      </c>
      <c r="C207" t="s">
        <v>1097</v>
      </c>
      <c r="D207" t="s">
        <v>1032</v>
      </c>
      <c r="E207" t="s">
        <v>1029</v>
      </c>
      <c r="F207" t="s">
        <v>1082</v>
      </c>
      <c r="H207" t="s">
        <v>1299</v>
      </c>
      <c r="I207" t="s">
        <v>61</v>
      </c>
      <c r="J207" t="s">
        <v>1082</v>
      </c>
      <c r="K207" s="78">
        <f t="shared" ca="1" si="3"/>
        <v>0</v>
      </c>
      <c r="M207" t="s">
        <v>1680</v>
      </c>
    </row>
    <row r="208" spans="1:13" x14ac:dyDescent="0.35">
      <c r="A208" t="s">
        <v>1676</v>
      </c>
      <c r="B208" t="s">
        <v>134</v>
      </c>
      <c r="C208" t="s">
        <v>1097</v>
      </c>
      <c r="D208" t="s">
        <v>513</v>
      </c>
      <c r="E208" t="s">
        <v>1028</v>
      </c>
      <c r="F208" t="s">
        <v>1082</v>
      </c>
      <c r="H208" t="s">
        <v>1300</v>
      </c>
      <c r="I208" t="s">
        <v>61</v>
      </c>
      <c r="J208" t="s">
        <v>1082</v>
      </c>
      <c r="K208" s="78">
        <f t="shared" ca="1" si="3"/>
        <v>0</v>
      </c>
      <c r="M208" t="s">
        <v>1680</v>
      </c>
    </row>
    <row r="209" spans="1:13" x14ac:dyDescent="0.35">
      <c r="A209" t="s">
        <v>1676</v>
      </c>
      <c r="B209" t="s">
        <v>136</v>
      </c>
      <c r="C209" t="s">
        <v>1097</v>
      </c>
      <c r="D209" t="s">
        <v>513</v>
      </c>
      <c r="E209" t="s">
        <v>1029</v>
      </c>
      <c r="F209" t="s">
        <v>1082</v>
      </c>
      <c r="H209" t="s">
        <v>1301</v>
      </c>
      <c r="I209" t="s">
        <v>61</v>
      </c>
      <c r="J209" t="s">
        <v>1082</v>
      </c>
      <c r="K209" s="78">
        <f t="shared" ca="1" si="3"/>
        <v>0</v>
      </c>
      <c r="M209" t="s">
        <v>1680</v>
      </c>
    </row>
    <row r="210" spans="1:13" x14ac:dyDescent="0.35">
      <c r="A210" t="s">
        <v>1676</v>
      </c>
      <c r="B210" t="s">
        <v>138</v>
      </c>
      <c r="C210" t="s">
        <v>1097</v>
      </c>
      <c r="D210" t="s">
        <v>1033</v>
      </c>
      <c r="E210" t="s">
        <v>1034</v>
      </c>
      <c r="F210" t="s">
        <v>1082</v>
      </c>
      <c r="H210" t="s">
        <v>1302</v>
      </c>
      <c r="I210" t="s">
        <v>61</v>
      </c>
      <c r="J210" t="s">
        <v>1082</v>
      </c>
      <c r="K210" s="78">
        <f t="shared" ca="1" si="3"/>
        <v>0</v>
      </c>
      <c r="M210" t="s">
        <v>1680</v>
      </c>
    </row>
    <row r="211" spans="1:13" x14ac:dyDescent="0.35">
      <c r="A211" t="s">
        <v>1676</v>
      </c>
      <c r="B211" t="s">
        <v>127</v>
      </c>
      <c r="C211" t="s">
        <v>1097</v>
      </c>
      <c r="D211" t="s">
        <v>1027</v>
      </c>
      <c r="E211" t="s">
        <v>1028</v>
      </c>
      <c r="F211" t="s">
        <v>1097</v>
      </c>
      <c r="H211" t="s">
        <v>1303</v>
      </c>
      <c r="I211" t="s">
        <v>62</v>
      </c>
      <c r="J211" t="s">
        <v>1097</v>
      </c>
      <c r="K211" s="78" t="str">
        <f t="shared" ca="1" si="3"/>
        <v/>
      </c>
      <c r="M211" t="s">
        <v>1680</v>
      </c>
    </row>
    <row r="212" spans="1:13" x14ac:dyDescent="0.35">
      <c r="A212" t="s">
        <v>1676</v>
      </c>
      <c r="B212" t="s">
        <v>129</v>
      </c>
      <c r="C212" t="s">
        <v>1097</v>
      </c>
      <c r="D212" t="s">
        <v>1027</v>
      </c>
      <c r="E212" t="s">
        <v>1029</v>
      </c>
      <c r="F212" t="s">
        <v>1097</v>
      </c>
      <c r="H212" t="s">
        <v>1304</v>
      </c>
      <c r="I212" t="s">
        <v>62</v>
      </c>
      <c r="J212" t="s">
        <v>1097</v>
      </c>
      <c r="K212" s="78" t="str">
        <f t="shared" ca="1" si="3"/>
        <v/>
      </c>
      <c r="M212" t="s">
        <v>1680</v>
      </c>
    </row>
    <row r="213" spans="1:13" x14ac:dyDescent="0.35">
      <c r="A213" t="s">
        <v>1676</v>
      </c>
      <c r="B213" t="s">
        <v>404</v>
      </c>
      <c r="C213" t="s">
        <v>1097</v>
      </c>
      <c r="D213" t="s">
        <v>480</v>
      </c>
      <c r="E213" t="s">
        <v>1028</v>
      </c>
      <c r="F213" t="s">
        <v>1097</v>
      </c>
      <c r="H213" t="s">
        <v>1305</v>
      </c>
      <c r="I213" t="s">
        <v>62</v>
      </c>
      <c r="J213" t="s">
        <v>1097</v>
      </c>
      <c r="K213" s="78" t="str">
        <f t="shared" ca="1" si="3"/>
        <v/>
      </c>
      <c r="M213" t="s">
        <v>1680</v>
      </c>
    </row>
    <row r="214" spans="1:13" x14ac:dyDescent="0.35">
      <c r="A214" t="s">
        <v>1676</v>
      </c>
      <c r="B214" t="s">
        <v>406</v>
      </c>
      <c r="C214" t="s">
        <v>1097</v>
      </c>
      <c r="D214" t="s">
        <v>480</v>
      </c>
      <c r="E214" t="s">
        <v>1029</v>
      </c>
      <c r="F214" t="s">
        <v>1097</v>
      </c>
      <c r="H214" t="s">
        <v>1306</v>
      </c>
      <c r="I214" t="s">
        <v>62</v>
      </c>
      <c r="J214" t="s">
        <v>1097</v>
      </c>
      <c r="K214" s="78" t="str">
        <f t="shared" ca="1" si="3"/>
        <v/>
      </c>
      <c r="M214" t="s">
        <v>1680</v>
      </c>
    </row>
    <row r="215" spans="1:13" x14ac:dyDescent="0.35">
      <c r="A215" t="s">
        <v>1676</v>
      </c>
      <c r="B215" t="s">
        <v>408</v>
      </c>
      <c r="C215" t="s">
        <v>1097</v>
      </c>
      <c r="D215" t="s">
        <v>1030</v>
      </c>
      <c r="E215" t="s">
        <v>1028</v>
      </c>
      <c r="F215" t="s">
        <v>1097</v>
      </c>
      <c r="H215" t="s">
        <v>1307</v>
      </c>
      <c r="I215" t="s">
        <v>62</v>
      </c>
      <c r="J215" t="s">
        <v>1097</v>
      </c>
      <c r="K215" s="78" t="str">
        <f t="shared" ca="1" si="3"/>
        <v/>
      </c>
      <c r="M215" t="s">
        <v>1680</v>
      </c>
    </row>
    <row r="216" spans="1:13" x14ac:dyDescent="0.35">
      <c r="A216" t="s">
        <v>1676</v>
      </c>
      <c r="B216" t="s">
        <v>410</v>
      </c>
      <c r="C216" t="s">
        <v>1097</v>
      </c>
      <c r="D216" t="s">
        <v>1030</v>
      </c>
      <c r="E216" t="s">
        <v>1029</v>
      </c>
      <c r="F216" t="s">
        <v>1097</v>
      </c>
      <c r="H216" t="s">
        <v>1308</v>
      </c>
      <c r="I216" t="s">
        <v>62</v>
      </c>
      <c r="J216" t="s">
        <v>1097</v>
      </c>
      <c r="K216" s="78" t="str">
        <f t="shared" ca="1" si="3"/>
        <v/>
      </c>
      <c r="M216" t="s">
        <v>1680</v>
      </c>
    </row>
    <row r="217" spans="1:13" x14ac:dyDescent="0.35">
      <c r="A217" t="s">
        <v>1676</v>
      </c>
      <c r="B217" t="s">
        <v>412</v>
      </c>
      <c r="C217" t="s">
        <v>1097</v>
      </c>
      <c r="D217" t="s">
        <v>1031</v>
      </c>
      <c r="E217" t="s">
        <v>1028</v>
      </c>
      <c r="F217" t="s">
        <v>1097</v>
      </c>
      <c r="H217" t="s">
        <v>1309</v>
      </c>
      <c r="I217" t="s">
        <v>62</v>
      </c>
      <c r="J217" t="s">
        <v>1097</v>
      </c>
      <c r="K217" s="78" t="str">
        <f t="shared" ca="1" si="3"/>
        <v/>
      </c>
      <c r="M217" t="s">
        <v>1680</v>
      </c>
    </row>
    <row r="218" spans="1:13" x14ac:dyDescent="0.35">
      <c r="A218" t="s">
        <v>1676</v>
      </c>
      <c r="B218" t="s">
        <v>415</v>
      </c>
      <c r="C218" t="s">
        <v>1097</v>
      </c>
      <c r="D218" t="s">
        <v>1031</v>
      </c>
      <c r="E218" t="s">
        <v>1029</v>
      </c>
      <c r="F218" t="s">
        <v>1097</v>
      </c>
      <c r="H218" t="s">
        <v>1310</v>
      </c>
      <c r="I218" t="s">
        <v>62</v>
      </c>
      <c r="J218" t="s">
        <v>1097</v>
      </c>
      <c r="K218" s="78" t="str">
        <f t="shared" ca="1" si="3"/>
        <v/>
      </c>
      <c r="M218" t="s">
        <v>1680</v>
      </c>
    </row>
    <row r="219" spans="1:13" x14ac:dyDescent="0.35">
      <c r="A219" t="s">
        <v>1676</v>
      </c>
      <c r="B219" t="s">
        <v>418</v>
      </c>
      <c r="C219" t="s">
        <v>1097</v>
      </c>
      <c r="D219" t="s">
        <v>1032</v>
      </c>
      <c r="E219" t="s">
        <v>1028</v>
      </c>
      <c r="F219" t="s">
        <v>1097</v>
      </c>
      <c r="H219" t="s">
        <v>1311</v>
      </c>
      <c r="I219" t="s">
        <v>62</v>
      </c>
      <c r="J219" t="s">
        <v>1097</v>
      </c>
      <c r="K219" s="78" t="str">
        <f t="shared" ca="1" si="3"/>
        <v/>
      </c>
      <c r="M219" t="s">
        <v>1680</v>
      </c>
    </row>
    <row r="220" spans="1:13" x14ac:dyDescent="0.35">
      <c r="A220" t="s">
        <v>1676</v>
      </c>
      <c r="B220" t="s">
        <v>131</v>
      </c>
      <c r="C220" t="s">
        <v>1097</v>
      </c>
      <c r="D220" t="s">
        <v>1032</v>
      </c>
      <c r="E220" t="s">
        <v>1029</v>
      </c>
      <c r="F220" t="s">
        <v>1097</v>
      </c>
      <c r="H220" t="s">
        <v>1312</v>
      </c>
      <c r="I220" t="s">
        <v>62</v>
      </c>
      <c r="J220" t="s">
        <v>1097</v>
      </c>
      <c r="K220" s="78" t="str">
        <f t="shared" ca="1" si="3"/>
        <v/>
      </c>
      <c r="M220" t="s">
        <v>1680</v>
      </c>
    </row>
    <row r="221" spans="1:13" x14ac:dyDescent="0.35">
      <c r="A221" t="s">
        <v>1676</v>
      </c>
      <c r="B221" t="s">
        <v>134</v>
      </c>
      <c r="C221" t="s">
        <v>1097</v>
      </c>
      <c r="D221" t="s">
        <v>513</v>
      </c>
      <c r="E221" t="s">
        <v>1028</v>
      </c>
      <c r="F221" t="s">
        <v>1097</v>
      </c>
      <c r="H221" t="s">
        <v>1313</v>
      </c>
      <c r="I221" t="s">
        <v>62</v>
      </c>
      <c r="J221" t="s">
        <v>1097</v>
      </c>
      <c r="K221" s="78" t="str">
        <f t="shared" ca="1" si="3"/>
        <v/>
      </c>
      <c r="M221" t="s">
        <v>1680</v>
      </c>
    </row>
    <row r="222" spans="1:13" x14ac:dyDescent="0.35">
      <c r="A222" t="s">
        <v>1676</v>
      </c>
      <c r="B222" t="s">
        <v>136</v>
      </c>
      <c r="C222" t="s">
        <v>1097</v>
      </c>
      <c r="D222" t="s">
        <v>513</v>
      </c>
      <c r="E222" t="s">
        <v>1029</v>
      </c>
      <c r="F222" t="s">
        <v>1097</v>
      </c>
      <c r="H222" t="s">
        <v>1314</v>
      </c>
      <c r="I222" t="s">
        <v>62</v>
      </c>
      <c r="J222" t="s">
        <v>1097</v>
      </c>
      <c r="K222" s="78" t="str">
        <f t="shared" ca="1" si="3"/>
        <v/>
      </c>
      <c r="M222" t="s">
        <v>1680</v>
      </c>
    </row>
    <row r="223" spans="1:13" x14ac:dyDescent="0.35">
      <c r="A223" t="s">
        <v>1676</v>
      </c>
      <c r="B223" t="s">
        <v>138</v>
      </c>
      <c r="C223" t="s">
        <v>1097</v>
      </c>
      <c r="D223" t="s">
        <v>1033</v>
      </c>
      <c r="E223" t="s">
        <v>1034</v>
      </c>
      <c r="F223" t="s">
        <v>1097</v>
      </c>
      <c r="H223" t="s">
        <v>1315</v>
      </c>
      <c r="I223" t="s">
        <v>62</v>
      </c>
      <c r="J223" t="s">
        <v>1097</v>
      </c>
      <c r="K223" s="78" t="str">
        <f t="shared" ca="1" si="3"/>
        <v/>
      </c>
      <c r="M223" t="s">
        <v>1680</v>
      </c>
    </row>
    <row r="224" spans="1:13" x14ac:dyDescent="0.35">
      <c r="A224" t="s">
        <v>1676</v>
      </c>
      <c r="B224" t="s">
        <v>74</v>
      </c>
      <c r="C224" t="s">
        <v>1316</v>
      </c>
      <c r="D224" t="s">
        <v>1042</v>
      </c>
      <c r="E224" t="s">
        <v>1026</v>
      </c>
      <c r="H224" t="s">
        <v>1317</v>
      </c>
      <c r="I224" t="s">
        <v>14</v>
      </c>
      <c r="J224" t="s">
        <v>1026</v>
      </c>
      <c r="K224" s="78">
        <f t="shared" ca="1" si="3"/>
        <v>0</v>
      </c>
      <c r="M224" t="s">
        <v>1680</v>
      </c>
    </row>
    <row r="225" spans="1:13" x14ac:dyDescent="0.35">
      <c r="A225" t="s">
        <v>1676</v>
      </c>
      <c r="B225" t="s">
        <v>141</v>
      </c>
      <c r="C225" t="s">
        <v>1316</v>
      </c>
      <c r="D225" t="s">
        <v>1043</v>
      </c>
      <c r="E225" t="s">
        <v>1026</v>
      </c>
      <c r="H225" t="s">
        <v>1318</v>
      </c>
      <c r="I225" t="s">
        <v>14</v>
      </c>
      <c r="J225" t="s">
        <v>1026</v>
      </c>
      <c r="K225" s="78">
        <f t="shared" ca="1" si="3"/>
        <v>0</v>
      </c>
      <c r="M225" t="s">
        <v>1680</v>
      </c>
    </row>
    <row r="226" spans="1:13" x14ac:dyDescent="0.35">
      <c r="A226" t="s">
        <v>1676</v>
      </c>
      <c r="B226" t="s">
        <v>143</v>
      </c>
      <c r="C226" t="s">
        <v>1316</v>
      </c>
      <c r="D226" t="s">
        <v>1044</v>
      </c>
      <c r="E226" t="s">
        <v>1026</v>
      </c>
      <c r="H226" t="s">
        <v>1319</v>
      </c>
      <c r="I226" t="s">
        <v>14</v>
      </c>
      <c r="J226" t="s">
        <v>1026</v>
      </c>
      <c r="K226" s="78">
        <f t="shared" ca="1" si="3"/>
        <v>0</v>
      </c>
      <c r="M226" t="s">
        <v>1680</v>
      </c>
    </row>
    <row r="227" spans="1:13" x14ac:dyDescent="0.35">
      <c r="A227" t="s">
        <v>1676</v>
      </c>
      <c r="B227" t="s">
        <v>144</v>
      </c>
      <c r="C227" t="s">
        <v>1316</v>
      </c>
      <c r="D227" t="s">
        <v>1045</v>
      </c>
      <c r="E227" t="s">
        <v>1026</v>
      </c>
      <c r="H227" t="s">
        <v>1320</v>
      </c>
      <c r="I227" t="s">
        <v>14</v>
      </c>
      <c r="J227" t="s">
        <v>1026</v>
      </c>
      <c r="K227" s="78">
        <f t="shared" ca="1" si="3"/>
        <v>0</v>
      </c>
      <c r="M227" t="s">
        <v>1680</v>
      </c>
    </row>
    <row r="228" spans="1:13" x14ac:dyDescent="0.35">
      <c r="A228" t="s">
        <v>1676</v>
      </c>
      <c r="B228" t="s">
        <v>145</v>
      </c>
      <c r="C228" t="s">
        <v>1316</v>
      </c>
      <c r="D228" t="s">
        <v>1046</v>
      </c>
      <c r="E228" t="s">
        <v>1026</v>
      </c>
      <c r="H228" t="s">
        <v>1321</v>
      </c>
      <c r="I228" t="s">
        <v>14</v>
      </c>
      <c r="J228" t="s">
        <v>1026</v>
      </c>
      <c r="K228" s="78">
        <f t="shared" ca="1" si="3"/>
        <v>0</v>
      </c>
      <c r="M228" t="s">
        <v>1680</v>
      </c>
    </row>
    <row r="229" spans="1:13" x14ac:dyDescent="0.35">
      <c r="A229" t="s">
        <v>1676</v>
      </c>
      <c r="B229" t="s">
        <v>146</v>
      </c>
      <c r="C229" t="s">
        <v>1316</v>
      </c>
      <c r="D229" t="s">
        <v>1047</v>
      </c>
      <c r="E229" t="s">
        <v>1026</v>
      </c>
      <c r="H229" t="s">
        <v>1322</v>
      </c>
      <c r="I229" t="s">
        <v>14</v>
      </c>
      <c r="J229" t="s">
        <v>1026</v>
      </c>
      <c r="K229" s="78">
        <f t="shared" ca="1" si="3"/>
        <v>0</v>
      </c>
      <c r="M229" t="s">
        <v>1680</v>
      </c>
    </row>
    <row r="230" spans="1:13" x14ac:dyDescent="0.35">
      <c r="A230" t="s">
        <v>1676</v>
      </c>
      <c r="B230" t="s">
        <v>148</v>
      </c>
      <c r="C230" t="s">
        <v>1316</v>
      </c>
      <c r="D230" t="s">
        <v>1048</v>
      </c>
      <c r="E230" t="s">
        <v>1026</v>
      </c>
      <c r="H230" t="s">
        <v>1323</v>
      </c>
      <c r="I230" t="s">
        <v>14</v>
      </c>
      <c r="J230" t="s">
        <v>1026</v>
      </c>
      <c r="K230" s="78">
        <f t="shared" ca="1" si="3"/>
        <v>0</v>
      </c>
      <c r="M230" t="s">
        <v>1680</v>
      </c>
    </row>
    <row r="231" spans="1:13" x14ac:dyDescent="0.35">
      <c r="A231" t="s">
        <v>1676</v>
      </c>
      <c r="B231" t="s">
        <v>150</v>
      </c>
      <c r="C231" t="s">
        <v>1316</v>
      </c>
      <c r="D231" t="s">
        <v>480</v>
      </c>
      <c r="E231" t="s">
        <v>1026</v>
      </c>
      <c r="H231" t="s">
        <v>1324</v>
      </c>
      <c r="I231" t="s">
        <v>14</v>
      </c>
      <c r="J231" t="s">
        <v>1026</v>
      </c>
      <c r="K231" s="78">
        <f t="shared" ca="1" si="3"/>
        <v>0</v>
      </c>
      <c r="M231" t="s">
        <v>1680</v>
      </c>
    </row>
    <row r="232" spans="1:13" x14ac:dyDescent="0.35">
      <c r="A232" t="s">
        <v>1676</v>
      </c>
      <c r="B232" t="s">
        <v>151</v>
      </c>
      <c r="C232" t="s">
        <v>1316</v>
      </c>
      <c r="D232" t="s">
        <v>1049</v>
      </c>
      <c r="E232" t="s">
        <v>1026</v>
      </c>
      <c r="H232" t="s">
        <v>1325</v>
      </c>
      <c r="I232" t="s">
        <v>14</v>
      </c>
      <c r="J232" t="s">
        <v>1026</v>
      </c>
      <c r="K232" s="78">
        <f t="shared" ca="1" si="3"/>
        <v>0</v>
      </c>
      <c r="M232" t="s">
        <v>1680</v>
      </c>
    </row>
    <row r="233" spans="1:13" x14ac:dyDescent="0.35">
      <c r="A233" t="s">
        <v>1676</v>
      </c>
      <c r="B233" t="s">
        <v>152</v>
      </c>
      <c r="C233" t="s">
        <v>1316</v>
      </c>
      <c r="D233" t="s">
        <v>1050</v>
      </c>
      <c r="E233" t="s">
        <v>1026</v>
      </c>
      <c r="H233" t="s">
        <v>1326</v>
      </c>
      <c r="I233" t="s">
        <v>14</v>
      </c>
      <c r="J233" t="s">
        <v>1026</v>
      </c>
      <c r="K233" s="78">
        <f t="shared" ca="1" si="3"/>
        <v>0</v>
      </c>
      <c r="M233" t="s">
        <v>1680</v>
      </c>
    </row>
    <row r="234" spans="1:13" x14ac:dyDescent="0.35">
      <c r="A234" t="s">
        <v>1676</v>
      </c>
      <c r="B234" t="s">
        <v>153</v>
      </c>
      <c r="C234" t="s">
        <v>1316</v>
      </c>
      <c r="D234" t="s">
        <v>1051</v>
      </c>
      <c r="E234" t="s">
        <v>1026</v>
      </c>
      <c r="H234" t="s">
        <v>1327</v>
      </c>
      <c r="I234" t="s">
        <v>14</v>
      </c>
      <c r="J234" t="s">
        <v>1026</v>
      </c>
      <c r="K234" s="78">
        <f t="shared" ca="1" si="3"/>
        <v>0</v>
      </c>
      <c r="M234" t="s">
        <v>1680</v>
      </c>
    </row>
    <row r="235" spans="1:13" x14ac:dyDescent="0.35">
      <c r="A235" t="s">
        <v>1676</v>
      </c>
      <c r="B235" t="s">
        <v>155</v>
      </c>
      <c r="C235" t="s">
        <v>1316</v>
      </c>
      <c r="D235" t="s">
        <v>1052</v>
      </c>
      <c r="E235" t="s">
        <v>1026</v>
      </c>
      <c r="H235" t="s">
        <v>1328</v>
      </c>
      <c r="I235" t="s">
        <v>14</v>
      </c>
      <c r="J235" t="s">
        <v>1026</v>
      </c>
      <c r="K235" s="78">
        <f t="shared" ca="1" si="3"/>
        <v>0</v>
      </c>
      <c r="M235" t="s">
        <v>1680</v>
      </c>
    </row>
    <row r="236" spans="1:13" x14ac:dyDescent="0.35">
      <c r="A236" t="s">
        <v>1676</v>
      </c>
      <c r="B236" t="s">
        <v>78</v>
      </c>
      <c r="C236" t="s">
        <v>1316</v>
      </c>
      <c r="D236" t="s">
        <v>1053</v>
      </c>
      <c r="E236" t="s">
        <v>1026</v>
      </c>
      <c r="H236" t="s">
        <v>1329</v>
      </c>
      <c r="I236" t="s">
        <v>14</v>
      </c>
      <c r="J236" t="s">
        <v>1026</v>
      </c>
      <c r="K236" s="78">
        <f t="shared" ca="1" si="3"/>
        <v>0</v>
      </c>
      <c r="M236" t="s">
        <v>1680</v>
      </c>
    </row>
    <row r="237" spans="1:13" x14ac:dyDescent="0.35">
      <c r="A237" t="s">
        <v>1676</v>
      </c>
      <c r="B237" t="s">
        <v>156</v>
      </c>
      <c r="C237" t="s">
        <v>1316</v>
      </c>
      <c r="D237" t="s">
        <v>1054</v>
      </c>
      <c r="E237" t="s">
        <v>1026</v>
      </c>
      <c r="H237" t="s">
        <v>1330</v>
      </c>
      <c r="I237" t="s">
        <v>14</v>
      </c>
      <c r="J237" t="s">
        <v>1026</v>
      </c>
      <c r="K237" s="78">
        <f t="shared" ca="1" si="3"/>
        <v>0</v>
      </c>
      <c r="M237" t="s">
        <v>1680</v>
      </c>
    </row>
    <row r="238" spans="1:13" x14ac:dyDescent="0.35">
      <c r="A238" t="s">
        <v>1676</v>
      </c>
      <c r="B238" t="s">
        <v>157</v>
      </c>
      <c r="C238" t="s">
        <v>1316</v>
      </c>
      <c r="D238" t="s">
        <v>1055</v>
      </c>
      <c r="E238" t="s">
        <v>1026</v>
      </c>
      <c r="H238" t="s">
        <v>1331</v>
      </c>
      <c r="I238" t="s">
        <v>14</v>
      </c>
      <c r="J238" t="s">
        <v>1026</v>
      </c>
      <c r="K238" s="78">
        <f t="shared" ca="1" si="3"/>
        <v>0</v>
      </c>
      <c r="M238" t="s">
        <v>1680</v>
      </c>
    </row>
    <row r="239" spans="1:13" x14ac:dyDescent="0.35">
      <c r="A239" t="s">
        <v>1676</v>
      </c>
      <c r="B239" t="s">
        <v>159</v>
      </c>
      <c r="C239" t="s">
        <v>1316</v>
      </c>
      <c r="D239" t="s">
        <v>1056</v>
      </c>
      <c r="E239" t="s">
        <v>1026</v>
      </c>
      <c r="H239" t="s">
        <v>1332</v>
      </c>
      <c r="I239" t="s">
        <v>14</v>
      </c>
      <c r="J239" t="s">
        <v>1026</v>
      </c>
      <c r="K239" s="78">
        <f t="shared" ca="1" si="3"/>
        <v>0</v>
      </c>
      <c r="M239" t="s">
        <v>1680</v>
      </c>
    </row>
    <row r="240" spans="1:13" x14ac:dyDescent="0.35">
      <c r="A240" t="s">
        <v>1676</v>
      </c>
      <c r="B240" t="s">
        <v>160</v>
      </c>
      <c r="C240" t="s">
        <v>1316</v>
      </c>
      <c r="D240" t="s">
        <v>1057</v>
      </c>
      <c r="E240" t="s">
        <v>1026</v>
      </c>
      <c r="H240" t="s">
        <v>1333</v>
      </c>
      <c r="I240" t="s">
        <v>14</v>
      </c>
      <c r="J240" t="s">
        <v>1026</v>
      </c>
      <c r="K240" s="78">
        <f t="shared" ca="1" si="3"/>
        <v>0</v>
      </c>
      <c r="M240" t="s">
        <v>1680</v>
      </c>
    </row>
    <row r="241" spans="1:13" x14ac:dyDescent="0.35">
      <c r="A241" t="s">
        <v>1676</v>
      </c>
      <c r="B241" t="s">
        <v>161</v>
      </c>
      <c r="C241" t="s">
        <v>1316</v>
      </c>
      <c r="D241" t="s">
        <v>1058</v>
      </c>
      <c r="E241" t="s">
        <v>1026</v>
      </c>
      <c r="H241" t="s">
        <v>1334</v>
      </c>
      <c r="I241" t="s">
        <v>14</v>
      </c>
      <c r="J241" t="s">
        <v>1026</v>
      </c>
      <c r="K241" s="78">
        <f t="shared" ca="1" si="3"/>
        <v>0</v>
      </c>
      <c r="M241" t="s">
        <v>1680</v>
      </c>
    </row>
    <row r="242" spans="1:13" x14ac:dyDescent="0.35">
      <c r="A242" t="s">
        <v>1676</v>
      </c>
      <c r="B242" t="s">
        <v>162</v>
      </c>
      <c r="C242" t="s">
        <v>1316</v>
      </c>
      <c r="D242" t="s">
        <v>513</v>
      </c>
      <c r="E242" t="s">
        <v>1026</v>
      </c>
      <c r="H242" t="s">
        <v>1335</v>
      </c>
      <c r="I242" t="s">
        <v>14</v>
      </c>
      <c r="J242" t="s">
        <v>1026</v>
      </c>
      <c r="K242" s="78">
        <f t="shared" ca="1" si="3"/>
        <v>0</v>
      </c>
      <c r="M242" t="s">
        <v>1680</v>
      </c>
    </row>
    <row r="243" spans="1:13" x14ac:dyDescent="0.35">
      <c r="A243" t="s">
        <v>1676</v>
      </c>
      <c r="B243" t="s">
        <v>164</v>
      </c>
      <c r="C243" t="s">
        <v>1316</v>
      </c>
      <c r="D243" t="s">
        <v>1060</v>
      </c>
      <c r="E243" t="s">
        <v>1026</v>
      </c>
      <c r="H243" t="s">
        <v>1336</v>
      </c>
      <c r="I243" t="s">
        <v>14</v>
      </c>
      <c r="J243" t="s">
        <v>1026</v>
      </c>
      <c r="K243" s="78">
        <f t="shared" ca="1" si="3"/>
        <v>0</v>
      </c>
      <c r="M243" t="s">
        <v>1680</v>
      </c>
    </row>
    <row r="244" spans="1:13" x14ac:dyDescent="0.35">
      <c r="A244" t="s">
        <v>1676</v>
      </c>
      <c r="B244" t="s">
        <v>74</v>
      </c>
      <c r="C244" t="s">
        <v>1316</v>
      </c>
      <c r="D244" t="s">
        <v>1042</v>
      </c>
      <c r="E244" t="s">
        <v>1082</v>
      </c>
      <c r="H244" t="s">
        <v>1337</v>
      </c>
      <c r="I244" t="s">
        <v>61</v>
      </c>
      <c r="J244" t="s">
        <v>1082</v>
      </c>
      <c r="K244" s="78">
        <f t="shared" ca="1" si="3"/>
        <v>0</v>
      </c>
      <c r="M244" t="s">
        <v>1680</v>
      </c>
    </row>
    <row r="245" spans="1:13" x14ac:dyDescent="0.35">
      <c r="A245" t="s">
        <v>1676</v>
      </c>
      <c r="B245" t="s">
        <v>141</v>
      </c>
      <c r="C245" t="s">
        <v>1316</v>
      </c>
      <c r="D245" t="s">
        <v>1043</v>
      </c>
      <c r="E245" t="s">
        <v>1082</v>
      </c>
      <c r="H245" t="s">
        <v>1338</v>
      </c>
      <c r="I245" t="s">
        <v>61</v>
      </c>
      <c r="J245" t="s">
        <v>1082</v>
      </c>
      <c r="K245" s="78">
        <f t="shared" ca="1" si="3"/>
        <v>0</v>
      </c>
      <c r="M245" t="s">
        <v>1680</v>
      </c>
    </row>
    <row r="246" spans="1:13" x14ac:dyDescent="0.35">
      <c r="A246" t="s">
        <v>1676</v>
      </c>
      <c r="B246" t="s">
        <v>143</v>
      </c>
      <c r="C246" t="s">
        <v>1316</v>
      </c>
      <c r="D246" t="s">
        <v>1044</v>
      </c>
      <c r="E246" t="s">
        <v>1082</v>
      </c>
      <c r="H246" t="s">
        <v>1339</v>
      </c>
      <c r="I246" t="s">
        <v>61</v>
      </c>
      <c r="J246" t="s">
        <v>1082</v>
      </c>
      <c r="K246" s="78">
        <f t="shared" ca="1" si="3"/>
        <v>0</v>
      </c>
      <c r="M246" t="s">
        <v>1680</v>
      </c>
    </row>
    <row r="247" spans="1:13" x14ac:dyDescent="0.35">
      <c r="A247" t="s">
        <v>1676</v>
      </c>
      <c r="B247" t="s">
        <v>144</v>
      </c>
      <c r="C247" t="s">
        <v>1316</v>
      </c>
      <c r="D247" t="s">
        <v>1045</v>
      </c>
      <c r="E247" t="s">
        <v>1082</v>
      </c>
      <c r="H247" t="s">
        <v>1340</v>
      </c>
      <c r="I247" t="s">
        <v>61</v>
      </c>
      <c r="J247" t="s">
        <v>1082</v>
      </c>
      <c r="K247" s="78">
        <f t="shared" ca="1" si="3"/>
        <v>0</v>
      </c>
      <c r="M247" t="s">
        <v>1680</v>
      </c>
    </row>
    <row r="248" spans="1:13" x14ac:dyDescent="0.35">
      <c r="A248" t="s">
        <v>1676</v>
      </c>
      <c r="B248" t="s">
        <v>145</v>
      </c>
      <c r="C248" t="s">
        <v>1316</v>
      </c>
      <c r="D248" t="s">
        <v>1046</v>
      </c>
      <c r="E248" t="s">
        <v>1082</v>
      </c>
      <c r="H248" t="s">
        <v>1341</v>
      </c>
      <c r="I248" t="s">
        <v>61</v>
      </c>
      <c r="J248" t="s">
        <v>1082</v>
      </c>
      <c r="K248" s="78">
        <f t="shared" ca="1" si="3"/>
        <v>0</v>
      </c>
      <c r="M248" t="s">
        <v>1680</v>
      </c>
    </row>
    <row r="249" spans="1:13" x14ac:dyDescent="0.35">
      <c r="A249" t="s">
        <v>1676</v>
      </c>
      <c r="B249" t="s">
        <v>146</v>
      </c>
      <c r="C249" t="s">
        <v>1316</v>
      </c>
      <c r="D249" t="s">
        <v>1047</v>
      </c>
      <c r="E249" t="s">
        <v>1082</v>
      </c>
      <c r="H249" t="s">
        <v>1342</v>
      </c>
      <c r="I249" t="s">
        <v>61</v>
      </c>
      <c r="J249" t="s">
        <v>1082</v>
      </c>
      <c r="K249" s="78">
        <f t="shared" ca="1" si="3"/>
        <v>0</v>
      </c>
      <c r="M249" t="s">
        <v>1680</v>
      </c>
    </row>
    <row r="250" spans="1:13" x14ac:dyDescent="0.35">
      <c r="A250" t="s">
        <v>1676</v>
      </c>
      <c r="B250" t="s">
        <v>148</v>
      </c>
      <c r="C250" t="s">
        <v>1316</v>
      </c>
      <c r="D250" t="s">
        <v>1048</v>
      </c>
      <c r="E250" t="s">
        <v>1082</v>
      </c>
      <c r="H250" t="s">
        <v>1343</v>
      </c>
      <c r="I250" t="s">
        <v>61</v>
      </c>
      <c r="J250" t="s">
        <v>1082</v>
      </c>
      <c r="K250" s="78">
        <f t="shared" ca="1" si="3"/>
        <v>0</v>
      </c>
      <c r="M250" t="s">
        <v>1680</v>
      </c>
    </row>
    <row r="251" spans="1:13" x14ac:dyDescent="0.35">
      <c r="A251" t="s">
        <v>1676</v>
      </c>
      <c r="B251" t="s">
        <v>150</v>
      </c>
      <c r="C251" t="s">
        <v>1316</v>
      </c>
      <c r="D251" t="s">
        <v>480</v>
      </c>
      <c r="E251" t="s">
        <v>1082</v>
      </c>
      <c r="H251" t="s">
        <v>1344</v>
      </c>
      <c r="I251" t="s">
        <v>61</v>
      </c>
      <c r="J251" t="s">
        <v>1082</v>
      </c>
      <c r="K251" s="78">
        <f t="shared" ca="1" si="3"/>
        <v>0</v>
      </c>
      <c r="M251" t="s">
        <v>1680</v>
      </c>
    </row>
    <row r="252" spans="1:13" x14ac:dyDescent="0.35">
      <c r="A252" t="s">
        <v>1676</v>
      </c>
      <c r="B252" t="s">
        <v>151</v>
      </c>
      <c r="C252" t="s">
        <v>1316</v>
      </c>
      <c r="D252" t="s">
        <v>1049</v>
      </c>
      <c r="E252" t="s">
        <v>1082</v>
      </c>
      <c r="H252" t="s">
        <v>1345</v>
      </c>
      <c r="I252" t="s">
        <v>61</v>
      </c>
      <c r="J252" t="s">
        <v>1082</v>
      </c>
      <c r="K252" s="78">
        <f t="shared" ca="1" si="3"/>
        <v>0</v>
      </c>
      <c r="M252" t="s">
        <v>1680</v>
      </c>
    </row>
    <row r="253" spans="1:13" x14ac:dyDescent="0.35">
      <c r="A253" t="s">
        <v>1676</v>
      </c>
      <c r="B253" t="s">
        <v>152</v>
      </c>
      <c r="C253" t="s">
        <v>1316</v>
      </c>
      <c r="D253" t="s">
        <v>1050</v>
      </c>
      <c r="E253" t="s">
        <v>1082</v>
      </c>
      <c r="H253" t="s">
        <v>1346</v>
      </c>
      <c r="I253" t="s">
        <v>61</v>
      </c>
      <c r="J253" t="s">
        <v>1082</v>
      </c>
      <c r="K253" s="78">
        <f t="shared" ca="1" si="3"/>
        <v>0</v>
      </c>
      <c r="M253" t="s">
        <v>1680</v>
      </c>
    </row>
    <row r="254" spans="1:13" x14ac:dyDescent="0.35">
      <c r="A254" t="s">
        <v>1676</v>
      </c>
      <c r="B254" t="s">
        <v>153</v>
      </c>
      <c r="C254" t="s">
        <v>1316</v>
      </c>
      <c r="D254" t="s">
        <v>1051</v>
      </c>
      <c r="E254" t="s">
        <v>1082</v>
      </c>
      <c r="H254" t="s">
        <v>1347</v>
      </c>
      <c r="I254" t="s">
        <v>61</v>
      </c>
      <c r="J254" t="s">
        <v>1082</v>
      </c>
      <c r="K254" s="78">
        <f t="shared" ca="1" si="3"/>
        <v>0</v>
      </c>
      <c r="M254" t="s">
        <v>1680</v>
      </c>
    </row>
    <row r="255" spans="1:13" x14ac:dyDescent="0.35">
      <c r="A255" t="s">
        <v>1676</v>
      </c>
      <c r="B255" t="s">
        <v>155</v>
      </c>
      <c r="C255" t="s">
        <v>1316</v>
      </c>
      <c r="D255" t="s">
        <v>1052</v>
      </c>
      <c r="E255" t="s">
        <v>1082</v>
      </c>
      <c r="H255" t="s">
        <v>1348</v>
      </c>
      <c r="I255" t="s">
        <v>61</v>
      </c>
      <c r="J255" t="s">
        <v>1082</v>
      </c>
      <c r="K255" s="78">
        <f t="shared" ca="1" si="3"/>
        <v>0</v>
      </c>
      <c r="M255" t="s">
        <v>1680</v>
      </c>
    </row>
    <row r="256" spans="1:13" x14ac:dyDescent="0.35">
      <c r="A256" t="s">
        <v>1676</v>
      </c>
      <c r="B256" t="s">
        <v>78</v>
      </c>
      <c r="C256" t="s">
        <v>1316</v>
      </c>
      <c r="D256" t="s">
        <v>1053</v>
      </c>
      <c r="E256" t="s">
        <v>1082</v>
      </c>
      <c r="H256" t="s">
        <v>1349</v>
      </c>
      <c r="I256" t="s">
        <v>61</v>
      </c>
      <c r="J256" t="s">
        <v>1082</v>
      </c>
      <c r="K256" s="78">
        <f t="shared" ca="1" si="3"/>
        <v>0</v>
      </c>
      <c r="M256" t="s">
        <v>1680</v>
      </c>
    </row>
    <row r="257" spans="1:13" x14ac:dyDescent="0.35">
      <c r="A257" t="s">
        <v>1676</v>
      </c>
      <c r="B257" t="s">
        <v>156</v>
      </c>
      <c r="C257" t="s">
        <v>1316</v>
      </c>
      <c r="D257" t="s">
        <v>1054</v>
      </c>
      <c r="E257" t="s">
        <v>1082</v>
      </c>
      <c r="H257" t="s">
        <v>1350</v>
      </c>
      <c r="I257" t="s">
        <v>61</v>
      </c>
      <c r="J257" t="s">
        <v>1082</v>
      </c>
      <c r="K257" s="78">
        <f t="shared" ca="1" si="3"/>
        <v>0</v>
      </c>
      <c r="M257" t="s">
        <v>1680</v>
      </c>
    </row>
    <row r="258" spans="1:13" x14ac:dyDescent="0.35">
      <c r="A258" t="s">
        <v>1676</v>
      </c>
      <c r="B258" t="s">
        <v>157</v>
      </c>
      <c r="C258" t="s">
        <v>1316</v>
      </c>
      <c r="D258" t="s">
        <v>1055</v>
      </c>
      <c r="E258" t="s">
        <v>1082</v>
      </c>
      <c r="H258" t="s">
        <v>1351</v>
      </c>
      <c r="I258" t="s">
        <v>61</v>
      </c>
      <c r="J258" t="s">
        <v>1082</v>
      </c>
      <c r="K258" s="78">
        <f t="shared" ca="1" si="3"/>
        <v>0</v>
      </c>
      <c r="M258" t="s">
        <v>1680</v>
      </c>
    </row>
    <row r="259" spans="1:13" x14ac:dyDescent="0.35">
      <c r="A259" t="s">
        <v>1676</v>
      </c>
      <c r="B259" t="s">
        <v>159</v>
      </c>
      <c r="C259" t="s">
        <v>1316</v>
      </c>
      <c r="D259" t="s">
        <v>1056</v>
      </c>
      <c r="E259" t="s">
        <v>1082</v>
      </c>
      <c r="H259" t="s">
        <v>1352</v>
      </c>
      <c r="I259" t="s">
        <v>61</v>
      </c>
      <c r="J259" t="s">
        <v>1082</v>
      </c>
      <c r="K259" s="78">
        <f t="shared" ca="1" si="3"/>
        <v>0</v>
      </c>
      <c r="M259" t="s">
        <v>1680</v>
      </c>
    </row>
    <row r="260" spans="1:13" x14ac:dyDescent="0.35">
      <c r="A260" t="s">
        <v>1676</v>
      </c>
      <c r="B260" t="s">
        <v>160</v>
      </c>
      <c r="C260" t="s">
        <v>1316</v>
      </c>
      <c r="D260" t="s">
        <v>1057</v>
      </c>
      <c r="E260" t="s">
        <v>1082</v>
      </c>
      <c r="H260" t="s">
        <v>1353</v>
      </c>
      <c r="I260" t="s">
        <v>61</v>
      </c>
      <c r="J260" t="s">
        <v>1082</v>
      </c>
      <c r="K260" s="78">
        <f t="shared" ca="1" si="3"/>
        <v>0</v>
      </c>
      <c r="M260" t="s">
        <v>1680</v>
      </c>
    </row>
    <row r="261" spans="1:13" x14ac:dyDescent="0.35">
      <c r="A261" t="s">
        <v>1676</v>
      </c>
      <c r="B261" t="s">
        <v>161</v>
      </c>
      <c r="C261" t="s">
        <v>1316</v>
      </c>
      <c r="D261" t="s">
        <v>1058</v>
      </c>
      <c r="E261" t="s">
        <v>1082</v>
      </c>
      <c r="H261" t="s">
        <v>1354</v>
      </c>
      <c r="I261" t="s">
        <v>61</v>
      </c>
      <c r="J261" t="s">
        <v>1082</v>
      </c>
      <c r="K261" s="78">
        <f t="shared" ref="K261:K323" ca="1" si="4">OFFSET(INDIRECT(A261&amp;"_specific_Corner"),MATCH($B261,INDIRECT(A261&amp;"_specific_Row"),0),MATCH($I261,INDIRECT(A261&amp;"_specific_Column",0)))</f>
        <v>0</v>
      </c>
      <c r="M261" t="s">
        <v>1680</v>
      </c>
    </row>
    <row r="262" spans="1:13" x14ac:dyDescent="0.35">
      <c r="A262" t="s">
        <v>1676</v>
      </c>
      <c r="B262" t="s">
        <v>162</v>
      </c>
      <c r="C262" t="s">
        <v>1316</v>
      </c>
      <c r="D262" t="s">
        <v>513</v>
      </c>
      <c r="E262" t="s">
        <v>1082</v>
      </c>
      <c r="H262" t="s">
        <v>1355</v>
      </c>
      <c r="I262" t="s">
        <v>61</v>
      </c>
      <c r="J262" t="s">
        <v>1082</v>
      </c>
      <c r="K262" s="78">
        <f t="shared" ca="1" si="4"/>
        <v>0</v>
      </c>
      <c r="M262" t="s">
        <v>1680</v>
      </c>
    </row>
    <row r="263" spans="1:13" x14ac:dyDescent="0.35">
      <c r="A263" t="s">
        <v>1676</v>
      </c>
      <c r="B263" t="s">
        <v>164</v>
      </c>
      <c r="C263" t="s">
        <v>1316</v>
      </c>
      <c r="D263" t="s">
        <v>1060</v>
      </c>
      <c r="E263" t="s">
        <v>1082</v>
      </c>
      <c r="H263" t="s">
        <v>1356</v>
      </c>
      <c r="I263" t="s">
        <v>61</v>
      </c>
      <c r="J263" t="s">
        <v>1082</v>
      </c>
      <c r="K263" s="78">
        <f t="shared" ca="1" si="4"/>
        <v>0</v>
      </c>
      <c r="M263" t="s">
        <v>1680</v>
      </c>
    </row>
    <row r="264" spans="1:13" x14ac:dyDescent="0.35">
      <c r="A264" t="s">
        <v>1676</v>
      </c>
      <c r="B264" t="s">
        <v>74</v>
      </c>
      <c r="C264" t="s">
        <v>1316</v>
      </c>
      <c r="D264" t="s">
        <v>1042</v>
      </c>
      <c r="E264" t="s">
        <v>1097</v>
      </c>
      <c r="H264" t="s">
        <v>1357</v>
      </c>
      <c r="I264" t="s">
        <v>62</v>
      </c>
      <c r="J264" t="s">
        <v>1097</v>
      </c>
      <c r="K264" s="78" t="str">
        <f t="shared" ca="1" si="4"/>
        <v/>
      </c>
      <c r="M264" t="s">
        <v>1680</v>
      </c>
    </row>
    <row r="265" spans="1:13" x14ac:dyDescent="0.35">
      <c r="A265" t="s">
        <v>1676</v>
      </c>
      <c r="B265" t="s">
        <v>141</v>
      </c>
      <c r="C265" t="s">
        <v>1316</v>
      </c>
      <c r="D265" t="s">
        <v>1043</v>
      </c>
      <c r="E265" t="s">
        <v>1097</v>
      </c>
      <c r="H265" t="s">
        <v>1358</v>
      </c>
      <c r="I265" t="s">
        <v>62</v>
      </c>
      <c r="J265" t="s">
        <v>1097</v>
      </c>
      <c r="K265" s="78" t="str">
        <f t="shared" ca="1" si="4"/>
        <v/>
      </c>
      <c r="M265" t="s">
        <v>1680</v>
      </c>
    </row>
    <row r="266" spans="1:13" x14ac:dyDescent="0.35">
      <c r="A266" t="s">
        <v>1676</v>
      </c>
      <c r="B266" t="s">
        <v>143</v>
      </c>
      <c r="C266" t="s">
        <v>1316</v>
      </c>
      <c r="D266" t="s">
        <v>1044</v>
      </c>
      <c r="E266" t="s">
        <v>1097</v>
      </c>
      <c r="H266" t="s">
        <v>1359</v>
      </c>
      <c r="I266" t="s">
        <v>62</v>
      </c>
      <c r="J266" t="s">
        <v>1097</v>
      </c>
      <c r="K266" s="78" t="str">
        <f t="shared" ca="1" si="4"/>
        <v/>
      </c>
      <c r="M266" t="s">
        <v>1680</v>
      </c>
    </row>
    <row r="267" spans="1:13" x14ac:dyDescent="0.35">
      <c r="A267" t="s">
        <v>1676</v>
      </c>
      <c r="B267" t="s">
        <v>144</v>
      </c>
      <c r="C267" t="s">
        <v>1316</v>
      </c>
      <c r="D267" t="s">
        <v>1045</v>
      </c>
      <c r="E267" t="s">
        <v>1097</v>
      </c>
      <c r="H267" t="s">
        <v>1360</v>
      </c>
      <c r="I267" t="s">
        <v>62</v>
      </c>
      <c r="J267" t="s">
        <v>1097</v>
      </c>
      <c r="K267" s="78" t="str">
        <f t="shared" ca="1" si="4"/>
        <v/>
      </c>
      <c r="M267" t="s">
        <v>1680</v>
      </c>
    </row>
    <row r="268" spans="1:13" x14ac:dyDescent="0.35">
      <c r="A268" t="s">
        <v>1676</v>
      </c>
      <c r="B268" t="s">
        <v>145</v>
      </c>
      <c r="C268" t="s">
        <v>1316</v>
      </c>
      <c r="D268" t="s">
        <v>1046</v>
      </c>
      <c r="E268" t="s">
        <v>1097</v>
      </c>
      <c r="H268" t="s">
        <v>1361</v>
      </c>
      <c r="I268" t="s">
        <v>62</v>
      </c>
      <c r="J268" t="s">
        <v>1097</v>
      </c>
      <c r="K268" s="78" t="str">
        <f t="shared" ca="1" si="4"/>
        <v/>
      </c>
      <c r="M268" t="s">
        <v>1680</v>
      </c>
    </row>
    <row r="269" spans="1:13" x14ac:dyDescent="0.35">
      <c r="A269" t="s">
        <v>1676</v>
      </c>
      <c r="B269" t="s">
        <v>146</v>
      </c>
      <c r="C269" t="s">
        <v>1316</v>
      </c>
      <c r="D269" t="s">
        <v>1047</v>
      </c>
      <c r="E269" t="s">
        <v>1097</v>
      </c>
      <c r="H269" t="s">
        <v>1362</v>
      </c>
      <c r="I269" t="s">
        <v>62</v>
      </c>
      <c r="J269" t="s">
        <v>1097</v>
      </c>
      <c r="K269" s="78" t="str">
        <f t="shared" ca="1" si="4"/>
        <v/>
      </c>
      <c r="M269" t="s">
        <v>1680</v>
      </c>
    </row>
    <row r="270" spans="1:13" x14ac:dyDescent="0.35">
      <c r="A270" t="s">
        <v>1676</v>
      </c>
      <c r="B270" t="s">
        <v>148</v>
      </c>
      <c r="C270" t="s">
        <v>1316</v>
      </c>
      <c r="D270" t="s">
        <v>1048</v>
      </c>
      <c r="E270" t="s">
        <v>1097</v>
      </c>
      <c r="H270" t="s">
        <v>1363</v>
      </c>
      <c r="I270" t="s">
        <v>62</v>
      </c>
      <c r="J270" t="s">
        <v>1097</v>
      </c>
      <c r="K270" s="78" t="str">
        <f t="shared" ca="1" si="4"/>
        <v/>
      </c>
      <c r="M270" t="s">
        <v>1680</v>
      </c>
    </row>
    <row r="271" spans="1:13" x14ac:dyDescent="0.35">
      <c r="A271" t="s">
        <v>1676</v>
      </c>
      <c r="B271" t="s">
        <v>150</v>
      </c>
      <c r="C271" t="s">
        <v>1316</v>
      </c>
      <c r="D271" t="s">
        <v>480</v>
      </c>
      <c r="E271" t="s">
        <v>1097</v>
      </c>
      <c r="H271" t="s">
        <v>1364</v>
      </c>
      <c r="I271" t="s">
        <v>62</v>
      </c>
      <c r="J271" t="s">
        <v>1097</v>
      </c>
      <c r="K271" s="78" t="str">
        <f t="shared" ca="1" si="4"/>
        <v/>
      </c>
      <c r="M271" t="s">
        <v>1680</v>
      </c>
    </row>
    <row r="272" spans="1:13" x14ac:dyDescent="0.35">
      <c r="A272" t="s">
        <v>1676</v>
      </c>
      <c r="B272" t="s">
        <v>151</v>
      </c>
      <c r="C272" t="s">
        <v>1316</v>
      </c>
      <c r="D272" t="s">
        <v>1049</v>
      </c>
      <c r="E272" t="s">
        <v>1097</v>
      </c>
      <c r="H272" t="s">
        <v>1365</v>
      </c>
      <c r="I272" t="s">
        <v>62</v>
      </c>
      <c r="J272" t="s">
        <v>1097</v>
      </c>
      <c r="K272" s="78" t="str">
        <f t="shared" ca="1" si="4"/>
        <v/>
      </c>
      <c r="M272" t="s">
        <v>1680</v>
      </c>
    </row>
    <row r="273" spans="1:14" x14ac:dyDescent="0.35">
      <c r="A273" t="s">
        <v>1676</v>
      </c>
      <c r="B273" t="s">
        <v>152</v>
      </c>
      <c r="C273" t="s">
        <v>1316</v>
      </c>
      <c r="D273" t="s">
        <v>1050</v>
      </c>
      <c r="E273" t="s">
        <v>1097</v>
      </c>
      <c r="H273" t="s">
        <v>1366</v>
      </c>
      <c r="I273" t="s">
        <v>62</v>
      </c>
      <c r="J273" t="s">
        <v>1097</v>
      </c>
      <c r="K273" s="78" t="str">
        <f t="shared" ca="1" si="4"/>
        <v/>
      </c>
      <c r="M273" t="s">
        <v>1680</v>
      </c>
    </row>
    <row r="274" spans="1:14" x14ac:dyDescent="0.35">
      <c r="A274" t="s">
        <v>1676</v>
      </c>
      <c r="B274" t="s">
        <v>153</v>
      </c>
      <c r="C274" t="s">
        <v>1316</v>
      </c>
      <c r="D274" t="s">
        <v>1051</v>
      </c>
      <c r="E274" t="s">
        <v>1097</v>
      </c>
      <c r="H274" t="s">
        <v>1367</v>
      </c>
      <c r="I274" t="s">
        <v>62</v>
      </c>
      <c r="J274" t="s">
        <v>1097</v>
      </c>
      <c r="K274" s="78" t="str">
        <f t="shared" ca="1" si="4"/>
        <v/>
      </c>
      <c r="M274" t="s">
        <v>1680</v>
      </c>
    </row>
    <row r="275" spans="1:14" x14ac:dyDescent="0.35">
      <c r="A275" t="s">
        <v>1676</v>
      </c>
      <c r="B275" t="s">
        <v>155</v>
      </c>
      <c r="C275" t="s">
        <v>1316</v>
      </c>
      <c r="D275" t="s">
        <v>1052</v>
      </c>
      <c r="E275" t="s">
        <v>1097</v>
      </c>
      <c r="H275" t="s">
        <v>1368</v>
      </c>
      <c r="I275" t="s">
        <v>62</v>
      </c>
      <c r="J275" t="s">
        <v>1097</v>
      </c>
      <c r="K275" s="78" t="str">
        <f t="shared" ca="1" si="4"/>
        <v/>
      </c>
      <c r="M275" t="s">
        <v>1680</v>
      </c>
    </row>
    <row r="276" spans="1:14" x14ac:dyDescent="0.35">
      <c r="A276" t="s">
        <v>1676</v>
      </c>
      <c r="B276" t="s">
        <v>78</v>
      </c>
      <c r="C276" t="s">
        <v>1316</v>
      </c>
      <c r="D276" t="s">
        <v>1053</v>
      </c>
      <c r="E276" t="s">
        <v>1097</v>
      </c>
      <c r="H276" t="s">
        <v>1369</v>
      </c>
      <c r="I276" t="s">
        <v>62</v>
      </c>
      <c r="J276" t="s">
        <v>1097</v>
      </c>
      <c r="K276" s="78" t="str">
        <f t="shared" ca="1" si="4"/>
        <v/>
      </c>
      <c r="M276" t="s">
        <v>1680</v>
      </c>
    </row>
    <row r="277" spans="1:14" x14ac:dyDescent="0.35">
      <c r="A277" t="s">
        <v>1676</v>
      </c>
      <c r="B277" t="s">
        <v>156</v>
      </c>
      <c r="C277" t="s">
        <v>1316</v>
      </c>
      <c r="D277" t="s">
        <v>1054</v>
      </c>
      <c r="E277" t="s">
        <v>1097</v>
      </c>
      <c r="H277" t="s">
        <v>1370</v>
      </c>
      <c r="I277" t="s">
        <v>62</v>
      </c>
      <c r="J277" t="s">
        <v>1097</v>
      </c>
      <c r="K277" s="78" t="str">
        <f t="shared" ca="1" si="4"/>
        <v/>
      </c>
      <c r="M277" t="s">
        <v>1680</v>
      </c>
    </row>
    <row r="278" spans="1:14" x14ac:dyDescent="0.35">
      <c r="A278" t="s">
        <v>1676</v>
      </c>
      <c r="B278" t="s">
        <v>157</v>
      </c>
      <c r="C278" t="s">
        <v>1316</v>
      </c>
      <c r="D278" t="s">
        <v>1055</v>
      </c>
      <c r="E278" t="s">
        <v>1097</v>
      </c>
      <c r="H278" t="s">
        <v>1371</v>
      </c>
      <c r="I278" t="s">
        <v>62</v>
      </c>
      <c r="J278" t="s">
        <v>1097</v>
      </c>
      <c r="K278" s="78" t="str">
        <f t="shared" ca="1" si="4"/>
        <v/>
      </c>
      <c r="M278" t="s">
        <v>1680</v>
      </c>
    </row>
    <row r="279" spans="1:14" x14ac:dyDescent="0.35">
      <c r="A279" t="s">
        <v>1676</v>
      </c>
      <c r="B279" t="s">
        <v>159</v>
      </c>
      <c r="C279" t="s">
        <v>1316</v>
      </c>
      <c r="D279" t="s">
        <v>1056</v>
      </c>
      <c r="E279" t="s">
        <v>1097</v>
      </c>
      <c r="H279" t="s">
        <v>1372</v>
      </c>
      <c r="I279" t="s">
        <v>62</v>
      </c>
      <c r="J279" t="s">
        <v>1097</v>
      </c>
      <c r="K279" s="78" t="str">
        <f t="shared" ca="1" si="4"/>
        <v/>
      </c>
      <c r="M279" t="s">
        <v>1680</v>
      </c>
    </row>
    <row r="280" spans="1:14" x14ac:dyDescent="0.35">
      <c r="A280" t="s">
        <v>1676</v>
      </c>
      <c r="B280" t="s">
        <v>160</v>
      </c>
      <c r="C280" t="s">
        <v>1316</v>
      </c>
      <c r="D280" t="s">
        <v>1057</v>
      </c>
      <c r="E280" t="s">
        <v>1097</v>
      </c>
      <c r="H280" t="s">
        <v>1373</v>
      </c>
      <c r="I280" t="s">
        <v>62</v>
      </c>
      <c r="J280" t="s">
        <v>1097</v>
      </c>
      <c r="K280" s="78" t="str">
        <f t="shared" ca="1" si="4"/>
        <v/>
      </c>
      <c r="M280" t="s">
        <v>1680</v>
      </c>
    </row>
    <row r="281" spans="1:14" x14ac:dyDescent="0.35">
      <c r="A281" t="s">
        <v>1676</v>
      </c>
      <c r="B281" t="s">
        <v>161</v>
      </c>
      <c r="C281" t="s">
        <v>1316</v>
      </c>
      <c r="D281" t="s">
        <v>1058</v>
      </c>
      <c r="E281" t="s">
        <v>1097</v>
      </c>
      <c r="H281" t="s">
        <v>1374</v>
      </c>
      <c r="I281" t="s">
        <v>62</v>
      </c>
      <c r="J281" t="s">
        <v>1097</v>
      </c>
      <c r="K281" s="78" t="str">
        <f t="shared" ca="1" si="4"/>
        <v/>
      </c>
      <c r="M281" t="s">
        <v>1680</v>
      </c>
    </row>
    <row r="282" spans="1:14" x14ac:dyDescent="0.35">
      <c r="A282" t="s">
        <v>1676</v>
      </c>
      <c r="B282" t="s">
        <v>162</v>
      </c>
      <c r="C282" t="s">
        <v>1316</v>
      </c>
      <c r="D282" t="s">
        <v>513</v>
      </c>
      <c r="E282" t="s">
        <v>1097</v>
      </c>
      <c r="H282" t="s">
        <v>1375</v>
      </c>
      <c r="I282" t="s">
        <v>62</v>
      </c>
      <c r="J282" t="s">
        <v>1097</v>
      </c>
      <c r="K282" s="78" t="str">
        <f t="shared" ca="1" si="4"/>
        <v/>
      </c>
      <c r="M282" t="s">
        <v>1680</v>
      </c>
    </row>
    <row r="283" spans="1:14" x14ac:dyDescent="0.35">
      <c r="A283" t="s">
        <v>1676</v>
      </c>
      <c r="B283" t="s">
        <v>164</v>
      </c>
      <c r="C283" t="s">
        <v>1316</v>
      </c>
      <c r="D283" t="s">
        <v>1060</v>
      </c>
      <c r="E283" t="s">
        <v>1097</v>
      </c>
      <c r="H283" t="s">
        <v>1376</v>
      </c>
      <c r="I283" t="s">
        <v>62</v>
      </c>
      <c r="J283" t="s">
        <v>1097</v>
      </c>
      <c r="K283" s="78" t="str">
        <f t="shared" ca="1" si="4"/>
        <v/>
      </c>
      <c r="M283" t="s">
        <v>1680</v>
      </c>
    </row>
    <row r="284" spans="1:14" x14ac:dyDescent="0.35">
      <c r="A284" t="s">
        <v>528</v>
      </c>
      <c r="B284" t="s">
        <v>19</v>
      </c>
      <c r="C284" t="s">
        <v>1011</v>
      </c>
      <c r="D284" t="s">
        <v>54</v>
      </c>
      <c r="H284" t="s">
        <v>1011</v>
      </c>
      <c r="I284" t="s">
        <v>63</v>
      </c>
      <c r="J284" t="s">
        <v>54</v>
      </c>
      <c r="K284" s="78">
        <f t="shared" ca="1" si="4"/>
        <v>0</v>
      </c>
      <c r="M284" t="s">
        <v>1680</v>
      </c>
      <c r="N284">
        <v>1</v>
      </c>
    </row>
    <row r="285" spans="1:14" x14ac:dyDescent="0.35">
      <c r="A285" t="s">
        <v>528</v>
      </c>
      <c r="B285" t="s">
        <v>573</v>
      </c>
      <c r="C285" t="s">
        <v>572</v>
      </c>
      <c r="D285" t="s">
        <v>54</v>
      </c>
      <c r="H285" t="s">
        <v>572</v>
      </c>
      <c r="I285" t="s">
        <v>63</v>
      </c>
      <c r="J285" t="s">
        <v>54</v>
      </c>
      <c r="K285" s="78">
        <f t="shared" ca="1" si="4"/>
        <v>0</v>
      </c>
      <c r="M285" t="s">
        <v>1680</v>
      </c>
    </row>
    <row r="286" spans="1:14" x14ac:dyDescent="0.35">
      <c r="A286" t="s">
        <v>528</v>
      </c>
      <c r="B286" t="s">
        <v>23</v>
      </c>
      <c r="C286" t="s">
        <v>574</v>
      </c>
      <c r="D286" t="s">
        <v>54</v>
      </c>
      <c r="H286" t="s">
        <v>574</v>
      </c>
      <c r="I286" t="s">
        <v>63</v>
      </c>
      <c r="J286" t="s">
        <v>54</v>
      </c>
      <c r="K286" s="78">
        <f t="shared" ca="1" si="4"/>
        <v>0</v>
      </c>
      <c r="M286" t="s">
        <v>1680</v>
      </c>
    </row>
    <row r="287" spans="1:14" x14ac:dyDescent="0.35">
      <c r="A287" t="s">
        <v>528</v>
      </c>
      <c r="B287" t="s">
        <v>26</v>
      </c>
      <c r="C287" t="s">
        <v>575</v>
      </c>
      <c r="D287" t="s">
        <v>54</v>
      </c>
      <c r="H287" t="s">
        <v>575</v>
      </c>
      <c r="I287" t="s">
        <v>63</v>
      </c>
      <c r="J287" t="s">
        <v>54</v>
      </c>
      <c r="K287" s="78">
        <f t="shared" ca="1" si="4"/>
        <v>0</v>
      </c>
      <c r="M287" t="s">
        <v>1680</v>
      </c>
    </row>
    <row r="288" spans="1:14" x14ac:dyDescent="0.35">
      <c r="A288" t="s">
        <v>528</v>
      </c>
      <c r="B288" t="s">
        <v>30</v>
      </c>
      <c r="C288" t="s">
        <v>1073</v>
      </c>
      <c r="D288" t="s">
        <v>54</v>
      </c>
      <c r="H288" t="s">
        <v>1073</v>
      </c>
      <c r="I288" t="s">
        <v>63</v>
      </c>
      <c r="J288" t="s">
        <v>54</v>
      </c>
      <c r="K288" s="78">
        <f t="shared" ca="1" si="4"/>
        <v>0</v>
      </c>
      <c r="M288" t="s">
        <v>1680</v>
      </c>
    </row>
    <row r="289" spans="1:13" x14ac:dyDescent="0.35">
      <c r="A289" t="s">
        <v>528</v>
      </c>
      <c r="B289" t="s">
        <v>34</v>
      </c>
      <c r="C289" t="s">
        <v>1074</v>
      </c>
      <c r="D289" t="s">
        <v>54</v>
      </c>
      <c r="H289" t="s">
        <v>1074</v>
      </c>
      <c r="I289" t="s">
        <v>63</v>
      </c>
      <c r="J289" t="s">
        <v>54</v>
      </c>
      <c r="K289" s="78">
        <f t="shared" ca="1" si="4"/>
        <v>0</v>
      </c>
      <c r="M289" t="s">
        <v>1680</v>
      </c>
    </row>
    <row r="290" spans="1:13" x14ac:dyDescent="0.35">
      <c r="A290" t="s">
        <v>528</v>
      </c>
      <c r="B290" t="s">
        <v>38</v>
      </c>
      <c r="C290" t="s">
        <v>1082</v>
      </c>
      <c r="D290" t="s">
        <v>1027</v>
      </c>
      <c r="E290" t="s">
        <v>1028</v>
      </c>
      <c r="F290" t="s">
        <v>1084</v>
      </c>
      <c r="H290" t="s">
        <v>1101</v>
      </c>
      <c r="I290" t="s">
        <v>63</v>
      </c>
      <c r="J290" t="s">
        <v>1082</v>
      </c>
      <c r="K290" s="78">
        <f t="shared" ca="1" si="4"/>
        <v>0</v>
      </c>
      <c r="M290" t="s">
        <v>1680</v>
      </c>
    </row>
    <row r="291" spans="1:13" x14ac:dyDescent="0.35">
      <c r="A291" t="s">
        <v>528</v>
      </c>
      <c r="B291" t="s">
        <v>41</v>
      </c>
      <c r="C291" t="s">
        <v>1082</v>
      </c>
      <c r="D291" t="s">
        <v>1027</v>
      </c>
      <c r="E291" t="s">
        <v>1028</v>
      </c>
      <c r="F291" t="s">
        <v>1085</v>
      </c>
      <c r="H291" t="s">
        <v>1102</v>
      </c>
      <c r="I291" t="s">
        <v>63</v>
      </c>
      <c r="J291" t="s">
        <v>1082</v>
      </c>
      <c r="K291" s="78">
        <f t="shared" ca="1" si="4"/>
        <v>0</v>
      </c>
      <c r="M291" t="s">
        <v>1680</v>
      </c>
    </row>
    <row r="292" spans="1:13" x14ac:dyDescent="0.35">
      <c r="A292" t="s">
        <v>528</v>
      </c>
      <c r="B292" t="s">
        <v>45</v>
      </c>
      <c r="C292" t="s">
        <v>1082</v>
      </c>
      <c r="D292" t="s">
        <v>1027</v>
      </c>
      <c r="E292" t="s">
        <v>1028</v>
      </c>
      <c r="F292" t="s">
        <v>1086</v>
      </c>
      <c r="H292" t="s">
        <v>1103</v>
      </c>
      <c r="I292" t="s">
        <v>63</v>
      </c>
      <c r="J292" t="s">
        <v>1082</v>
      </c>
      <c r="K292" s="78">
        <f t="shared" ca="1" si="4"/>
        <v>0</v>
      </c>
      <c r="M292" t="s">
        <v>1680</v>
      </c>
    </row>
    <row r="293" spans="1:13" x14ac:dyDescent="0.35">
      <c r="A293" t="s">
        <v>528</v>
      </c>
      <c r="B293" t="s">
        <v>49</v>
      </c>
      <c r="C293" t="s">
        <v>1082</v>
      </c>
      <c r="D293" t="s">
        <v>1027</v>
      </c>
      <c r="E293" t="s">
        <v>1028</v>
      </c>
      <c r="F293" t="s">
        <v>1087</v>
      </c>
      <c r="H293" t="s">
        <v>1104</v>
      </c>
      <c r="I293" t="s">
        <v>63</v>
      </c>
      <c r="J293" t="s">
        <v>1082</v>
      </c>
      <c r="K293" s="78">
        <f t="shared" ca="1" si="4"/>
        <v>0</v>
      </c>
      <c r="M293" t="s">
        <v>1680</v>
      </c>
    </row>
    <row r="294" spans="1:13" x14ac:dyDescent="0.35">
      <c r="A294" t="s">
        <v>528</v>
      </c>
      <c r="B294" t="s">
        <v>51</v>
      </c>
      <c r="C294" t="s">
        <v>1082</v>
      </c>
      <c r="D294" t="s">
        <v>1027</v>
      </c>
      <c r="E294" t="s">
        <v>1028</v>
      </c>
      <c r="F294" t="s">
        <v>1088</v>
      </c>
      <c r="H294" t="s">
        <v>1105</v>
      </c>
      <c r="I294" t="s">
        <v>63</v>
      </c>
      <c r="J294" t="s">
        <v>1082</v>
      </c>
      <c r="K294" s="78">
        <f t="shared" ca="1" si="4"/>
        <v>0</v>
      </c>
      <c r="M294" t="s">
        <v>1680</v>
      </c>
    </row>
    <row r="295" spans="1:13" x14ac:dyDescent="0.35">
      <c r="A295" t="s">
        <v>528</v>
      </c>
      <c r="B295" t="s">
        <v>53</v>
      </c>
      <c r="C295" t="s">
        <v>1082</v>
      </c>
      <c r="D295" t="s">
        <v>1027</v>
      </c>
      <c r="E295" t="s">
        <v>1028</v>
      </c>
      <c r="F295" t="s">
        <v>1089</v>
      </c>
      <c r="H295" t="s">
        <v>1106</v>
      </c>
      <c r="I295" t="s">
        <v>63</v>
      </c>
      <c r="J295" t="s">
        <v>1082</v>
      </c>
      <c r="K295" s="78">
        <f t="shared" ca="1" si="4"/>
        <v>0</v>
      </c>
      <c r="M295" t="s">
        <v>1680</v>
      </c>
    </row>
    <row r="296" spans="1:13" x14ac:dyDescent="0.35">
      <c r="A296" t="s">
        <v>528</v>
      </c>
      <c r="B296" t="s">
        <v>60</v>
      </c>
      <c r="C296" t="s">
        <v>1082</v>
      </c>
      <c r="D296" t="s">
        <v>1027</v>
      </c>
      <c r="E296" t="s">
        <v>1028</v>
      </c>
      <c r="F296" t="s">
        <v>603</v>
      </c>
      <c r="H296" t="s">
        <v>1107</v>
      </c>
      <c r="I296" t="s">
        <v>63</v>
      </c>
      <c r="J296" t="s">
        <v>1082</v>
      </c>
      <c r="K296" s="78">
        <f t="shared" ca="1" si="4"/>
        <v>0</v>
      </c>
      <c r="M296" t="s">
        <v>1680</v>
      </c>
    </row>
    <row r="297" spans="1:13" x14ac:dyDescent="0.35">
      <c r="A297" t="s">
        <v>528</v>
      </c>
      <c r="B297" t="s">
        <v>66</v>
      </c>
      <c r="C297" t="s">
        <v>1082</v>
      </c>
      <c r="D297" t="s">
        <v>1027</v>
      </c>
      <c r="E297" t="s">
        <v>1028</v>
      </c>
      <c r="F297" t="s">
        <v>513</v>
      </c>
      <c r="H297" t="s">
        <v>1108</v>
      </c>
      <c r="I297" t="s">
        <v>63</v>
      </c>
      <c r="J297" t="s">
        <v>1082</v>
      </c>
      <c r="K297" s="78">
        <f t="shared" ca="1" si="4"/>
        <v>0</v>
      </c>
      <c r="M297" t="s">
        <v>1680</v>
      </c>
    </row>
    <row r="298" spans="1:13" x14ac:dyDescent="0.35">
      <c r="A298" t="s">
        <v>528</v>
      </c>
      <c r="B298" t="s">
        <v>69</v>
      </c>
      <c r="C298" t="s">
        <v>1082</v>
      </c>
      <c r="D298" t="s">
        <v>1027</v>
      </c>
      <c r="E298" t="s">
        <v>1028</v>
      </c>
      <c r="F298" t="s">
        <v>54</v>
      </c>
      <c r="H298" t="s">
        <v>1109</v>
      </c>
      <c r="I298" t="s">
        <v>63</v>
      </c>
      <c r="J298" t="s">
        <v>1082</v>
      </c>
      <c r="K298" s="78">
        <f t="shared" ca="1" si="4"/>
        <v>0</v>
      </c>
      <c r="M298" t="s">
        <v>1680</v>
      </c>
    </row>
    <row r="299" spans="1:13" x14ac:dyDescent="0.35">
      <c r="A299" t="s">
        <v>528</v>
      </c>
      <c r="B299" t="s">
        <v>73</v>
      </c>
      <c r="C299" t="s">
        <v>1082</v>
      </c>
      <c r="D299" t="s">
        <v>1027</v>
      </c>
      <c r="E299" t="s">
        <v>1029</v>
      </c>
      <c r="H299" t="s">
        <v>1110</v>
      </c>
      <c r="I299" t="s">
        <v>63</v>
      </c>
      <c r="J299" t="s">
        <v>1082</v>
      </c>
      <c r="K299" s="78">
        <f t="shared" ca="1" si="4"/>
        <v>0</v>
      </c>
      <c r="M299" t="s">
        <v>1680</v>
      </c>
    </row>
    <row r="300" spans="1:13" x14ac:dyDescent="0.35">
      <c r="A300" t="s">
        <v>528</v>
      </c>
      <c r="B300" t="s">
        <v>76</v>
      </c>
      <c r="C300" t="s">
        <v>1082</v>
      </c>
      <c r="D300" t="s">
        <v>480</v>
      </c>
      <c r="E300" t="s">
        <v>1028</v>
      </c>
      <c r="F300" t="s">
        <v>1090</v>
      </c>
      <c r="H300" t="s">
        <v>1111</v>
      </c>
      <c r="I300" t="s">
        <v>63</v>
      </c>
      <c r="J300" t="s">
        <v>1082</v>
      </c>
      <c r="K300" s="78">
        <f t="shared" ca="1" si="4"/>
        <v>0</v>
      </c>
      <c r="M300" t="s">
        <v>1680</v>
      </c>
    </row>
    <row r="301" spans="1:13" x14ac:dyDescent="0.35">
      <c r="A301" t="s">
        <v>528</v>
      </c>
      <c r="B301" t="s">
        <v>80</v>
      </c>
      <c r="C301" t="s">
        <v>1082</v>
      </c>
      <c r="D301" t="s">
        <v>480</v>
      </c>
      <c r="E301" t="s">
        <v>1028</v>
      </c>
      <c r="F301" t="s">
        <v>1091</v>
      </c>
      <c r="H301" t="s">
        <v>1112</v>
      </c>
      <c r="I301" t="s">
        <v>63</v>
      </c>
      <c r="J301" t="s">
        <v>1082</v>
      </c>
      <c r="K301" s="78">
        <f t="shared" ca="1" si="4"/>
        <v>0</v>
      </c>
      <c r="M301" t="s">
        <v>1680</v>
      </c>
    </row>
    <row r="302" spans="1:13" x14ac:dyDescent="0.35">
      <c r="A302" t="s">
        <v>528</v>
      </c>
      <c r="B302" t="s">
        <v>82</v>
      </c>
      <c r="C302" t="s">
        <v>1082</v>
      </c>
      <c r="D302" t="s">
        <v>480</v>
      </c>
      <c r="E302" t="s">
        <v>1028</v>
      </c>
      <c r="F302" t="s">
        <v>1092</v>
      </c>
      <c r="H302" t="s">
        <v>1113</v>
      </c>
      <c r="I302" t="s">
        <v>63</v>
      </c>
      <c r="J302" t="s">
        <v>1082</v>
      </c>
      <c r="K302" s="78">
        <f t="shared" ca="1" si="4"/>
        <v>0</v>
      </c>
      <c r="M302" t="s">
        <v>1680</v>
      </c>
    </row>
    <row r="303" spans="1:13" x14ac:dyDescent="0.35">
      <c r="A303" t="s">
        <v>528</v>
      </c>
      <c r="B303" t="s">
        <v>84</v>
      </c>
      <c r="C303" t="s">
        <v>1082</v>
      </c>
      <c r="D303" t="s">
        <v>480</v>
      </c>
      <c r="E303" t="s">
        <v>1028</v>
      </c>
      <c r="F303" t="s">
        <v>586</v>
      </c>
      <c r="H303" t="s">
        <v>1114</v>
      </c>
      <c r="I303" t="s">
        <v>63</v>
      </c>
      <c r="J303" t="s">
        <v>1082</v>
      </c>
      <c r="K303" s="78">
        <f t="shared" ca="1" si="4"/>
        <v>0</v>
      </c>
      <c r="M303" t="s">
        <v>1680</v>
      </c>
    </row>
    <row r="304" spans="1:13" x14ac:dyDescent="0.35">
      <c r="A304" t="s">
        <v>528</v>
      </c>
      <c r="B304" t="s">
        <v>86</v>
      </c>
      <c r="C304" t="s">
        <v>1082</v>
      </c>
      <c r="D304" t="s">
        <v>480</v>
      </c>
      <c r="E304" t="s">
        <v>1028</v>
      </c>
      <c r="F304" t="s">
        <v>513</v>
      </c>
      <c r="H304" t="s">
        <v>1115</v>
      </c>
      <c r="I304" t="s">
        <v>63</v>
      </c>
      <c r="J304" t="s">
        <v>1082</v>
      </c>
      <c r="K304" s="78">
        <f t="shared" ca="1" si="4"/>
        <v>0</v>
      </c>
      <c r="M304" t="s">
        <v>1680</v>
      </c>
    </row>
    <row r="305" spans="1:13" x14ac:dyDescent="0.35">
      <c r="A305" t="s">
        <v>528</v>
      </c>
      <c r="B305" t="s">
        <v>88</v>
      </c>
      <c r="C305" t="s">
        <v>1082</v>
      </c>
      <c r="D305" t="s">
        <v>480</v>
      </c>
      <c r="E305" t="s">
        <v>1028</v>
      </c>
      <c r="F305" t="s">
        <v>54</v>
      </c>
      <c r="H305" t="s">
        <v>1116</v>
      </c>
      <c r="I305" t="s">
        <v>63</v>
      </c>
      <c r="J305" t="s">
        <v>1082</v>
      </c>
      <c r="K305" s="78">
        <f t="shared" ca="1" si="4"/>
        <v>0</v>
      </c>
      <c r="M305" t="s">
        <v>1680</v>
      </c>
    </row>
    <row r="306" spans="1:13" x14ac:dyDescent="0.35">
      <c r="A306" t="s">
        <v>528</v>
      </c>
      <c r="B306" t="s">
        <v>90</v>
      </c>
      <c r="C306" t="s">
        <v>1082</v>
      </c>
      <c r="D306" t="s">
        <v>480</v>
      </c>
      <c r="E306" t="s">
        <v>1029</v>
      </c>
      <c r="H306" t="s">
        <v>1117</v>
      </c>
      <c r="I306" t="s">
        <v>63</v>
      </c>
      <c r="J306" t="s">
        <v>1082</v>
      </c>
      <c r="K306" s="78">
        <f t="shared" ca="1" si="4"/>
        <v>0</v>
      </c>
      <c r="M306" t="s">
        <v>1680</v>
      </c>
    </row>
    <row r="307" spans="1:13" x14ac:dyDescent="0.35">
      <c r="A307" t="s">
        <v>528</v>
      </c>
      <c r="B307" t="s">
        <v>92</v>
      </c>
      <c r="C307" t="s">
        <v>1082</v>
      </c>
      <c r="D307" t="s">
        <v>1030</v>
      </c>
      <c r="E307" t="s">
        <v>1028</v>
      </c>
      <c r="F307" t="s">
        <v>1093</v>
      </c>
      <c r="H307" t="s">
        <v>1118</v>
      </c>
      <c r="I307" t="s">
        <v>63</v>
      </c>
      <c r="J307" t="s">
        <v>1082</v>
      </c>
      <c r="K307" s="78">
        <f t="shared" ca="1" si="4"/>
        <v>0</v>
      </c>
      <c r="M307" t="s">
        <v>1680</v>
      </c>
    </row>
    <row r="308" spans="1:13" x14ac:dyDescent="0.35">
      <c r="A308" t="s">
        <v>528</v>
      </c>
      <c r="B308" t="s">
        <v>94</v>
      </c>
      <c r="C308" t="s">
        <v>1082</v>
      </c>
      <c r="D308" t="s">
        <v>1030</v>
      </c>
      <c r="E308" t="s">
        <v>1028</v>
      </c>
      <c r="F308" t="s">
        <v>1089</v>
      </c>
      <c r="H308" t="s">
        <v>1119</v>
      </c>
      <c r="I308" t="s">
        <v>63</v>
      </c>
      <c r="J308" t="s">
        <v>1082</v>
      </c>
      <c r="K308" s="78">
        <f t="shared" ca="1" si="4"/>
        <v>0</v>
      </c>
      <c r="M308" t="s">
        <v>1680</v>
      </c>
    </row>
    <row r="309" spans="1:13" x14ac:dyDescent="0.35">
      <c r="A309" t="s">
        <v>528</v>
      </c>
      <c r="B309" t="s">
        <v>96</v>
      </c>
      <c r="C309" t="s">
        <v>1082</v>
      </c>
      <c r="D309" t="s">
        <v>1030</v>
      </c>
      <c r="E309" t="s">
        <v>1028</v>
      </c>
      <c r="F309" t="s">
        <v>603</v>
      </c>
      <c r="H309" t="s">
        <v>1120</v>
      </c>
      <c r="I309" t="s">
        <v>63</v>
      </c>
      <c r="J309" t="s">
        <v>1082</v>
      </c>
      <c r="K309" s="78">
        <f t="shared" ca="1" si="4"/>
        <v>0</v>
      </c>
      <c r="M309" t="s">
        <v>1680</v>
      </c>
    </row>
    <row r="310" spans="1:13" x14ac:dyDescent="0.35">
      <c r="A310" t="s">
        <v>528</v>
      </c>
      <c r="B310" t="s">
        <v>98</v>
      </c>
      <c r="C310" t="s">
        <v>1082</v>
      </c>
      <c r="D310" t="s">
        <v>1030</v>
      </c>
      <c r="E310" t="s">
        <v>1028</v>
      </c>
      <c r="F310" t="s">
        <v>54</v>
      </c>
      <c r="H310" t="s">
        <v>1121</v>
      </c>
      <c r="I310" t="s">
        <v>63</v>
      </c>
      <c r="J310" t="s">
        <v>1082</v>
      </c>
      <c r="K310" s="78">
        <f t="shared" ca="1" si="4"/>
        <v>0</v>
      </c>
      <c r="M310" t="s">
        <v>1680</v>
      </c>
    </row>
    <row r="311" spans="1:13" x14ac:dyDescent="0.35">
      <c r="A311" t="s">
        <v>528</v>
      </c>
      <c r="B311" t="s">
        <v>100</v>
      </c>
      <c r="C311" t="s">
        <v>1082</v>
      </c>
      <c r="D311" t="s">
        <v>1030</v>
      </c>
      <c r="E311" t="s">
        <v>1029</v>
      </c>
      <c r="H311" t="s">
        <v>1122</v>
      </c>
      <c r="I311" t="s">
        <v>63</v>
      </c>
      <c r="J311" t="s">
        <v>1082</v>
      </c>
      <c r="K311" s="78">
        <f t="shared" ca="1" si="4"/>
        <v>0</v>
      </c>
      <c r="M311" t="s">
        <v>1680</v>
      </c>
    </row>
    <row r="312" spans="1:13" x14ac:dyDescent="0.35">
      <c r="A312" t="s">
        <v>528</v>
      </c>
      <c r="B312" t="s">
        <v>102</v>
      </c>
      <c r="C312" t="s">
        <v>1082</v>
      </c>
      <c r="D312" t="s">
        <v>1031</v>
      </c>
      <c r="E312" t="s">
        <v>1028</v>
      </c>
      <c r="F312" t="s">
        <v>1094</v>
      </c>
      <c r="H312" t="s">
        <v>1123</v>
      </c>
      <c r="I312" t="s">
        <v>63</v>
      </c>
      <c r="J312" t="s">
        <v>1082</v>
      </c>
      <c r="K312" s="78">
        <f t="shared" ca="1" si="4"/>
        <v>0</v>
      </c>
      <c r="M312" t="s">
        <v>1680</v>
      </c>
    </row>
    <row r="313" spans="1:13" x14ac:dyDescent="0.35">
      <c r="A313" t="s">
        <v>528</v>
      </c>
      <c r="B313" t="s">
        <v>67</v>
      </c>
      <c r="C313" t="s">
        <v>1082</v>
      </c>
      <c r="D313" t="s">
        <v>1031</v>
      </c>
      <c r="E313" t="s">
        <v>1028</v>
      </c>
      <c r="F313" t="s">
        <v>1095</v>
      </c>
      <c r="H313" t="s">
        <v>1124</v>
      </c>
      <c r="I313" t="s">
        <v>63</v>
      </c>
      <c r="J313" t="s">
        <v>1082</v>
      </c>
      <c r="K313" s="78">
        <f t="shared" ca="1" si="4"/>
        <v>0</v>
      </c>
      <c r="M313" t="s">
        <v>1680</v>
      </c>
    </row>
    <row r="314" spans="1:13" x14ac:dyDescent="0.35">
      <c r="A314" t="s">
        <v>528</v>
      </c>
      <c r="B314" t="s">
        <v>105</v>
      </c>
      <c r="C314" t="s">
        <v>1082</v>
      </c>
      <c r="D314" t="s">
        <v>1031</v>
      </c>
      <c r="E314" t="s">
        <v>1028</v>
      </c>
      <c r="F314" t="s">
        <v>54</v>
      </c>
      <c r="H314" t="s">
        <v>1125</v>
      </c>
      <c r="I314" t="s">
        <v>63</v>
      </c>
      <c r="J314" t="s">
        <v>1082</v>
      </c>
      <c r="K314" s="78">
        <f t="shared" ca="1" si="4"/>
        <v>0</v>
      </c>
      <c r="M314" t="s">
        <v>1680</v>
      </c>
    </row>
    <row r="315" spans="1:13" x14ac:dyDescent="0.35">
      <c r="A315" t="s">
        <v>528</v>
      </c>
      <c r="B315" t="s">
        <v>107</v>
      </c>
      <c r="C315" t="s">
        <v>1082</v>
      </c>
      <c r="D315" t="s">
        <v>1031</v>
      </c>
      <c r="E315" t="s">
        <v>1029</v>
      </c>
      <c r="H315" t="s">
        <v>1126</v>
      </c>
      <c r="I315" t="s">
        <v>63</v>
      </c>
      <c r="J315" t="s">
        <v>1082</v>
      </c>
      <c r="K315" s="78">
        <f t="shared" ca="1" si="4"/>
        <v>0</v>
      </c>
      <c r="M315" t="s">
        <v>1680</v>
      </c>
    </row>
    <row r="316" spans="1:13" x14ac:dyDescent="0.35">
      <c r="A316" t="s">
        <v>528</v>
      </c>
      <c r="B316" t="s">
        <v>109</v>
      </c>
      <c r="C316" t="s">
        <v>1082</v>
      </c>
      <c r="D316" t="s">
        <v>1032</v>
      </c>
      <c r="E316" t="s">
        <v>1028</v>
      </c>
      <c r="F316" t="s">
        <v>1094</v>
      </c>
      <c r="H316" t="s">
        <v>1127</v>
      </c>
      <c r="I316" t="s">
        <v>63</v>
      </c>
      <c r="J316" t="s">
        <v>1082</v>
      </c>
      <c r="K316" s="78">
        <f t="shared" ca="1" si="4"/>
        <v>0</v>
      </c>
      <c r="M316" t="s">
        <v>1680</v>
      </c>
    </row>
    <row r="317" spans="1:13" x14ac:dyDescent="0.35">
      <c r="A317" t="s">
        <v>528</v>
      </c>
      <c r="B317" t="s">
        <v>111</v>
      </c>
      <c r="C317" t="s">
        <v>1082</v>
      </c>
      <c r="D317" t="s">
        <v>1032</v>
      </c>
      <c r="E317" t="s">
        <v>1028</v>
      </c>
      <c r="F317" t="s">
        <v>1095</v>
      </c>
      <c r="H317" t="s">
        <v>1128</v>
      </c>
      <c r="I317" t="s">
        <v>63</v>
      </c>
      <c r="J317" t="s">
        <v>1082</v>
      </c>
      <c r="K317" s="78">
        <f t="shared" ca="1" si="4"/>
        <v>0</v>
      </c>
      <c r="M317" t="s">
        <v>1680</v>
      </c>
    </row>
    <row r="318" spans="1:13" x14ac:dyDescent="0.35">
      <c r="A318" t="s">
        <v>528</v>
      </c>
      <c r="B318" t="s">
        <v>114</v>
      </c>
      <c r="C318" t="s">
        <v>1082</v>
      </c>
      <c r="D318" t="s">
        <v>1032</v>
      </c>
      <c r="E318" t="s">
        <v>1028</v>
      </c>
      <c r="F318" t="s">
        <v>54</v>
      </c>
      <c r="H318" t="s">
        <v>1129</v>
      </c>
      <c r="I318" t="s">
        <v>63</v>
      </c>
      <c r="J318" t="s">
        <v>1082</v>
      </c>
      <c r="K318" s="78">
        <f t="shared" ca="1" si="4"/>
        <v>0</v>
      </c>
      <c r="M318" t="s">
        <v>1680</v>
      </c>
    </row>
    <row r="319" spans="1:13" x14ac:dyDescent="0.35">
      <c r="A319" t="s">
        <v>528</v>
      </c>
      <c r="B319" t="s">
        <v>116</v>
      </c>
      <c r="C319" t="s">
        <v>1082</v>
      </c>
      <c r="D319" t="s">
        <v>1032</v>
      </c>
      <c r="E319" t="s">
        <v>1029</v>
      </c>
      <c r="H319" t="s">
        <v>1130</v>
      </c>
      <c r="I319" t="s">
        <v>63</v>
      </c>
      <c r="J319" t="s">
        <v>1082</v>
      </c>
      <c r="K319" s="78">
        <f t="shared" ca="1" si="4"/>
        <v>0</v>
      </c>
      <c r="M319" t="s">
        <v>1680</v>
      </c>
    </row>
    <row r="320" spans="1:13" x14ac:dyDescent="0.35">
      <c r="A320" t="s">
        <v>528</v>
      </c>
      <c r="B320" t="s">
        <v>118</v>
      </c>
      <c r="C320" t="s">
        <v>1082</v>
      </c>
      <c r="D320" t="s">
        <v>513</v>
      </c>
      <c r="E320" t="s">
        <v>1028</v>
      </c>
      <c r="H320" t="s">
        <v>1131</v>
      </c>
      <c r="I320" t="s">
        <v>63</v>
      </c>
      <c r="J320" t="s">
        <v>1082</v>
      </c>
      <c r="K320" s="78">
        <f t="shared" ca="1" si="4"/>
        <v>0</v>
      </c>
      <c r="M320" t="s">
        <v>1680</v>
      </c>
    </row>
    <row r="321" spans="1:13" x14ac:dyDescent="0.35">
      <c r="A321" t="s">
        <v>528</v>
      </c>
      <c r="B321" t="s">
        <v>120</v>
      </c>
      <c r="C321" t="s">
        <v>1082</v>
      </c>
      <c r="D321" t="s">
        <v>513</v>
      </c>
      <c r="E321" t="s">
        <v>1029</v>
      </c>
      <c r="H321" t="s">
        <v>1132</v>
      </c>
      <c r="I321" t="s">
        <v>63</v>
      </c>
      <c r="J321" t="s">
        <v>1082</v>
      </c>
      <c r="K321" s="78">
        <f t="shared" ca="1" si="4"/>
        <v>0</v>
      </c>
      <c r="M321" t="s">
        <v>1680</v>
      </c>
    </row>
    <row r="322" spans="1:13" x14ac:dyDescent="0.35">
      <c r="A322" t="s">
        <v>528</v>
      </c>
      <c r="B322" t="s">
        <v>122</v>
      </c>
      <c r="C322" t="s">
        <v>1082</v>
      </c>
      <c r="D322" t="s">
        <v>1033</v>
      </c>
      <c r="E322" t="s">
        <v>1028</v>
      </c>
      <c r="H322" t="s">
        <v>1133</v>
      </c>
      <c r="I322" t="s">
        <v>63</v>
      </c>
      <c r="J322" t="s">
        <v>1082</v>
      </c>
      <c r="K322" s="78">
        <f t="shared" ca="1" si="4"/>
        <v>0</v>
      </c>
      <c r="M322" t="s">
        <v>1680</v>
      </c>
    </row>
    <row r="323" spans="1:13" x14ac:dyDescent="0.35">
      <c r="A323" t="s">
        <v>528</v>
      </c>
      <c r="B323" t="s">
        <v>124</v>
      </c>
      <c r="C323" t="s">
        <v>1082</v>
      </c>
      <c r="D323" t="s">
        <v>1033</v>
      </c>
      <c r="E323" t="s">
        <v>1029</v>
      </c>
      <c r="H323" t="s">
        <v>1134</v>
      </c>
      <c r="I323" t="s">
        <v>63</v>
      </c>
      <c r="J323" t="s">
        <v>1082</v>
      </c>
      <c r="K323" s="78">
        <f t="shared" ca="1" si="4"/>
        <v>0</v>
      </c>
      <c r="M323" t="s">
        <v>1680</v>
      </c>
    </row>
    <row r="324" spans="1:13" x14ac:dyDescent="0.35">
      <c r="A324" t="s">
        <v>528</v>
      </c>
      <c r="B324" t="s">
        <v>71</v>
      </c>
      <c r="C324" t="s">
        <v>1082</v>
      </c>
      <c r="D324" t="s">
        <v>1033</v>
      </c>
      <c r="E324" t="s">
        <v>1034</v>
      </c>
      <c r="H324" t="s">
        <v>1135</v>
      </c>
      <c r="I324" t="s">
        <v>63</v>
      </c>
      <c r="J324" t="s">
        <v>1082</v>
      </c>
      <c r="K324" s="78">
        <f t="shared" ref="K324:K387" ca="1" si="5">OFFSET(INDIRECT(A324&amp;"_specific_Corner"),MATCH($B324,INDIRECT(A324&amp;"_specific_Row"),0),MATCH($I324,INDIRECT(A324&amp;"_specific_Column",0)))</f>
        <v>0</v>
      </c>
      <c r="M324" t="s">
        <v>1680</v>
      </c>
    </row>
    <row r="325" spans="1:13" x14ac:dyDescent="0.35">
      <c r="A325" t="s">
        <v>528</v>
      </c>
      <c r="B325" t="s">
        <v>38</v>
      </c>
      <c r="C325" t="s">
        <v>1082</v>
      </c>
      <c r="D325" t="s">
        <v>1027</v>
      </c>
      <c r="E325" t="s">
        <v>1028</v>
      </c>
      <c r="F325" t="s">
        <v>1084</v>
      </c>
      <c r="G325" t="s">
        <v>1136</v>
      </c>
      <c r="H325" t="s">
        <v>1137</v>
      </c>
      <c r="I325" t="s">
        <v>64</v>
      </c>
      <c r="J325" t="s">
        <v>1136</v>
      </c>
      <c r="K325" s="78">
        <f t="shared" ca="1" si="5"/>
        <v>0</v>
      </c>
      <c r="M325" t="s">
        <v>1680</v>
      </c>
    </row>
    <row r="326" spans="1:13" x14ac:dyDescent="0.35">
      <c r="A326" t="s">
        <v>528</v>
      </c>
      <c r="B326" t="s">
        <v>41</v>
      </c>
      <c r="C326" t="s">
        <v>1082</v>
      </c>
      <c r="D326" t="s">
        <v>1027</v>
      </c>
      <c r="E326" t="s">
        <v>1028</v>
      </c>
      <c r="F326" t="s">
        <v>1085</v>
      </c>
      <c r="G326" t="s">
        <v>1136</v>
      </c>
      <c r="H326" t="s">
        <v>1138</v>
      </c>
      <c r="I326" t="s">
        <v>64</v>
      </c>
      <c r="J326" t="s">
        <v>1136</v>
      </c>
      <c r="K326" s="78">
        <f t="shared" ca="1" si="5"/>
        <v>0</v>
      </c>
      <c r="M326" t="s">
        <v>1680</v>
      </c>
    </row>
    <row r="327" spans="1:13" x14ac:dyDescent="0.35">
      <c r="A327" t="s">
        <v>528</v>
      </c>
      <c r="B327" t="s">
        <v>45</v>
      </c>
      <c r="C327" t="s">
        <v>1082</v>
      </c>
      <c r="D327" t="s">
        <v>1027</v>
      </c>
      <c r="E327" t="s">
        <v>1028</v>
      </c>
      <c r="F327" t="s">
        <v>1086</v>
      </c>
      <c r="G327" t="s">
        <v>1136</v>
      </c>
      <c r="H327" t="s">
        <v>1139</v>
      </c>
      <c r="I327" t="s">
        <v>64</v>
      </c>
      <c r="J327" t="s">
        <v>1136</v>
      </c>
      <c r="K327" s="78">
        <f t="shared" ca="1" si="5"/>
        <v>0</v>
      </c>
      <c r="M327" t="s">
        <v>1680</v>
      </c>
    </row>
    <row r="328" spans="1:13" x14ac:dyDescent="0.35">
      <c r="A328" t="s">
        <v>528</v>
      </c>
      <c r="B328" t="s">
        <v>49</v>
      </c>
      <c r="C328" t="s">
        <v>1082</v>
      </c>
      <c r="D328" t="s">
        <v>1027</v>
      </c>
      <c r="E328" t="s">
        <v>1028</v>
      </c>
      <c r="F328" t="s">
        <v>1087</v>
      </c>
      <c r="G328" t="s">
        <v>1136</v>
      </c>
      <c r="H328" t="s">
        <v>1140</v>
      </c>
      <c r="I328" t="s">
        <v>64</v>
      </c>
      <c r="J328" t="s">
        <v>1136</v>
      </c>
      <c r="K328" s="78">
        <f t="shared" ca="1" si="5"/>
        <v>0</v>
      </c>
      <c r="M328" t="s">
        <v>1680</v>
      </c>
    </row>
    <row r="329" spans="1:13" x14ac:dyDescent="0.35">
      <c r="A329" t="s">
        <v>528</v>
      </c>
      <c r="B329" t="s">
        <v>51</v>
      </c>
      <c r="C329" t="s">
        <v>1082</v>
      </c>
      <c r="D329" t="s">
        <v>1027</v>
      </c>
      <c r="E329" t="s">
        <v>1028</v>
      </c>
      <c r="F329" t="s">
        <v>1088</v>
      </c>
      <c r="G329" t="s">
        <v>1136</v>
      </c>
      <c r="H329" t="s">
        <v>1141</v>
      </c>
      <c r="I329" t="s">
        <v>64</v>
      </c>
      <c r="J329" t="s">
        <v>1136</v>
      </c>
      <c r="K329" s="78">
        <f t="shared" ca="1" si="5"/>
        <v>0</v>
      </c>
      <c r="M329" t="s">
        <v>1680</v>
      </c>
    </row>
    <row r="330" spans="1:13" x14ac:dyDescent="0.35">
      <c r="A330" t="s">
        <v>528</v>
      </c>
      <c r="B330" t="s">
        <v>53</v>
      </c>
      <c r="C330" t="s">
        <v>1082</v>
      </c>
      <c r="D330" t="s">
        <v>1027</v>
      </c>
      <c r="E330" t="s">
        <v>1028</v>
      </c>
      <c r="F330" t="s">
        <v>1089</v>
      </c>
      <c r="G330" t="s">
        <v>1136</v>
      </c>
      <c r="H330" t="s">
        <v>1142</v>
      </c>
      <c r="I330" t="s">
        <v>64</v>
      </c>
      <c r="J330" t="s">
        <v>1136</v>
      </c>
      <c r="K330" s="78">
        <f t="shared" ca="1" si="5"/>
        <v>0</v>
      </c>
      <c r="M330" t="s">
        <v>1680</v>
      </c>
    </row>
    <row r="331" spans="1:13" x14ac:dyDescent="0.35">
      <c r="A331" t="s">
        <v>528</v>
      </c>
      <c r="B331" t="s">
        <v>60</v>
      </c>
      <c r="C331" t="s">
        <v>1082</v>
      </c>
      <c r="D331" t="s">
        <v>1027</v>
      </c>
      <c r="E331" t="s">
        <v>1028</v>
      </c>
      <c r="F331" t="s">
        <v>603</v>
      </c>
      <c r="G331" t="s">
        <v>1136</v>
      </c>
      <c r="H331" t="s">
        <v>1143</v>
      </c>
      <c r="I331" t="s">
        <v>64</v>
      </c>
      <c r="J331" t="s">
        <v>1136</v>
      </c>
      <c r="K331" s="78">
        <f t="shared" ca="1" si="5"/>
        <v>0</v>
      </c>
      <c r="M331" t="s">
        <v>1680</v>
      </c>
    </row>
    <row r="332" spans="1:13" x14ac:dyDescent="0.35">
      <c r="A332" t="s">
        <v>528</v>
      </c>
      <c r="B332" t="s">
        <v>66</v>
      </c>
      <c r="C332" t="s">
        <v>1082</v>
      </c>
      <c r="D332" t="s">
        <v>1027</v>
      </c>
      <c r="E332" t="s">
        <v>1028</v>
      </c>
      <c r="F332" t="s">
        <v>513</v>
      </c>
      <c r="G332" t="s">
        <v>1136</v>
      </c>
      <c r="H332" t="s">
        <v>1144</v>
      </c>
      <c r="I332" t="s">
        <v>64</v>
      </c>
      <c r="J332" t="s">
        <v>1136</v>
      </c>
      <c r="K332" s="78">
        <f t="shared" ca="1" si="5"/>
        <v>0</v>
      </c>
      <c r="M332" t="s">
        <v>1680</v>
      </c>
    </row>
    <row r="333" spans="1:13" x14ac:dyDescent="0.35">
      <c r="A333" t="s">
        <v>528</v>
      </c>
      <c r="B333" t="s">
        <v>69</v>
      </c>
      <c r="C333" t="s">
        <v>1082</v>
      </c>
      <c r="D333" t="s">
        <v>1027</v>
      </c>
      <c r="E333" t="s">
        <v>1028</v>
      </c>
      <c r="F333" t="s">
        <v>54</v>
      </c>
      <c r="G333" t="s">
        <v>1136</v>
      </c>
      <c r="H333" t="s">
        <v>1145</v>
      </c>
      <c r="I333" t="s">
        <v>64</v>
      </c>
      <c r="J333" t="s">
        <v>1136</v>
      </c>
      <c r="K333" s="78">
        <f t="shared" ca="1" si="5"/>
        <v>0</v>
      </c>
      <c r="M333" t="s">
        <v>1680</v>
      </c>
    </row>
    <row r="334" spans="1:13" x14ac:dyDescent="0.35">
      <c r="A334" t="s">
        <v>528</v>
      </c>
      <c r="B334" t="s">
        <v>73</v>
      </c>
      <c r="C334" t="s">
        <v>1082</v>
      </c>
      <c r="D334" t="s">
        <v>1027</v>
      </c>
      <c r="E334" t="s">
        <v>1029</v>
      </c>
      <c r="G334" t="s">
        <v>1136</v>
      </c>
      <c r="H334" t="s">
        <v>1146</v>
      </c>
      <c r="I334" t="s">
        <v>64</v>
      </c>
      <c r="J334" t="s">
        <v>1136</v>
      </c>
      <c r="K334" s="78">
        <f t="shared" ca="1" si="5"/>
        <v>0</v>
      </c>
      <c r="M334" t="s">
        <v>1680</v>
      </c>
    </row>
    <row r="335" spans="1:13" x14ac:dyDescent="0.35">
      <c r="A335" t="s">
        <v>528</v>
      </c>
      <c r="B335" t="s">
        <v>76</v>
      </c>
      <c r="C335" t="s">
        <v>1082</v>
      </c>
      <c r="D335" t="s">
        <v>480</v>
      </c>
      <c r="E335" t="s">
        <v>1028</v>
      </c>
      <c r="F335" t="s">
        <v>1090</v>
      </c>
      <c r="G335" t="s">
        <v>1136</v>
      </c>
      <c r="H335" t="s">
        <v>1147</v>
      </c>
      <c r="I335" t="s">
        <v>64</v>
      </c>
      <c r="J335" t="s">
        <v>1136</v>
      </c>
      <c r="K335" s="78">
        <f t="shared" ca="1" si="5"/>
        <v>0</v>
      </c>
      <c r="M335" t="s">
        <v>1680</v>
      </c>
    </row>
    <row r="336" spans="1:13" x14ac:dyDescent="0.35">
      <c r="A336" t="s">
        <v>528</v>
      </c>
      <c r="B336" t="s">
        <v>80</v>
      </c>
      <c r="C336" t="s">
        <v>1082</v>
      </c>
      <c r="D336" t="s">
        <v>480</v>
      </c>
      <c r="E336" t="s">
        <v>1028</v>
      </c>
      <c r="F336" t="s">
        <v>1091</v>
      </c>
      <c r="G336" t="s">
        <v>1136</v>
      </c>
      <c r="H336" t="s">
        <v>1148</v>
      </c>
      <c r="I336" t="s">
        <v>64</v>
      </c>
      <c r="J336" t="s">
        <v>1136</v>
      </c>
      <c r="K336" s="78">
        <f t="shared" ca="1" si="5"/>
        <v>0</v>
      </c>
      <c r="M336" t="s">
        <v>1680</v>
      </c>
    </row>
    <row r="337" spans="1:13" x14ac:dyDescent="0.35">
      <c r="A337" t="s">
        <v>528</v>
      </c>
      <c r="B337" t="s">
        <v>82</v>
      </c>
      <c r="C337" t="s">
        <v>1082</v>
      </c>
      <c r="D337" t="s">
        <v>480</v>
      </c>
      <c r="E337" t="s">
        <v>1028</v>
      </c>
      <c r="F337" t="s">
        <v>1092</v>
      </c>
      <c r="G337" t="s">
        <v>1136</v>
      </c>
      <c r="H337" t="s">
        <v>1149</v>
      </c>
      <c r="I337" t="s">
        <v>64</v>
      </c>
      <c r="J337" t="s">
        <v>1136</v>
      </c>
      <c r="K337" s="78">
        <f t="shared" ca="1" si="5"/>
        <v>0</v>
      </c>
      <c r="M337" t="s">
        <v>1680</v>
      </c>
    </row>
    <row r="338" spans="1:13" x14ac:dyDescent="0.35">
      <c r="A338" t="s">
        <v>528</v>
      </c>
      <c r="B338" t="s">
        <v>84</v>
      </c>
      <c r="C338" t="s">
        <v>1082</v>
      </c>
      <c r="D338" t="s">
        <v>480</v>
      </c>
      <c r="E338" t="s">
        <v>1028</v>
      </c>
      <c r="F338" t="s">
        <v>586</v>
      </c>
      <c r="G338" t="s">
        <v>1136</v>
      </c>
      <c r="H338" t="s">
        <v>1150</v>
      </c>
      <c r="I338" t="s">
        <v>64</v>
      </c>
      <c r="J338" t="s">
        <v>1136</v>
      </c>
      <c r="K338" s="78">
        <f t="shared" ca="1" si="5"/>
        <v>0</v>
      </c>
      <c r="M338" t="s">
        <v>1680</v>
      </c>
    </row>
    <row r="339" spans="1:13" x14ac:dyDescent="0.35">
      <c r="A339" t="s">
        <v>528</v>
      </c>
      <c r="B339" t="s">
        <v>86</v>
      </c>
      <c r="C339" t="s">
        <v>1082</v>
      </c>
      <c r="D339" t="s">
        <v>480</v>
      </c>
      <c r="E339" t="s">
        <v>1028</v>
      </c>
      <c r="F339" t="s">
        <v>513</v>
      </c>
      <c r="G339" t="s">
        <v>1136</v>
      </c>
      <c r="H339" t="s">
        <v>1151</v>
      </c>
      <c r="I339" t="s">
        <v>64</v>
      </c>
      <c r="J339" t="s">
        <v>1136</v>
      </c>
      <c r="K339" s="78">
        <f t="shared" ca="1" si="5"/>
        <v>0</v>
      </c>
      <c r="M339" t="s">
        <v>1680</v>
      </c>
    </row>
    <row r="340" spans="1:13" x14ac:dyDescent="0.35">
      <c r="A340" t="s">
        <v>528</v>
      </c>
      <c r="B340" t="s">
        <v>88</v>
      </c>
      <c r="C340" t="s">
        <v>1082</v>
      </c>
      <c r="D340" t="s">
        <v>480</v>
      </c>
      <c r="E340" t="s">
        <v>1028</v>
      </c>
      <c r="F340" t="s">
        <v>54</v>
      </c>
      <c r="G340" t="s">
        <v>1136</v>
      </c>
      <c r="H340" t="s">
        <v>1152</v>
      </c>
      <c r="I340" t="s">
        <v>64</v>
      </c>
      <c r="J340" t="s">
        <v>1136</v>
      </c>
      <c r="K340" s="78">
        <f t="shared" ca="1" si="5"/>
        <v>0</v>
      </c>
      <c r="M340" t="s">
        <v>1680</v>
      </c>
    </row>
    <row r="341" spans="1:13" x14ac:dyDescent="0.35">
      <c r="A341" t="s">
        <v>528</v>
      </c>
      <c r="B341" t="s">
        <v>90</v>
      </c>
      <c r="C341" t="s">
        <v>1082</v>
      </c>
      <c r="D341" t="s">
        <v>480</v>
      </c>
      <c r="E341" t="s">
        <v>1029</v>
      </c>
      <c r="G341" t="s">
        <v>1136</v>
      </c>
      <c r="H341" t="s">
        <v>1153</v>
      </c>
      <c r="I341" t="s">
        <v>64</v>
      </c>
      <c r="J341" t="s">
        <v>1136</v>
      </c>
      <c r="K341" s="78">
        <f t="shared" ca="1" si="5"/>
        <v>0</v>
      </c>
      <c r="M341" t="s">
        <v>1680</v>
      </c>
    </row>
    <row r="342" spans="1:13" x14ac:dyDescent="0.35">
      <c r="A342" t="s">
        <v>528</v>
      </c>
      <c r="B342" t="s">
        <v>92</v>
      </c>
      <c r="C342" t="s">
        <v>1082</v>
      </c>
      <c r="D342" t="s">
        <v>1030</v>
      </c>
      <c r="E342" t="s">
        <v>1028</v>
      </c>
      <c r="F342" t="s">
        <v>1093</v>
      </c>
      <c r="G342" t="s">
        <v>1136</v>
      </c>
      <c r="H342" t="s">
        <v>1154</v>
      </c>
      <c r="I342" t="s">
        <v>64</v>
      </c>
      <c r="J342" t="s">
        <v>1136</v>
      </c>
      <c r="K342" s="78">
        <f t="shared" ca="1" si="5"/>
        <v>0</v>
      </c>
      <c r="M342" t="s">
        <v>1680</v>
      </c>
    </row>
    <row r="343" spans="1:13" x14ac:dyDescent="0.35">
      <c r="A343" t="s">
        <v>528</v>
      </c>
      <c r="B343" t="s">
        <v>94</v>
      </c>
      <c r="C343" t="s">
        <v>1082</v>
      </c>
      <c r="D343" t="s">
        <v>1030</v>
      </c>
      <c r="E343" t="s">
        <v>1028</v>
      </c>
      <c r="F343" t="s">
        <v>1089</v>
      </c>
      <c r="G343" t="s">
        <v>1136</v>
      </c>
      <c r="H343" t="s">
        <v>1155</v>
      </c>
      <c r="I343" t="s">
        <v>64</v>
      </c>
      <c r="J343" t="s">
        <v>1136</v>
      </c>
      <c r="K343" s="78">
        <f t="shared" ca="1" si="5"/>
        <v>0</v>
      </c>
      <c r="M343" t="s">
        <v>1680</v>
      </c>
    </row>
    <row r="344" spans="1:13" x14ac:dyDescent="0.35">
      <c r="A344" t="s">
        <v>528</v>
      </c>
      <c r="B344" t="s">
        <v>96</v>
      </c>
      <c r="C344" t="s">
        <v>1082</v>
      </c>
      <c r="D344" t="s">
        <v>1030</v>
      </c>
      <c r="E344" t="s">
        <v>1028</v>
      </c>
      <c r="F344" t="s">
        <v>603</v>
      </c>
      <c r="G344" t="s">
        <v>1136</v>
      </c>
      <c r="H344" t="s">
        <v>1156</v>
      </c>
      <c r="I344" t="s">
        <v>64</v>
      </c>
      <c r="J344" t="s">
        <v>1136</v>
      </c>
      <c r="K344" s="78">
        <f t="shared" ca="1" si="5"/>
        <v>0</v>
      </c>
      <c r="M344" t="s">
        <v>1680</v>
      </c>
    </row>
    <row r="345" spans="1:13" x14ac:dyDescent="0.35">
      <c r="A345" t="s">
        <v>528</v>
      </c>
      <c r="B345" t="s">
        <v>98</v>
      </c>
      <c r="C345" t="s">
        <v>1082</v>
      </c>
      <c r="D345" t="s">
        <v>1030</v>
      </c>
      <c r="E345" t="s">
        <v>1028</v>
      </c>
      <c r="F345" t="s">
        <v>54</v>
      </c>
      <c r="G345" t="s">
        <v>1136</v>
      </c>
      <c r="H345" t="s">
        <v>1157</v>
      </c>
      <c r="I345" t="s">
        <v>64</v>
      </c>
      <c r="J345" t="s">
        <v>1136</v>
      </c>
      <c r="K345" s="78">
        <f t="shared" ca="1" si="5"/>
        <v>0</v>
      </c>
      <c r="M345" t="s">
        <v>1680</v>
      </c>
    </row>
    <row r="346" spans="1:13" x14ac:dyDescent="0.35">
      <c r="A346" t="s">
        <v>528</v>
      </c>
      <c r="B346" t="s">
        <v>100</v>
      </c>
      <c r="C346" t="s">
        <v>1082</v>
      </c>
      <c r="D346" t="s">
        <v>1030</v>
      </c>
      <c r="E346" t="s">
        <v>1029</v>
      </c>
      <c r="G346" t="s">
        <v>1136</v>
      </c>
      <c r="H346" t="s">
        <v>1158</v>
      </c>
      <c r="I346" t="s">
        <v>64</v>
      </c>
      <c r="J346" t="s">
        <v>1136</v>
      </c>
      <c r="K346" s="78">
        <f t="shared" ca="1" si="5"/>
        <v>0</v>
      </c>
      <c r="M346" t="s">
        <v>1680</v>
      </c>
    </row>
    <row r="347" spans="1:13" x14ac:dyDescent="0.35">
      <c r="A347" t="s">
        <v>528</v>
      </c>
      <c r="B347" t="s">
        <v>102</v>
      </c>
      <c r="C347" t="s">
        <v>1082</v>
      </c>
      <c r="D347" t="s">
        <v>1031</v>
      </c>
      <c r="E347" t="s">
        <v>1028</v>
      </c>
      <c r="F347" t="s">
        <v>1094</v>
      </c>
      <c r="G347" t="s">
        <v>1136</v>
      </c>
      <c r="H347" t="s">
        <v>1159</v>
      </c>
      <c r="I347" t="s">
        <v>64</v>
      </c>
      <c r="J347" t="s">
        <v>1136</v>
      </c>
      <c r="K347" s="78">
        <f t="shared" ca="1" si="5"/>
        <v>0</v>
      </c>
      <c r="M347" t="s">
        <v>1680</v>
      </c>
    </row>
    <row r="348" spans="1:13" x14ac:dyDescent="0.35">
      <c r="A348" t="s">
        <v>528</v>
      </c>
      <c r="B348" t="s">
        <v>67</v>
      </c>
      <c r="C348" t="s">
        <v>1082</v>
      </c>
      <c r="D348" t="s">
        <v>1031</v>
      </c>
      <c r="E348" t="s">
        <v>1028</v>
      </c>
      <c r="F348" t="s">
        <v>1095</v>
      </c>
      <c r="G348" t="s">
        <v>1136</v>
      </c>
      <c r="H348" t="s">
        <v>1160</v>
      </c>
      <c r="I348" t="s">
        <v>64</v>
      </c>
      <c r="J348" t="s">
        <v>1136</v>
      </c>
      <c r="K348" s="78">
        <f t="shared" ca="1" si="5"/>
        <v>0</v>
      </c>
      <c r="M348" t="s">
        <v>1680</v>
      </c>
    </row>
    <row r="349" spans="1:13" x14ac:dyDescent="0.35">
      <c r="A349" t="s">
        <v>528</v>
      </c>
      <c r="B349" t="s">
        <v>105</v>
      </c>
      <c r="C349" t="s">
        <v>1082</v>
      </c>
      <c r="D349" t="s">
        <v>1031</v>
      </c>
      <c r="E349" t="s">
        <v>1028</v>
      </c>
      <c r="F349" t="s">
        <v>54</v>
      </c>
      <c r="G349" t="s">
        <v>1136</v>
      </c>
      <c r="H349" t="s">
        <v>1161</v>
      </c>
      <c r="I349" t="s">
        <v>64</v>
      </c>
      <c r="J349" t="s">
        <v>1136</v>
      </c>
      <c r="K349" s="78">
        <f t="shared" ca="1" si="5"/>
        <v>0</v>
      </c>
      <c r="M349" t="s">
        <v>1680</v>
      </c>
    </row>
    <row r="350" spans="1:13" x14ac:dyDescent="0.35">
      <c r="A350" t="s">
        <v>528</v>
      </c>
      <c r="B350" t="s">
        <v>107</v>
      </c>
      <c r="C350" t="s">
        <v>1082</v>
      </c>
      <c r="D350" t="s">
        <v>1031</v>
      </c>
      <c r="E350" t="s">
        <v>1029</v>
      </c>
      <c r="G350" t="s">
        <v>1136</v>
      </c>
      <c r="H350" t="s">
        <v>1162</v>
      </c>
      <c r="I350" t="s">
        <v>64</v>
      </c>
      <c r="J350" t="s">
        <v>1136</v>
      </c>
      <c r="K350" s="78">
        <f t="shared" ca="1" si="5"/>
        <v>0</v>
      </c>
      <c r="M350" t="s">
        <v>1680</v>
      </c>
    </row>
    <row r="351" spans="1:13" x14ac:dyDescent="0.35">
      <c r="A351" t="s">
        <v>528</v>
      </c>
      <c r="B351" t="s">
        <v>109</v>
      </c>
      <c r="C351" t="s">
        <v>1082</v>
      </c>
      <c r="D351" t="s">
        <v>1032</v>
      </c>
      <c r="E351" t="s">
        <v>1028</v>
      </c>
      <c r="F351" t="s">
        <v>1094</v>
      </c>
      <c r="G351" t="s">
        <v>1136</v>
      </c>
      <c r="H351" t="s">
        <v>1163</v>
      </c>
      <c r="I351" t="s">
        <v>64</v>
      </c>
      <c r="J351" t="s">
        <v>1136</v>
      </c>
      <c r="K351" s="78">
        <f t="shared" ca="1" si="5"/>
        <v>0</v>
      </c>
      <c r="M351" t="s">
        <v>1680</v>
      </c>
    </row>
    <row r="352" spans="1:13" x14ac:dyDescent="0.35">
      <c r="A352" t="s">
        <v>528</v>
      </c>
      <c r="B352" t="s">
        <v>111</v>
      </c>
      <c r="C352" t="s">
        <v>1082</v>
      </c>
      <c r="D352" t="s">
        <v>1032</v>
      </c>
      <c r="E352" t="s">
        <v>1028</v>
      </c>
      <c r="F352" t="s">
        <v>1095</v>
      </c>
      <c r="G352" t="s">
        <v>1136</v>
      </c>
      <c r="H352" t="s">
        <v>1164</v>
      </c>
      <c r="I352" t="s">
        <v>64</v>
      </c>
      <c r="J352" t="s">
        <v>1136</v>
      </c>
      <c r="K352" s="78">
        <f t="shared" ca="1" si="5"/>
        <v>0</v>
      </c>
      <c r="M352" t="s">
        <v>1680</v>
      </c>
    </row>
    <row r="353" spans="1:13" x14ac:dyDescent="0.35">
      <c r="A353" t="s">
        <v>528</v>
      </c>
      <c r="B353" t="s">
        <v>114</v>
      </c>
      <c r="C353" t="s">
        <v>1082</v>
      </c>
      <c r="D353" t="s">
        <v>1032</v>
      </c>
      <c r="E353" t="s">
        <v>1028</v>
      </c>
      <c r="F353" t="s">
        <v>54</v>
      </c>
      <c r="G353" t="s">
        <v>1136</v>
      </c>
      <c r="H353" t="s">
        <v>1165</v>
      </c>
      <c r="I353" t="s">
        <v>64</v>
      </c>
      <c r="J353" t="s">
        <v>1136</v>
      </c>
      <c r="K353" s="78">
        <f t="shared" ca="1" si="5"/>
        <v>0</v>
      </c>
      <c r="M353" t="s">
        <v>1680</v>
      </c>
    </row>
    <row r="354" spans="1:13" x14ac:dyDescent="0.35">
      <c r="A354" t="s">
        <v>528</v>
      </c>
      <c r="B354" t="s">
        <v>116</v>
      </c>
      <c r="C354" t="s">
        <v>1082</v>
      </c>
      <c r="D354" t="s">
        <v>1032</v>
      </c>
      <c r="E354" t="s">
        <v>1029</v>
      </c>
      <c r="G354" t="s">
        <v>1136</v>
      </c>
      <c r="H354" t="s">
        <v>1166</v>
      </c>
      <c r="I354" t="s">
        <v>64</v>
      </c>
      <c r="J354" t="s">
        <v>1136</v>
      </c>
      <c r="K354" s="78">
        <f t="shared" ca="1" si="5"/>
        <v>0</v>
      </c>
      <c r="M354" t="s">
        <v>1680</v>
      </c>
    </row>
    <row r="355" spans="1:13" x14ac:dyDescent="0.35">
      <c r="A355" t="s">
        <v>528</v>
      </c>
      <c r="B355" t="s">
        <v>118</v>
      </c>
      <c r="C355" t="s">
        <v>1082</v>
      </c>
      <c r="D355" t="s">
        <v>513</v>
      </c>
      <c r="E355" t="s">
        <v>1028</v>
      </c>
      <c r="G355" t="s">
        <v>1136</v>
      </c>
      <c r="H355" t="s">
        <v>1167</v>
      </c>
      <c r="I355" t="s">
        <v>64</v>
      </c>
      <c r="J355" t="s">
        <v>1136</v>
      </c>
      <c r="K355" s="78">
        <f t="shared" ca="1" si="5"/>
        <v>0</v>
      </c>
      <c r="M355" t="s">
        <v>1680</v>
      </c>
    </row>
    <row r="356" spans="1:13" x14ac:dyDescent="0.35">
      <c r="A356" t="s">
        <v>528</v>
      </c>
      <c r="B356" t="s">
        <v>120</v>
      </c>
      <c r="C356" t="s">
        <v>1082</v>
      </c>
      <c r="D356" t="s">
        <v>513</v>
      </c>
      <c r="E356" t="s">
        <v>1029</v>
      </c>
      <c r="G356" t="s">
        <v>1136</v>
      </c>
      <c r="H356" t="s">
        <v>1168</v>
      </c>
      <c r="I356" t="s">
        <v>64</v>
      </c>
      <c r="J356" t="s">
        <v>1136</v>
      </c>
      <c r="K356" s="78">
        <f t="shared" ca="1" si="5"/>
        <v>0</v>
      </c>
      <c r="M356" t="s">
        <v>1680</v>
      </c>
    </row>
    <row r="357" spans="1:13" x14ac:dyDescent="0.35">
      <c r="A357" t="s">
        <v>528</v>
      </c>
      <c r="B357" t="s">
        <v>122</v>
      </c>
      <c r="C357" t="s">
        <v>1082</v>
      </c>
      <c r="D357" t="s">
        <v>1033</v>
      </c>
      <c r="E357" t="s">
        <v>1028</v>
      </c>
      <c r="G357" t="s">
        <v>1136</v>
      </c>
      <c r="H357" t="s">
        <v>1169</v>
      </c>
      <c r="I357" t="s">
        <v>64</v>
      </c>
      <c r="J357" t="s">
        <v>1136</v>
      </c>
      <c r="K357" s="78">
        <f t="shared" ca="1" si="5"/>
        <v>0</v>
      </c>
      <c r="M357" t="s">
        <v>1680</v>
      </c>
    </row>
    <row r="358" spans="1:13" x14ac:dyDescent="0.35">
      <c r="A358" t="s">
        <v>528</v>
      </c>
      <c r="B358" t="s">
        <v>124</v>
      </c>
      <c r="C358" t="s">
        <v>1082</v>
      </c>
      <c r="D358" t="s">
        <v>1033</v>
      </c>
      <c r="E358" t="s">
        <v>1029</v>
      </c>
      <c r="G358" t="s">
        <v>1136</v>
      </c>
      <c r="H358" t="s">
        <v>1170</v>
      </c>
      <c r="I358" t="s">
        <v>64</v>
      </c>
      <c r="J358" t="s">
        <v>1136</v>
      </c>
      <c r="K358" s="78">
        <f t="shared" ca="1" si="5"/>
        <v>0</v>
      </c>
      <c r="M358" t="s">
        <v>1680</v>
      </c>
    </row>
    <row r="359" spans="1:13" x14ac:dyDescent="0.35">
      <c r="A359" t="s">
        <v>528</v>
      </c>
      <c r="B359" t="s">
        <v>71</v>
      </c>
      <c r="C359" t="s">
        <v>1082</v>
      </c>
      <c r="D359" t="s">
        <v>1033</v>
      </c>
      <c r="E359" t="s">
        <v>1034</v>
      </c>
      <c r="G359" t="s">
        <v>1136</v>
      </c>
      <c r="H359" t="s">
        <v>1171</v>
      </c>
      <c r="I359" t="s">
        <v>64</v>
      </c>
      <c r="J359" t="s">
        <v>1136</v>
      </c>
      <c r="K359" s="78">
        <f t="shared" ca="1" si="5"/>
        <v>0</v>
      </c>
      <c r="M359" t="s">
        <v>1680</v>
      </c>
    </row>
    <row r="360" spans="1:13" x14ac:dyDescent="0.35">
      <c r="A360" t="s">
        <v>528</v>
      </c>
      <c r="B360" t="s">
        <v>38</v>
      </c>
      <c r="C360" t="s">
        <v>1082</v>
      </c>
      <c r="D360" t="s">
        <v>1027</v>
      </c>
      <c r="E360" t="s">
        <v>1028</v>
      </c>
      <c r="F360" t="s">
        <v>1084</v>
      </c>
      <c r="G360" t="s">
        <v>1079</v>
      </c>
      <c r="H360" t="s">
        <v>1172</v>
      </c>
      <c r="I360" t="s">
        <v>14</v>
      </c>
      <c r="J360" t="s">
        <v>1079</v>
      </c>
      <c r="K360" s="78">
        <f t="shared" ca="1" si="5"/>
        <v>0</v>
      </c>
      <c r="M360" t="s">
        <v>1680</v>
      </c>
    </row>
    <row r="361" spans="1:13" x14ac:dyDescent="0.35">
      <c r="A361" t="s">
        <v>528</v>
      </c>
      <c r="B361" t="s">
        <v>41</v>
      </c>
      <c r="C361" t="s">
        <v>1082</v>
      </c>
      <c r="D361" t="s">
        <v>1027</v>
      </c>
      <c r="E361" t="s">
        <v>1028</v>
      </c>
      <c r="F361" t="s">
        <v>1085</v>
      </c>
      <c r="G361" t="s">
        <v>1079</v>
      </c>
      <c r="H361" t="s">
        <v>1173</v>
      </c>
      <c r="I361" t="s">
        <v>14</v>
      </c>
      <c r="J361" t="s">
        <v>1079</v>
      </c>
      <c r="K361" s="78">
        <f t="shared" ca="1" si="5"/>
        <v>0</v>
      </c>
      <c r="M361" t="s">
        <v>1680</v>
      </c>
    </row>
    <row r="362" spans="1:13" x14ac:dyDescent="0.35">
      <c r="A362" t="s">
        <v>528</v>
      </c>
      <c r="B362" t="s">
        <v>45</v>
      </c>
      <c r="C362" t="s">
        <v>1082</v>
      </c>
      <c r="D362" t="s">
        <v>1027</v>
      </c>
      <c r="E362" t="s">
        <v>1028</v>
      </c>
      <c r="F362" t="s">
        <v>1086</v>
      </c>
      <c r="G362" t="s">
        <v>1079</v>
      </c>
      <c r="H362" t="s">
        <v>1174</v>
      </c>
      <c r="I362" t="s">
        <v>14</v>
      </c>
      <c r="J362" t="s">
        <v>1079</v>
      </c>
      <c r="K362" s="78">
        <f t="shared" ca="1" si="5"/>
        <v>0</v>
      </c>
      <c r="M362" t="s">
        <v>1680</v>
      </c>
    </row>
    <row r="363" spans="1:13" x14ac:dyDescent="0.35">
      <c r="A363" t="s">
        <v>528</v>
      </c>
      <c r="B363" t="s">
        <v>49</v>
      </c>
      <c r="C363" t="s">
        <v>1082</v>
      </c>
      <c r="D363" t="s">
        <v>1027</v>
      </c>
      <c r="E363" t="s">
        <v>1028</v>
      </c>
      <c r="F363" t="s">
        <v>1087</v>
      </c>
      <c r="G363" t="s">
        <v>1079</v>
      </c>
      <c r="H363" t="s">
        <v>1175</v>
      </c>
      <c r="I363" t="s">
        <v>14</v>
      </c>
      <c r="J363" t="s">
        <v>1079</v>
      </c>
      <c r="K363" s="78">
        <f t="shared" ca="1" si="5"/>
        <v>0</v>
      </c>
      <c r="M363" t="s">
        <v>1680</v>
      </c>
    </row>
    <row r="364" spans="1:13" x14ac:dyDescent="0.35">
      <c r="A364" t="s">
        <v>528</v>
      </c>
      <c r="B364" t="s">
        <v>51</v>
      </c>
      <c r="C364" t="s">
        <v>1082</v>
      </c>
      <c r="D364" t="s">
        <v>1027</v>
      </c>
      <c r="E364" t="s">
        <v>1028</v>
      </c>
      <c r="F364" t="s">
        <v>1088</v>
      </c>
      <c r="G364" t="s">
        <v>1079</v>
      </c>
      <c r="H364" t="s">
        <v>1176</v>
      </c>
      <c r="I364" t="s">
        <v>14</v>
      </c>
      <c r="J364" t="s">
        <v>1079</v>
      </c>
      <c r="K364" s="78">
        <f t="shared" ca="1" si="5"/>
        <v>0</v>
      </c>
      <c r="M364" t="s">
        <v>1680</v>
      </c>
    </row>
    <row r="365" spans="1:13" x14ac:dyDescent="0.35">
      <c r="A365" t="s">
        <v>528</v>
      </c>
      <c r="B365" t="s">
        <v>53</v>
      </c>
      <c r="C365" t="s">
        <v>1082</v>
      </c>
      <c r="D365" t="s">
        <v>1027</v>
      </c>
      <c r="E365" t="s">
        <v>1028</v>
      </c>
      <c r="F365" t="s">
        <v>1089</v>
      </c>
      <c r="G365" t="s">
        <v>1079</v>
      </c>
      <c r="H365" t="s">
        <v>1177</v>
      </c>
      <c r="I365" t="s">
        <v>14</v>
      </c>
      <c r="J365" t="s">
        <v>1079</v>
      </c>
      <c r="K365" s="78">
        <f t="shared" ca="1" si="5"/>
        <v>0</v>
      </c>
      <c r="M365" t="s">
        <v>1680</v>
      </c>
    </row>
    <row r="366" spans="1:13" x14ac:dyDescent="0.35">
      <c r="A366" t="s">
        <v>528</v>
      </c>
      <c r="B366" t="s">
        <v>60</v>
      </c>
      <c r="C366" t="s">
        <v>1082</v>
      </c>
      <c r="D366" t="s">
        <v>1027</v>
      </c>
      <c r="E366" t="s">
        <v>1028</v>
      </c>
      <c r="F366" t="s">
        <v>603</v>
      </c>
      <c r="G366" t="s">
        <v>1079</v>
      </c>
      <c r="H366" t="s">
        <v>1178</v>
      </c>
      <c r="I366" t="s">
        <v>14</v>
      </c>
      <c r="J366" t="s">
        <v>1079</v>
      </c>
      <c r="K366" s="78">
        <f t="shared" ca="1" si="5"/>
        <v>0</v>
      </c>
      <c r="M366" t="s">
        <v>1680</v>
      </c>
    </row>
    <row r="367" spans="1:13" x14ac:dyDescent="0.35">
      <c r="A367" t="s">
        <v>528</v>
      </c>
      <c r="B367" t="s">
        <v>66</v>
      </c>
      <c r="C367" t="s">
        <v>1082</v>
      </c>
      <c r="D367" t="s">
        <v>1027</v>
      </c>
      <c r="E367" t="s">
        <v>1028</v>
      </c>
      <c r="F367" t="s">
        <v>513</v>
      </c>
      <c r="G367" t="s">
        <v>1079</v>
      </c>
      <c r="H367" t="s">
        <v>1179</v>
      </c>
      <c r="I367" t="s">
        <v>14</v>
      </c>
      <c r="J367" t="s">
        <v>1079</v>
      </c>
      <c r="K367" s="78">
        <f t="shared" ca="1" si="5"/>
        <v>0</v>
      </c>
      <c r="M367" t="s">
        <v>1680</v>
      </c>
    </row>
    <row r="368" spans="1:13" x14ac:dyDescent="0.35">
      <c r="A368" t="s">
        <v>528</v>
      </c>
      <c r="B368" t="s">
        <v>69</v>
      </c>
      <c r="C368" t="s">
        <v>1082</v>
      </c>
      <c r="D368" t="s">
        <v>1027</v>
      </c>
      <c r="E368" t="s">
        <v>1028</v>
      </c>
      <c r="F368" t="s">
        <v>54</v>
      </c>
      <c r="G368" t="s">
        <v>1079</v>
      </c>
      <c r="H368" t="s">
        <v>1180</v>
      </c>
      <c r="I368" t="s">
        <v>14</v>
      </c>
      <c r="J368" t="s">
        <v>1079</v>
      </c>
      <c r="K368" s="78">
        <f t="shared" ca="1" si="5"/>
        <v>0</v>
      </c>
      <c r="M368" t="s">
        <v>1680</v>
      </c>
    </row>
    <row r="369" spans="1:13" x14ac:dyDescent="0.35">
      <c r="A369" t="s">
        <v>528</v>
      </c>
      <c r="B369" t="s">
        <v>73</v>
      </c>
      <c r="C369" t="s">
        <v>1082</v>
      </c>
      <c r="D369" t="s">
        <v>1027</v>
      </c>
      <c r="E369" t="s">
        <v>1029</v>
      </c>
      <c r="G369" t="s">
        <v>1079</v>
      </c>
      <c r="H369" t="s">
        <v>1181</v>
      </c>
      <c r="I369" t="s">
        <v>14</v>
      </c>
      <c r="J369" t="s">
        <v>1079</v>
      </c>
      <c r="K369" s="78">
        <f t="shared" ca="1" si="5"/>
        <v>0</v>
      </c>
      <c r="M369" t="s">
        <v>1680</v>
      </c>
    </row>
    <row r="370" spans="1:13" x14ac:dyDescent="0.35">
      <c r="A370" t="s">
        <v>528</v>
      </c>
      <c r="B370" t="s">
        <v>76</v>
      </c>
      <c r="C370" t="s">
        <v>1082</v>
      </c>
      <c r="D370" t="s">
        <v>480</v>
      </c>
      <c r="E370" t="s">
        <v>1028</v>
      </c>
      <c r="F370" t="s">
        <v>1090</v>
      </c>
      <c r="G370" t="s">
        <v>1079</v>
      </c>
      <c r="H370" t="s">
        <v>1182</v>
      </c>
      <c r="I370" t="s">
        <v>14</v>
      </c>
      <c r="J370" t="s">
        <v>1079</v>
      </c>
      <c r="K370" s="78">
        <f t="shared" ca="1" si="5"/>
        <v>0</v>
      </c>
      <c r="M370" t="s">
        <v>1680</v>
      </c>
    </row>
    <row r="371" spans="1:13" x14ac:dyDescent="0.35">
      <c r="A371" t="s">
        <v>528</v>
      </c>
      <c r="B371" t="s">
        <v>80</v>
      </c>
      <c r="C371" t="s">
        <v>1082</v>
      </c>
      <c r="D371" t="s">
        <v>480</v>
      </c>
      <c r="E371" t="s">
        <v>1028</v>
      </c>
      <c r="F371" t="s">
        <v>1091</v>
      </c>
      <c r="G371" t="s">
        <v>1079</v>
      </c>
      <c r="H371" t="s">
        <v>1183</v>
      </c>
      <c r="I371" t="s">
        <v>14</v>
      </c>
      <c r="J371" t="s">
        <v>1079</v>
      </c>
      <c r="K371" s="78">
        <f t="shared" ca="1" si="5"/>
        <v>0</v>
      </c>
      <c r="M371" t="s">
        <v>1680</v>
      </c>
    </row>
    <row r="372" spans="1:13" x14ac:dyDescent="0.35">
      <c r="A372" t="s">
        <v>528</v>
      </c>
      <c r="B372" t="s">
        <v>82</v>
      </c>
      <c r="C372" t="s">
        <v>1082</v>
      </c>
      <c r="D372" t="s">
        <v>480</v>
      </c>
      <c r="E372" t="s">
        <v>1028</v>
      </c>
      <c r="F372" t="s">
        <v>1092</v>
      </c>
      <c r="G372" t="s">
        <v>1079</v>
      </c>
      <c r="H372" t="s">
        <v>1184</v>
      </c>
      <c r="I372" t="s">
        <v>14</v>
      </c>
      <c r="J372" t="s">
        <v>1079</v>
      </c>
      <c r="K372" s="78">
        <f t="shared" ca="1" si="5"/>
        <v>0</v>
      </c>
      <c r="M372" t="s">
        <v>1680</v>
      </c>
    </row>
    <row r="373" spans="1:13" x14ac:dyDescent="0.35">
      <c r="A373" t="s">
        <v>528</v>
      </c>
      <c r="B373" t="s">
        <v>84</v>
      </c>
      <c r="C373" t="s">
        <v>1082</v>
      </c>
      <c r="D373" t="s">
        <v>480</v>
      </c>
      <c r="E373" t="s">
        <v>1028</v>
      </c>
      <c r="F373" t="s">
        <v>586</v>
      </c>
      <c r="G373" t="s">
        <v>1079</v>
      </c>
      <c r="H373" t="s">
        <v>1185</v>
      </c>
      <c r="I373" t="s">
        <v>14</v>
      </c>
      <c r="J373" t="s">
        <v>1079</v>
      </c>
      <c r="K373" s="78">
        <f t="shared" ca="1" si="5"/>
        <v>0</v>
      </c>
      <c r="M373" t="s">
        <v>1680</v>
      </c>
    </row>
    <row r="374" spans="1:13" x14ac:dyDescent="0.35">
      <c r="A374" t="s">
        <v>528</v>
      </c>
      <c r="B374" t="s">
        <v>86</v>
      </c>
      <c r="C374" t="s">
        <v>1082</v>
      </c>
      <c r="D374" t="s">
        <v>480</v>
      </c>
      <c r="E374" t="s">
        <v>1028</v>
      </c>
      <c r="F374" t="s">
        <v>513</v>
      </c>
      <c r="G374" t="s">
        <v>1079</v>
      </c>
      <c r="H374" t="s">
        <v>1186</v>
      </c>
      <c r="I374" t="s">
        <v>14</v>
      </c>
      <c r="J374" t="s">
        <v>1079</v>
      </c>
      <c r="K374" s="78">
        <f t="shared" ca="1" si="5"/>
        <v>0</v>
      </c>
      <c r="M374" t="s">
        <v>1680</v>
      </c>
    </row>
    <row r="375" spans="1:13" x14ac:dyDescent="0.35">
      <c r="A375" t="s">
        <v>528</v>
      </c>
      <c r="B375" t="s">
        <v>88</v>
      </c>
      <c r="C375" t="s">
        <v>1082</v>
      </c>
      <c r="D375" t="s">
        <v>480</v>
      </c>
      <c r="E375" t="s">
        <v>1028</v>
      </c>
      <c r="F375" t="s">
        <v>54</v>
      </c>
      <c r="G375" t="s">
        <v>1079</v>
      </c>
      <c r="H375" t="s">
        <v>1187</v>
      </c>
      <c r="I375" t="s">
        <v>14</v>
      </c>
      <c r="J375" t="s">
        <v>1079</v>
      </c>
      <c r="K375" s="78">
        <f t="shared" ca="1" si="5"/>
        <v>0</v>
      </c>
      <c r="M375" t="s">
        <v>1680</v>
      </c>
    </row>
    <row r="376" spans="1:13" x14ac:dyDescent="0.35">
      <c r="A376" t="s">
        <v>528</v>
      </c>
      <c r="B376" t="s">
        <v>90</v>
      </c>
      <c r="C376" t="s">
        <v>1082</v>
      </c>
      <c r="D376" t="s">
        <v>480</v>
      </c>
      <c r="E376" t="s">
        <v>1029</v>
      </c>
      <c r="G376" t="s">
        <v>1079</v>
      </c>
      <c r="H376" t="s">
        <v>1188</v>
      </c>
      <c r="I376" t="s">
        <v>14</v>
      </c>
      <c r="J376" t="s">
        <v>1079</v>
      </c>
      <c r="K376" s="78">
        <f t="shared" ca="1" si="5"/>
        <v>0</v>
      </c>
      <c r="M376" t="s">
        <v>1680</v>
      </c>
    </row>
    <row r="377" spans="1:13" x14ac:dyDescent="0.35">
      <c r="A377" t="s">
        <v>528</v>
      </c>
      <c r="B377" t="s">
        <v>92</v>
      </c>
      <c r="C377" t="s">
        <v>1082</v>
      </c>
      <c r="D377" t="s">
        <v>1030</v>
      </c>
      <c r="E377" t="s">
        <v>1028</v>
      </c>
      <c r="F377" t="s">
        <v>1093</v>
      </c>
      <c r="G377" t="s">
        <v>1079</v>
      </c>
      <c r="H377" t="s">
        <v>1189</v>
      </c>
      <c r="I377" t="s">
        <v>14</v>
      </c>
      <c r="J377" t="s">
        <v>1079</v>
      </c>
      <c r="K377" s="78">
        <f t="shared" ca="1" si="5"/>
        <v>0</v>
      </c>
      <c r="M377" t="s">
        <v>1680</v>
      </c>
    </row>
    <row r="378" spans="1:13" x14ac:dyDescent="0.35">
      <c r="A378" t="s">
        <v>528</v>
      </c>
      <c r="B378" t="s">
        <v>94</v>
      </c>
      <c r="C378" t="s">
        <v>1082</v>
      </c>
      <c r="D378" t="s">
        <v>1030</v>
      </c>
      <c r="E378" t="s">
        <v>1028</v>
      </c>
      <c r="F378" t="s">
        <v>1089</v>
      </c>
      <c r="G378" t="s">
        <v>1079</v>
      </c>
      <c r="H378" t="s">
        <v>1190</v>
      </c>
      <c r="I378" t="s">
        <v>14</v>
      </c>
      <c r="J378" t="s">
        <v>1079</v>
      </c>
      <c r="K378" s="78">
        <f t="shared" ca="1" si="5"/>
        <v>0</v>
      </c>
      <c r="M378" t="s">
        <v>1680</v>
      </c>
    </row>
    <row r="379" spans="1:13" x14ac:dyDescent="0.35">
      <c r="A379" t="s">
        <v>528</v>
      </c>
      <c r="B379" t="s">
        <v>96</v>
      </c>
      <c r="C379" t="s">
        <v>1082</v>
      </c>
      <c r="D379" t="s">
        <v>1030</v>
      </c>
      <c r="E379" t="s">
        <v>1028</v>
      </c>
      <c r="F379" t="s">
        <v>603</v>
      </c>
      <c r="G379" t="s">
        <v>1079</v>
      </c>
      <c r="H379" t="s">
        <v>1191</v>
      </c>
      <c r="I379" t="s">
        <v>14</v>
      </c>
      <c r="J379" t="s">
        <v>1079</v>
      </c>
      <c r="K379" s="78">
        <f t="shared" ca="1" si="5"/>
        <v>0</v>
      </c>
      <c r="M379" t="s">
        <v>1680</v>
      </c>
    </row>
    <row r="380" spans="1:13" x14ac:dyDescent="0.35">
      <c r="A380" t="s">
        <v>528</v>
      </c>
      <c r="B380" t="s">
        <v>98</v>
      </c>
      <c r="C380" t="s">
        <v>1082</v>
      </c>
      <c r="D380" t="s">
        <v>1030</v>
      </c>
      <c r="E380" t="s">
        <v>1028</v>
      </c>
      <c r="F380" t="s">
        <v>54</v>
      </c>
      <c r="G380" t="s">
        <v>1079</v>
      </c>
      <c r="H380" t="s">
        <v>1192</v>
      </c>
      <c r="I380" t="s">
        <v>14</v>
      </c>
      <c r="J380" t="s">
        <v>1079</v>
      </c>
      <c r="K380" s="78">
        <f t="shared" ca="1" si="5"/>
        <v>0</v>
      </c>
      <c r="M380" t="s">
        <v>1680</v>
      </c>
    </row>
    <row r="381" spans="1:13" x14ac:dyDescent="0.35">
      <c r="A381" t="s">
        <v>528</v>
      </c>
      <c r="B381" t="s">
        <v>100</v>
      </c>
      <c r="C381" t="s">
        <v>1082</v>
      </c>
      <c r="D381" t="s">
        <v>1030</v>
      </c>
      <c r="E381" t="s">
        <v>1029</v>
      </c>
      <c r="G381" t="s">
        <v>1079</v>
      </c>
      <c r="H381" t="s">
        <v>1193</v>
      </c>
      <c r="I381" t="s">
        <v>14</v>
      </c>
      <c r="J381" t="s">
        <v>1079</v>
      </c>
      <c r="K381" s="78">
        <f t="shared" ca="1" si="5"/>
        <v>0</v>
      </c>
      <c r="M381" t="s">
        <v>1680</v>
      </c>
    </row>
    <row r="382" spans="1:13" x14ac:dyDescent="0.35">
      <c r="A382" t="s">
        <v>528</v>
      </c>
      <c r="B382" t="s">
        <v>102</v>
      </c>
      <c r="C382" t="s">
        <v>1082</v>
      </c>
      <c r="D382" t="s">
        <v>1031</v>
      </c>
      <c r="E382" t="s">
        <v>1028</v>
      </c>
      <c r="F382" t="s">
        <v>1094</v>
      </c>
      <c r="G382" t="s">
        <v>1079</v>
      </c>
      <c r="H382" t="s">
        <v>1194</v>
      </c>
      <c r="I382" t="s">
        <v>14</v>
      </c>
      <c r="J382" t="s">
        <v>1079</v>
      </c>
      <c r="K382" s="78">
        <f t="shared" ca="1" si="5"/>
        <v>0</v>
      </c>
      <c r="M382" t="s">
        <v>1680</v>
      </c>
    </row>
    <row r="383" spans="1:13" x14ac:dyDescent="0.35">
      <c r="A383" t="s">
        <v>528</v>
      </c>
      <c r="B383" t="s">
        <v>67</v>
      </c>
      <c r="C383" t="s">
        <v>1082</v>
      </c>
      <c r="D383" t="s">
        <v>1031</v>
      </c>
      <c r="E383" t="s">
        <v>1028</v>
      </c>
      <c r="F383" t="s">
        <v>1095</v>
      </c>
      <c r="G383" t="s">
        <v>1079</v>
      </c>
      <c r="H383" t="s">
        <v>1195</v>
      </c>
      <c r="I383" t="s">
        <v>14</v>
      </c>
      <c r="J383" t="s">
        <v>1079</v>
      </c>
      <c r="K383" s="78">
        <f t="shared" ca="1" si="5"/>
        <v>0</v>
      </c>
      <c r="M383" t="s">
        <v>1680</v>
      </c>
    </row>
    <row r="384" spans="1:13" x14ac:dyDescent="0.35">
      <c r="A384" t="s">
        <v>528</v>
      </c>
      <c r="B384" t="s">
        <v>105</v>
      </c>
      <c r="C384" t="s">
        <v>1082</v>
      </c>
      <c r="D384" t="s">
        <v>1031</v>
      </c>
      <c r="E384" t="s">
        <v>1028</v>
      </c>
      <c r="F384" t="s">
        <v>54</v>
      </c>
      <c r="G384" t="s">
        <v>1079</v>
      </c>
      <c r="H384" t="s">
        <v>1196</v>
      </c>
      <c r="I384" t="s">
        <v>14</v>
      </c>
      <c r="J384" t="s">
        <v>1079</v>
      </c>
      <c r="K384" s="78">
        <f t="shared" ca="1" si="5"/>
        <v>0</v>
      </c>
      <c r="M384" t="s">
        <v>1680</v>
      </c>
    </row>
    <row r="385" spans="1:13" x14ac:dyDescent="0.35">
      <c r="A385" t="s">
        <v>528</v>
      </c>
      <c r="B385" t="s">
        <v>107</v>
      </c>
      <c r="C385" t="s">
        <v>1082</v>
      </c>
      <c r="D385" t="s">
        <v>1031</v>
      </c>
      <c r="E385" t="s">
        <v>1029</v>
      </c>
      <c r="G385" t="s">
        <v>1079</v>
      </c>
      <c r="H385" t="s">
        <v>1197</v>
      </c>
      <c r="I385" t="s">
        <v>14</v>
      </c>
      <c r="J385" t="s">
        <v>1079</v>
      </c>
      <c r="K385" s="78">
        <f t="shared" ca="1" si="5"/>
        <v>0</v>
      </c>
      <c r="M385" t="s">
        <v>1680</v>
      </c>
    </row>
    <row r="386" spans="1:13" x14ac:dyDescent="0.35">
      <c r="A386" t="s">
        <v>528</v>
      </c>
      <c r="B386" t="s">
        <v>109</v>
      </c>
      <c r="C386" t="s">
        <v>1082</v>
      </c>
      <c r="D386" t="s">
        <v>1032</v>
      </c>
      <c r="E386" t="s">
        <v>1028</v>
      </c>
      <c r="F386" t="s">
        <v>1094</v>
      </c>
      <c r="G386" t="s">
        <v>1079</v>
      </c>
      <c r="H386" t="s">
        <v>1198</v>
      </c>
      <c r="I386" t="s">
        <v>14</v>
      </c>
      <c r="J386" t="s">
        <v>1079</v>
      </c>
      <c r="K386" s="78">
        <f t="shared" ca="1" si="5"/>
        <v>0</v>
      </c>
      <c r="M386" t="s">
        <v>1680</v>
      </c>
    </row>
    <row r="387" spans="1:13" x14ac:dyDescent="0.35">
      <c r="A387" t="s">
        <v>528</v>
      </c>
      <c r="B387" t="s">
        <v>111</v>
      </c>
      <c r="C387" t="s">
        <v>1082</v>
      </c>
      <c r="D387" t="s">
        <v>1032</v>
      </c>
      <c r="E387" t="s">
        <v>1028</v>
      </c>
      <c r="F387" t="s">
        <v>1095</v>
      </c>
      <c r="G387" t="s">
        <v>1079</v>
      </c>
      <c r="H387" t="s">
        <v>1199</v>
      </c>
      <c r="I387" t="s">
        <v>14</v>
      </c>
      <c r="J387" t="s">
        <v>1079</v>
      </c>
      <c r="K387" s="78">
        <f t="shared" ca="1" si="5"/>
        <v>0</v>
      </c>
      <c r="M387" t="s">
        <v>1680</v>
      </c>
    </row>
    <row r="388" spans="1:13" x14ac:dyDescent="0.35">
      <c r="A388" t="s">
        <v>528</v>
      </c>
      <c r="B388" t="s">
        <v>114</v>
      </c>
      <c r="C388" t="s">
        <v>1082</v>
      </c>
      <c r="D388" t="s">
        <v>1032</v>
      </c>
      <c r="E388" t="s">
        <v>1028</v>
      </c>
      <c r="F388" t="s">
        <v>54</v>
      </c>
      <c r="G388" t="s">
        <v>1079</v>
      </c>
      <c r="H388" t="s">
        <v>1200</v>
      </c>
      <c r="I388" t="s">
        <v>14</v>
      </c>
      <c r="J388" t="s">
        <v>1079</v>
      </c>
      <c r="K388" s="78">
        <f t="shared" ref="K388:K451" ca="1" si="6">OFFSET(INDIRECT(A388&amp;"_specific_Corner"),MATCH($B388,INDIRECT(A388&amp;"_specific_Row"),0),MATCH($I388,INDIRECT(A388&amp;"_specific_Column",0)))</f>
        <v>0</v>
      </c>
      <c r="M388" t="s">
        <v>1680</v>
      </c>
    </row>
    <row r="389" spans="1:13" x14ac:dyDescent="0.35">
      <c r="A389" t="s">
        <v>528</v>
      </c>
      <c r="B389" t="s">
        <v>116</v>
      </c>
      <c r="C389" t="s">
        <v>1082</v>
      </c>
      <c r="D389" t="s">
        <v>1032</v>
      </c>
      <c r="E389" t="s">
        <v>1029</v>
      </c>
      <c r="G389" t="s">
        <v>1079</v>
      </c>
      <c r="H389" t="s">
        <v>1201</v>
      </c>
      <c r="I389" t="s">
        <v>14</v>
      </c>
      <c r="J389" t="s">
        <v>1079</v>
      </c>
      <c r="K389" s="78">
        <f t="shared" ca="1" si="6"/>
        <v>0</v>
      </c>
      <c r="M389" t="s">
        <v>1680</v>
      </c>
    </row>
    <row r="390" spans="1:13" x14ac:dyDescent="0.35">
      <c r="A390" t="s">
        <v>528</v>
      </c>
      <c r="B390" t="s">
        <v>118</v>
      </c>
      <c r="C390" t="s">
        <v>1082</v>
      </c>
      <c r="D390" t="s">
        <v>513</v>
      </c>
      <c r="E390" t="s">
        <v>1028</v>
      </c>
      <c r="G390" t="s">
        <v>1079</v>
      </c>
      <c r="H390" t="s">
        <v>1202</v>
      </c>
      <c r="I390" t="s">
        <v>14</v>
      </c>
      <c r="J390" t="s">
        <v>1079</v>
      </c>
      <c r="K390" s="78">
        <f t="shared" ca="1" si="6"/>
        <v>0</v>
      </c>
      <c r="M390" t="s">
        <v>1680</v>
      </c>
    </row>
    <row r="391" spans="1:13" x14ac:dyDescent="0.35">
      <c r="A391" t="s">
        <v>528</v>
      </c>
      <c r="B391" t="s">
        <v>120</v>
      </c>
      <c r="C391" t="s">
        <v>1082</v>
      </c>
      <c r="D391" t="s">
        <v>513</v>
      </c>
      <c r="E391" t="s">
        <v>1029</v>
      </c>
      <c r="G391" t="s">
        <v>1079</v>
      </c>
      <c r="H391" t="s">
        <v>1203</v>
      </c>
      <c r="I391" t="s">
        <v>14</v>
      </c>
      <c r="J391" t="s">
        <v>1079</v>
      </c>
      <c r="K391" s="78">
        <f t="shared" ca="1" si="6"/>
        <v>0</v>
      </c>
      <c r="M391" t="s">
        <v>1680</v>
      </c>
    </row>
    <row r="392" spans="1:13" x14ac:dyDescent="0.35">
      <c r="A392" t="s">
        <v>528</v>
      </c>
      <c r="B392" t="s">
        <v>122</v>
      </c>
      <c r="C392" t="s">
        <v>1082</v>
      </c>
      <c r="D392" t="s">
        <v>1033</v>
      </c>
      <c r="E392" t="s">
        <v>1028</v>
      </c>
      <c r="G392" t="s">
        <v>1079</v>
      </c>
      <c r="H392" t="s">
        <v>1204</v>
      </c>
      <c r="I392" t="s">
        <v>14</v>
      </c>
      <c r="J392" t="s">
        <v>1079</v>
      </c>
      <c r="K392" s="78">
        <f t="shared" ca="1" si="6"/>
        <v>0</v>
      </c>
      <c r="M392" t="s">
        <v>1680</v>
      </c>
    </row>
    <row r="393" spans="1:13" x14ac:dyDescent="0.35">
      <c r="A393" t="s">
        <v>528</v>
      </c>
      <c r="B393" t="s">
        <v>124</v>
      </c>
      <c r="C393" t="s">
        <v>1082</v>
      </c>
      <c r="D393" t="s">
        <v>1033</v>
      </c>
      <c r="E393" t="s">
        <v>1029</v>
      </c>
      <c r="G393" t="s">
        <v>1079</v>
      </c>
      <c r="H393" t="s">
        <v>1205</v>
      </c>
      <c r="I393" t="s">
        <v>14</v>
      </c>
      <c r="J393" t="s">
        <v>1079</v>
      </c>
      <c r="K393" s="78">
        <f t="shared" ca="1" si="6"/>
        <v>0</v>
      </c>
      <c r="M393" t="s">
        <v>1680</v>
      </c>
    </row>
    <row r="394" spans="1:13" x14ac:dyDescent="0.35">
      <c r="A394" t="s">
        <v>528</v>
      </c>
      <c r="B394" t="s">
        <v>71</v>
      </c>
      <c r="C394" t="s">
        <v>1082</v>
      </c>
      <c r="D394" t="s">
        <v>1033</v>
      </c>
      <c r="E394" t="s">
        <v>1034</v>
      </c>
      <c r="G394" t="s">
        <v>1079</v>
      </c>
      <c r="H394" t="s">
        <v>1206</v>
      </c>
      <c r="I394" t="s">
        <v>14</v>
      </c>
      <c r="J394" t="s">
        <v>1079</v>
      </c>
      <c r="K394" s="78">
        <f t="shared" ca="1" si="6"/>
        <v>0</v>
      </c>
      <c r="M394" t="s">
        <v>1680</v>
      </c>
    </row>
    <row r="395" spans="1:13" x14ac:dyDescent="0.35">
      <c r="A395" t="s">
        <v>528</v>
      </c>
      <c r="B395" t="s">
        <v>38</v>
      </c>
      <c r="C395" t="s">
        <v>1082</v>
      </c>
      <c r="D395" t="s">
        <v>1027</v>
      </c>
      <c r="E395" t="s">
        <v>1028</v>
      </c>
      <c r="F395" t="s">
        <v>1084</v>
      </c>
      <c r="G395" t="s">
        <v>1080</v>
      </c>
      <c r="H395" t="s">
        <v>1207</v>
      </c>
      <c r="I395" t="s">
        <v>61</v>
      </c>
      <c r="J395" t="s">
        <v>1080</v>
      </c>
      <c r="K395" s="78">
        <f t="shared" ca="1" si="6"/>
        <v>0</v>
      </c>
      <c r="M395" t="s">
        <v>1680</v>
      </c>
    </row>
    <row r="396" spans="1:13" x14ac:dyDescent="0.35">
      <c r="A396" t="s">
        <v>528</v>
      </c>
      <c r="B396" t="s">
        <v>41</v>
      </c>
      <c r="C396" t="s">
        <v>1082</v>
      </c>
      <c r="D396" t="s">
        <v>1027</v>
      </c>
      <c r="E396" t="s">
        <v>1028</v>
      </c>
      <c r="F396" t="s">
        <v>1085</v>
      </c>
      <c r="G396" t="s">
        <v>1080</v>
      </c>
      <c r="H396" t="s">
        <v>1208</v>
      </c>
      <c r="I396" t="s">
        <v>61</v>
      </c>
      <c r="J396" t="s">
        <v>1080</v>
      </c>
      <c r="K396" s="78">
        <f t="shared" ca="1" si="6"/>
        <v>0</v>
      </c>
      <c r="M396" t="s">
        <v>1680</v>
      </c>
    </row>
    <row r="397" spans="1:13" x14ac:dyDescent="0.35">
      <c r="A397" t="s">
        <v>528</v>
      </c>
      <c r="B397" t="s">
        <v>45</v>
      </c>
      <c r="C397" t="s">
        <v>1082</v>
      </c>
      <c r="D397" t="s">
        <v>1027</v>
      </c>
      <c r="E397" t="s">
        <v>1028</v>
      </c>
      <c r="F397" t="s">
        <v>1086</v>
      </c>
      <c r="G397" t="s">
        <v>1080</v>
      </c>
      <c r="H397" t="s">
        <v>1209</v>
      </c>
      <c r="I397" t="s">
        <v>61</v>
      </c>
      <c r="J397" t="s">
        <v>1080</v>
      </c>
      <c r="K397" s="78">
        <f t="shared" ca="1" si="6"/>
        <v>0</v>
      </c>
      <c r="M397" t="s">
        <v>1680</v>
      </c>
    </row>
    <row r="398" spans="1:13" x14ac:dyDescent="0.35">
      <c r="A398" t="s">
        <v>528</v>
      </c>
      <c r="B398" t="s">
        <v>49</v>
      </c>
      <c r="C398" t="s">
        <v>1082</v>
      </c>
      <c r="D398" t="s">
        <v>1027</v>
      </c>
      <c r="E398" t="s">
        <v>1028</v>
      </c>
      <c r="F398" t="s">
        <v>1087</v>
      </c>
      <c r="G398" t="s">
        <v>1080</v>
      </c>
      <c r="H398" t="s">
        <v>1210</v>
      </c>
      <c r="I398" t="s">
        <v>61</v>
      </c>
      <c r="J398" t="s">
        <v>1080</v>
      </c>
      <c r="K398" s="78">
        <f t="shared" ca="1" si="6"/>
        <v>0</v>
      </c>
      <c r="M398" t="s">
        <v>1680</v>
      </c>
    </row>
    <row r="399" spans="1:13" x14ac:dyDescent="0.35">
      <c r="A399" t="s">
        <v>528</v>
      </c>
      <c r="B399" t="s">
        <v>51</v>
      </c>
      <c r="C399" t="s">
        <v>1082</v>
      </c>
      <c r="D399" t="s">
        <v>1027</v>
      </c>
      <c r="E399" t="s">
        <v>1028</v>
      </c>
      <c r="F399" t="s">
        <v>1088</v>
      </c>
      <c r="G399" t="s">
        <v>1080</v>
      </c>
      <c r="H399" t="s">
        <v>1211</v>
      </c>
      <c r="I399" t="s">
        <v>61</v>
      </c>
      <c r="J399" t="s">
        <v>1080</v>
      </c>
      <c r="K399" s="78">
        <f t="shared" ca="1" si="6"/>
        <v>0</v>
      </c>
      <c r="M399" t="s">
        <v>1680</v>
      </c>
    </row>
    <row r="400" spans="1:13" x14ac:dyDescent="0.35">
      <c r="A400" t="s">
        <v>528</v>
      </c>
      <c r="B400" t="s">
        <v>53</v>
      </c>
      <c r="C400" t="s">
        <v>1082</v>
      </c>
      <c r="D400" t="s">
        <v>1027</v>
      </c>
      <c r="E400" t="s">
        <v>1028</v>
      </c>
      <c r="F400" t="s">
        <v>1089</v>
      </c>
      <c r="G400" t="s">
        <v>1080</v>
      </c>
      <c r="H400" t="s">
        <v>1212</v>
      </c>
      <c r="I400" t="s">
        <v>61</v>
      </c>
      <c r="J400" t="s">
        <v>1080</v>
      </c>
      <c r="K400" s="78">
        <f t="shared" ca="1" si="6"/>
        <v>0</v>
      </c>
      <c r="M400" t="s">
        <v>1680</v>
      </c>
    </row>
    <row r="401" spans="1:13" x14ac:dyDescent="0.35">
      <c r="A401" t="s">
        <v>528</v>
      </c>
      <c r="B401" t="s">
        <v>60</v>
      </c>
      <c r="C401" t="s">
        <v>1082</v>
      </c>
      <c r="D401" t="s">
        <v>1027</v>
      </c>
      <c r="E401" t="s">
        <v>1028</v>
      </c>
      <c r="F401" t="s">
        <v>603</v>
      </c>
      <c r="G401" t="s">
        <v>1080</v>
      </c>
      <c r="H401" t="s">
        <v>1213</v>
      </c>
      <c r="I401" t="s">
        <v>61</v>
      </c>
      <c r="J401" t="s">
        <v>1080</v>
      </c>
      <c r="K401" s="78">
        <f t="shared" ca="1" si="6"/>
        <v>0</v>
      </c>
      <c r="M401" t="s">
        <v>1680</v>
      </c>
    </row>
    <row r="402" spans="1:13" x14ac:dyDescent="0.35">
      <c r="A402" t="s">
        <v>528</v>
      </c>
      <c r="B402" t="s">
        <v>66</v>
      </c>
      <c r="C402" t="s">
        <v>1082</v>
      </c>
      <c r="D402" t="s">
        <v>1027</v>
      </c>
      <c r="E402" t="s">
        <v>1028</v>
      </c>
      <c r="F402" t="s">
        <v>513</v>
      </c>
      <c r="G402" t="s">
        <v>1080</v>
      </c>
      <c r="H402" t="s">
        <v>1214</v>
      </c>
      <c r="I402" t="s">
        <v>61</v>
      </c>
      <c r="J402" t="s">
        <v>1080</v>
      </c>
      <c r="K402" s="78">
        <f t="shared" ca="1" si="6"/>
        <v>0</v>
      </c>
      <c r="M402" t="s">
        <v>1680</v>
      </c>
    </row>
    <row r="403" spans="1:13" x14ac:dyDescent="0.35">
      <c r="A403" t="s">
        <v>528</v>
      </c>
      <c r="B403" t="s">
        <v>69</v>
      </c>
      <c r="C403" t="s">
        <v>1082</v>
      </c>
      <c r="D403" t="s">
        <v>1027</v>
      </c>
      <c r="E403" t="s">
        <v>1028</v>
      </c>
      <c r="F403" t="s">
        <v>54</v>
      </c>
      <c r="G403" t="s">
        <v>1080</v>
      </c>
      <c r="H403" t="s">
        <v>1215</v>
      </c>
      <c r="I403" t="s">
        <v>61</v>
      </c>
      <c r="J403" t="s">
        <v>1080</v>
      </c>
      <c r="K403" s="78">
        <f t="shared" ca="1" si="6"/>
        <v>0</v>
      </c>
      <c r="M403" t="s">
        <v>1680</v>
      </c>
    </row>
    <row r="404" spans="1:13" x14ac:dyDescent="0.35">
      <c r="A404" t="s">
        <v>528</v>
      </c>
      <c r="B404" t="s">
        <v>73</v>
      </c>
      <c r="C404" t="s">
        <v>1082</v>
      </c>
      <c r="D404" t="s">
        <v>1027</v>
      </c>
      <c r="E404" t="s">
        <v>1029</v>
      </c>
      <c r="G404" t="s">
        <v>1080</v>
      </c>
      <c r="H404" t="s">
        <v>1216</v>
      </c>
      <c r="I404" t="s">
        <v>61</v>
      </c>
      <c r="J404" t="s">
        <v>1080</v>
      </c>
      <c r="K404" s="78">
        <f t="shared" ca="1" si="6"/>
        <v>0</v>
      </c>
      <c r="M404" t="s">
        <v>1680</v>
      </c>
    </row>
    <row r="405" spans="1:13" x14ac:dyDescent="0.35">
      <c r="A405" t="s">
        <v>528</v>
      </c>
      <c r="B405" t="s">
        <v>76</v>
      </c>
      <c r="C405" t="s">
        <v>1082</v>
      </c>
      <c r="D405" t="s">
        <v>480</v>
      </c>
      <c r="E405" t="s">
        <v>1028</v>
      </c>
      <c r="F405" t="s">
        <v>1090</v>
      </c>
      <c r="G405" t="s">
        <v>1080</v>
      </c>
      <c r="H405" t="s">
        <v>1217</v>
      </c>
      <c r="I405" t="s">
        <v>61</v>
      </c>
      <c r="J405" t="s">
        <v>1080</v>
      </c>
      <c r="K405" s="78">
        <f t="shared" ca="1" si="6"/>
        <v>0</v>
      </c>
      <c r="M405" t="s">
        <v>1680</v>
      </c>
    </row>
    <row r="406" spans="1:13" x14ac:dyDescent="0.35">
      <c r="A406" t="s">
        <v>528</v>
      </c>
      <c r="B406" t="s">
        <v>80</v>
      </c>
      <c r="C406" t="s">
        <v>1082</v>
      </c>
      <c r="D406" t="s">
        <v>480</v>
      </c>
      <c r="E406" t="s">
        <v>1028</v>
      </c>
      <c r="F406" t="s">
        <v>1091</v>
      </c>
      <c r="G406" t="s">
        <v>1080</v>
      </c>
      <c r="H406" t="s">
        <v>1218</v>
      </c>
      <c r="I406" t="s">
        <v>61</v>
      </c>
      <c r="J406" t="s">
        <v>1080</v>
      </c>
      <c r="K406" s="78">
        <f t="shared" ca="1" si="6"/>
        <v>0</v>
      </c>
      <c r="M406" t="s">
        <v>1680</v>
      </c>
    </row>
    <row r="407" spans="1:13" x14ac:dyDescent="0.35">
      <c r="A407" t="s">
        <v>528</v>
      </c>
      <c r="B407" t="s">
        <v>82</v>
      </c>
      <c r="C407" t="s">
        <v>1082</v>
      </c>
      <c r="D407" t="s">
        <v>480</v>
      </c>
      <c r="E407" t="s">
        <v>1028</v>
      </c>
      <c r="F407" t="s">
        <v>1092</v>
      </c>
      <c r="G407" t="s">
        <v>1080</v>
      </c>
      <c r="H407" t="s">
        <v>1219</v>
      </c>
      <c r="I407" t="s">
        <v>61</v>
      </c>
      <c r="J407" t="s">
        <v>1080</v>
      </c>
      <c r="K407" s="78">
        <f t="shared" ca="1" si="6"/>
        <v>0</v>
      </c>
      <c r="M407" t="s">
        <v>1680</v>
      </c>
    </row>
    <row r="408" spans="1:13" x14ac:dyDescent="0.35">
      <c r="A408" t="s">
        <v>528</v>
      </c>
      <c r="B408" t="s">
        <v>84</v>
      </c>
      <c r="C408" t="s">
        <v>1082</v>
      </c>
      <c r="D408" t="s">
        <v>480</v>
      </c>
      <c r="E408" t="s">
        <v>1028</v>
      </c>
      <c r="F408" t="s">
        <v>586</v>
      </c>
      <c r="G408" t="s">
        <v>1080</v>
      </c>
      <c r="H408" t="s">
        <v>1220</v>
      </c>
      <c r="I408" t="s">
        <v>61</v>
      </c>
      <c r="J408" t="s">
        <v>1080</v>
      </c>
      <c r="K408" s="78">
        <f t="shared" ca="1" si="6"/>
        <v>0</v>
      </c>
      <c r="M408" t="s">
        <v>1680</v>
      </c>
    </row>
    <row r="409" spans="1:13" x14ac:dyDescent="0.35">
      <c r="A409" t="s">
        <v>528</v>
      </c>
      <c r="B409" t="s">
        <v>86</v>
      </c>
      <c r="C409" t="s">
        <v>1082</v>
      </c>
      <c r="D409" t="s">
        <v>480</v>
      </c>
      <c r="E409" t="s">
        <v>1028</v>
      </c>
      <c r="F409" t="s">
        <v>513</v>
      </c>
      <c r="G409" t="s">
        <v>1080</v>
      </c>
      <c r="H409" t="s">
        <v>1221</v>
      </c>
      <c r="I409" t="s">
        <v>61</v>
      </c>
      <c r="J409" t="s">
        <v>1080</v>
      </c>
      <c r="K409" s="78">
        <f t="shared" ca="1" si="6"/>
        <v>0</v>
      </c>
      <c r="M409" t="s">
        <v>1680</v>
      </c>
    </row>
    <row r="410" spans="1:13" x14ac:dyDescent="0.35">
      <c r="A410" t="s">
        <v>528</v>
      </c>
      <c r="B410" t="s">
        <v>88</v>
      </c>
      <c r="C410" t="s">
        <v>1082</v>
      </c>
      <c r="D410" t="s">
        <v>480</v>
      </c>
      <c r="E410" t="s">
        <v>1028</v>
      </c>
      <c r="F410" t="s">
        <v>54</v>
      </c>
      <c r="G410" t="s">
        <v>1080</v>
      </c>
      <c r="H410" t="s">
        <v>1222</v>
      </c>
      <c r="I410" t="s">
        <v>61</v>
      </c>
      <c r="J410" t="s">
        <v>1080</v>
      </c>
      <c r="K410" s="78">
        <f t="shared" ca="1" si="6"/>
        <v>0</v>
      </c>
      <c r="M410" t="s">
        <v>1680</v>
      </c>
    </row>
    <row r="411" spans="1:13" x14ac:dyDescent="0.35">
      <c r="A411" t="s">
        <v>528</v>
      </c>
      <c r="B411" t="s">
        <v>90</v>
      </c>
      <c r="C411" t="s">
        <v>1082</v>
      </c>
      <c r="D411" t="s">
        <v>480</v>
      </c>
      <c r="E411" t="s">
        <v>1029</v>
      </c>
      <c r="G411" t="s">
        <v>1080</v>
      </c>
      <c r="H411" t="s">
        <v>1223</v>
      </c>
      <c r="I411" t="s">
        <v>61</v>
      </c>
      <c r="J411" t="s">
        <v>1080</v>
      </c>
      <c r="K411" s="78">
        <f t="shared" ca="1" si="6"/>
        <v>0</v>
      </c>
      <c r="M411" t="s">
        <v>1680</v>
      </c>
    </row>
    <row r="412" spans="1:13" x14ac:dyDescent="0.35">
      <c r="A412" t="s">
        <v>528</v>
      </c>
      <c r="B412" t="s">
        <v>92</v>
      </c>
      <c r="C412" t="s">
        <v>1082</v>
      </c>
      <c r="D412" t="s">
        <v>1030</v>
      </c>
      <c r="E412" t="s">
        <v>1028</v>
      </c>
      <c r="F412" t="s">
        <v>1093</v>
      </c>
      <c r="G412" t="s">
        <v>1080</v>
      </c>
      <c r="H412" t="s">
        <v>1224</v>
      </c>
      <c r="I412" t="s">
        <v>61</v>
      </c>
      <c r="J412" t="s">
        <v>1080</v>
      </c>
      <c r="K412" s="78">
        <f t="shared" ca="1" si="6"/>
        <v>0</v>
      </c>
      <c r="M412" t="s">
        <v>1680</v>
      </c>
    </row>
    <row r="413" spans="1:13" x14ac:dyDescent="0.35">
      <c r="A413" t="s">
        <v>528</v>
      </c>
      <c r="B413" t="s">
        <v>94</v>
      </c>
      <c r="C413" t="s">
        <v>1082</v>
      </c>
      <c r="D413" t="s">
        <v>1030</v>
      </c>
      <c r="E413" t="s">
        <v>1028</v>
      </c>
      <c r="F413" t="s">
        <v>1089</v>
      </c>
      <c r="G413" t="s">
        <v>1080</v>
      </c>
      <c r="H413" t="s">
        <v>1225</v>
      </c>
      <c r="I413" t="s">
        <v>61</v>
      </c>
      <c r="J413" t="s">
        <v>1080</v>
      </c>
      <c r="K413" s="78">
        <f t="shared" ca="1" si="6"/>
        <v>0</v>
      </c>
      <c r="M413" t="s">
        <v>1680</v>
      </c>
    </row>
    <row r="414" spans="1:13" x14ac:dyDescent="0.35">
      <c r="A414" t="s">
        <v>528</v>
      </c>
      <c r="B414" t="s">
        <v>96</v>
      </c>
      <c r="C414" t="s">
        <v>1082</v>
      </c>
      <c r="D414" t="s">
        <v>1030</v>
      </c>
      <c r="E414" t="s">
        <v>1028</v>
      </c>
      <c r="F414" t="s">
        <v>603</v>
      </c>
      <c r="G414" t="s">
        <v>1080</v>
      </c>
      <c r="H414" t="s">
        <v>1226</v>
      </c>
      <c r="I414" t="s">
        <v>61</v>
      </c>
      <c r="J414" t="s">
        <v>1080</v>
      </c>
      <c r="K414" s="78">
        <f t="shared" ca="1" si="6"/>
        <v>0</v>
      </c>
      <c r="M414" t="s">
        <v>1680</v>
      </c>
    </row>
    <row r="415" spans="1:13" x14ac:dyDescent="0.35">
      <c r="A415" t="s">
        <v>528</v>
      </c>
      <c r="B415" t="s">
        <v>98</v>
      </c>
      <c r="C415" t="s">
        <v>1082</v>
      </c>
      <c r="D415" t="s">
        <v>1030</v>
      </c>
      <c r="E415" t="s">
        <v>1028</v>
      </c>
      <c r="F415" t="s">
        <v>54</v>
      </c>
      <c r="G415" t="s">
        <v>1080</v>
      </c>
      <c r="H415" t="s">
        <v>1227</v>
      </c>
      <c r="I415" t="s">
        <v>61</v>
      </c>
      <c r="J415" t="s">
        <v>1080</v>
      </c>
      <c r="K415" s="78">
        <f t="shared" ca="1" si="6"/>
        <v>0</v>
      </c>
      <c r="M415" t="s">
        <v>1680</v>
      </c>
    </row>
    <row r="416" spans="1:13" x14ac:dyDescent="0.35">
      <c r="A416" t="s">
        <v>528</v>
      </c>
      <c r="B416" t="s">
        <v>100</v>
      </c>
      <c r="C416" t="s">
        <v>1082</v>
      </c>
      <c r="D416" t="s">
        <v>1030</v>
      </c>
      <c r="E416" t="s">
        <v>1029</v>
      </c>
      <c r="G416" t="s">
        <v>1080</v>
      </c>
      <c r="H416" t="s">
        <v>1228</v>
      </c>
      <c r="I416" t="s">
        <v>61</v>
      </c>
      <c r="J416" t="s">
        <v>1080</v>
      </c>
      <c r="K416" s="78">
        <f t="shared" ca="1" si="6"/>
        <v>0</v>
      </c>
      <c r="M416" t="s">
        <v>1680</v>
      </c>
    </row>
    <row r="417" spans="1:13" x14ac:dyDescent="0.35">
      <c r="A417" t="s">
        <v>528</v>
      </c>
      <c r="B417" t="s">
        <v>102</v>
      </c>
      <c r="C417" t="s">
        <v>1082</v>
      </c>
      <c r="D417" t="s">
        <v>1031</v>
      </c>
      <c r="E417" t="s">
        <v>1028</v>
      </c>
      <c r="F417" t="s">
        <v>1094</v>
      </c>
      <c r="G417" t="s">
        <v>1080</v>
      </c>
      <c r="H417" t="s">
        <v>1229</v>
      </c>
      <c r="I417" t="s">
        <v>61</v>
      </c>
      <c r="J417" t="s">
        <v>1080</v>
      </c>
      <c r="K417" s="78">
        <f t="shared" ca="1" si="6"/>
        <v>0</v>
      </c>
      <c r="M417" t="s">
        <v>1680</v>
      </c>
    </row>
    <row r="418" spans="1:13" x14ac:dyDescent="0.35">
      <c r="A418" t="s">
        <v>528</v>
      </c>
      <c r="B418" t="s">
        <v>67</v>
      </c>
      <c r="C418" t="s">
        <v>1082</v>
      </c>
      <c r="D418" t="s">
        <v>1031</v>
      </c>
      <c r="E418" t="s">
        <v>1028</v>
      </c>
      <c r="F418" t="s">
        <v>1095</v>
      </c>
      <c r="G418" t="s">
        <v>1080</v>
      </c>
      <c r="H418" t="s">
        <v>1230</v>
      </c>
      <c r="I418" t="s">
        <v>61</v>
      </c>
      <c r="J418" t="s">
        <v>1080</v>
      </c>
      <c r="K418" s="78">
        <f t="shared" ca="1" si="6"/>
        <v>0</v>
      </c>
      <c r="M418" t="s">
        <v>1680</v>
      </c>
    </row>
    <row r="419" spans="1:13" x14ac:dyDescent="0.35">
      <c r="A419" t="s">
        <v>528</v>
      </c>
      <c r="B419" t="s">
        <v>105</v>
      </c>
      <c r="C419" t="s">
        <v>1082</v>
      </c>
      <c r="D419" t="s">
        <v>1031</v>
      </c>
      <c r="E419" t="s">
        <v>1028</v>
      </c>
      <c r="F419" t="s">
        <v>54</v>
      </c>
      <c r="G419" t="s">
        <v>1080</v>
      </c>
      <c r="H419" t="s">
        <v>1231</v>
      </c>
      <c r="I419" t="s">
        <v>61</v>
      </c>
      <c r="J419" t="s">
        <v>1080</v>
      </c>
      <c r="K419" s="78">
        <f t="shared" ca="1" si="6"/>
        <v>0</v>
      </c>
      <c r="M419" t="s">
        <v>1680</v>
      </c>
    </row>
    <row r="420" spans="1:13" x14ac:dyDescent="0.35">
      <c r="A420" t="s">
        <v>528</v>
      </c>
      <c r="B420" t="s">
        <v>107</v>
      </c>
      <c r="C420" t="s">
        <v>1082</v>
      </c>
      <c r="D420" t="s">
        <v>1031</v>
      </c>
      <c r="E420" t="s">
        <v>1029</v>
      </c>
      <c r="G420" t="s">
        <v>1080</v>
      </c>
      <c r="H420" t="s">
        <v>1232</v>
      </c>
      <c r="I420" t="s">
        <v>61</v>
      </c>
      <c r="J420" t="s">
        <v>1080</v>
      </c>
      <c r="K420" s="78">
        <f t="shared" ca="1" si="6"/>
        <v>0</v>
      </c>
      <c r="M420" t="s">
        <v>1680</v>
      </c>
    </row>
    <row r="421" spans="1:13" x14ac:dyDescent="0.35">
      <c r="A421" t="s">
        <v>528</v>
      </c>
      <c r="B421" t="s">
        <v>109</v>
      </c>
      <c r="C421" t="s">
        <v>1082</v>
      </c>
      <c r="D421" t="s">
        <v>1032</v>
      </c>
      <c r="E421" t="s">
        <v>1028</v>
      </c>
      <c r="F421" t="s">
        <v>1094</v>
      </c>
      <c r="G421" t="s">
        <v>1080</v>
      </c>
      <c r="H421" t="s">
        <v>1233</v>
      </c>
      <c r="I421" t="s">
        <v>61</v>
      </c>
      <c r="J421" t="s">
        <v>1080</v>
      </c>
      <c r="K421" s="78">
        <f t="shared" ca="1" si="6"/>
        <v>0</v>
      </c>
      <c r="M421" t="s">
        <v>1680</v>
      </c>
    </row>
    <row r="422" spans="1:13" x14ac:dyDescent="0.35">
      <c r="A422" t="s">
        <v>528</v>
      </c>
      <c r="B422" t="s">
        <v>111</v>
      </c>
      <c r="C422" t="s">
        <v>1082</v>
      </c>
      <c r="D422" t="s">
        <v>1032</v>
      </c>
      <c r="E422" t="s">
        <v>1028</v>
      </c>
      <c r="F422" t="s">
        <v>1095</v>
      </c>
      <c r="G422" t="s">
        <v>1080</v>
      </c>
      <c r="H422" t="s">
        <v>1234</v>
      </c>
      <c r="I422" t="s">
        <v>61</v>
      </c>
      <c r="J422" t="s">
        <v>1080</v>
      </c>
      <c r="K422" s="78">
        <f t="shared" ca="1" si="6"/>
        <v>0</v>
      </c>
      <c r="M422" t="s">
        <v>1680</v>
      </c>
    </row>
    <row r="423" spans="1:13" x14ac:dyDescent="0.35">
      <c r="A423" t="s">
        <v>528</v>
      </c>
      <c r="B423" t="s">
        <v>114</v>
      </c>
      <c r="C423" t="s">
        <v>1082</v>
      </c>
      <c r="D423" t="s">
        <v>1032</v>
      </c>
      <c r="E423" t="s">
        <v>1028</v>
      </c>
      <c r="F423" t="s">
        <v>54</v>
      </c>
      <c r="G423" t="s">
        <v>1080</v>
      </c>
      <c r="H423" t="s">
        <v>1235</v>
      </c>
      <c r="I423" t="s">
        <v>61</v>
      </c>
      <c r="J423" t="s">
        <v>1080</v>
      </c>
      <c r="K423" s="78">
        <f t="shared" ca="1" si="6"/>
        <v>0</v>
      </c>
      <c r="M423" t="s">
        <v>1680</v>
      </c>
    </row>
    <row r="424" spans="1:13" x14ac:dyDescent="0.35">
      <c r="A424" t="s">
        <v>528</v>
      </c>
      <c r="B424" t="s">
        <v>116</v>
      </c>
      <c r="C424" t="s">
        <v>1082</v>
      </c>
      <c r="D424" t="s">
        <v>1032</v>
      </c>
      <c r="E424" t="s">
        <v>1029</v>
      </c>
      <c r="G424" t="s">
        <v>1080</v>
      </c>
      <c r="H424" t="s">
        <v>1236</v>
      </c>
      <c r="I424" t="s">
        <v>61</v>
      </c>
      <c r="J424" t="s">
        <v>1080</v>
      </c>
      <c r="K424" s="78">
        <f t="shared" ca="1" si="6"/>
        <v>0</v>
      </c>
      <c r="M424" t="s">
        <v>1680</v>
      </c>
    </row>
    <row r="425" spans="1:13" x14ac:dyDescent="0.35">
      <c r="A425" t="s">
        <v>528</v>
      </c>
      <c r="B425" t="s">
        <v>118</v>
      </c>
      <c r="C425" t="s">
        <v>1082</v>
      </c>
      <c r="D425" t="s">
        <v>513</v>
      </c>
      <c r="E425" t="s">
        <v>1028</v>
      </c>
      <c r="G425" t="s">
        <v>1080</v>
      </c>
      <c r="H425" t="s">
        <v>1237</v>
      </c>
      <c r="I425" t="s">
        <v>61</v>
      </c>
      <c r="J425" t="s">
        <v>1080</v>
      </c>
      <c r="K425" s="78">
        <f t="shared" ca="1" si="6"/>
        <v>0</v>
      </c>
      <c r="M425" t="s">
        <v>1680</v>
      </c>
    </row>
    <row r="426" spans="1:13" x14ac:dyDescent="0.35">
      <c r="A426" t="s">
        <v>528</v>
      </c>
      <c r="B426" t="s">
        <v>120</v>
      </c>
      <c r="C426" t="s">
        <v>1082</v>
      </c>
      <c r="D426" t="s">
        <v>513</v>
      </c>
      <c r="E426" t="s">
        <v>1029</v>
      </c>
      <c r="G426" t="s">
        <v>1080</v>
      </c>
      <c r="H426" t="s">
        <v>1238</v>
      </c>
      <c r="I426" t="s">
        <v>61</v>
      </c>
      <c r="J426" t="s">
        <v>1080</v>
      </c>
      <c r="K426" s="78">
        <f t="shared" ca="1" si="6"/>
        <v>0</v>
      </c>
      <c r="M426" t="s">
        <v>1680</v>
      </c>
    </row>
    <row r="427" spans="1:13" x14ac:dyDescent="0.35">
      <c r="A427" t="s">
        <v>528</v>
      </c>
      <c r="B427" t="s">
        <v>122</v>
      </c>
      <c r="C427" t="s">
        <v>1082</v>
      </c>
      <c r="D427" t="s">
        <v>1033</v>
      </c>
      <c r="E427" t="s">
        <v>1028</v>
      </c>
      <c r="G427" t="s">
        <v>1080</v>
      </c>
      <c r="H427" t="s">
        <v>1239</v>
      </c>
      <c r="I427" t="s">
        <v>61</v>
      </c>
      <c r="J427" t="s">
        <v>1080</v>
      </c>
      <c r="K427" s="78">
        <f t="shared" ca="1" si="6"/>
        <v>0</v>
      </c>
      <c r="M427" t="s">
        <v>1680</v>
      </c>
    </row>
    <row r="428" spans="1:13" x14ac:dyDescent="0.35">
      <c r="A428" t="s">
        <v>528</v>
      </c>
      <c r="B428" t="s">
        <v>124</v>
      </c>
      <c r="C428" t="s">
        <v>1082</v>
      </c>
      <c r="D428" t="s">
        <v>1033</v>
      </c>
      <c r="E428" t="s">
        <v>1029</v>
      </c>
      <c r="G428" t="s">
        <v>1080</v>
      </c>
      <c r="H428" t="s">
        <v>1240</v>
      </c>
      <c r="I428" t="s">
        <v>61</v>
      </c>
      <c r="J428" t="s">
        <v>1080</v>
      </c>
      <c r="K428" s="78">
        <f t="shared" ca="1" si="6"/>
        <v>0</v>
      </c>
      <c r="M428" t="s">
        <v>1680</v>
      </c>
    </row>
    <row r="429" spans="1:13" x14ac:dyDescent="0.35">
      <c r="A429" t="s">
        <v>528</v>
      </c>
      <c r="B429" t="s">
        <v>71</v>
      </c>
      <c r="C429" t="s">
        <v>1082</v>
      </c>
      <c r="D429" t="s">
        <v>1033</v>
      </c>
      <c r="E429" t="s">
        <v>1034</v>
      </c>
      <c r="G429" t="s">
        <v>1080</v>
      </c>
      <c r="H429" t="s">
        <v>1241</v>
      </c>
      <c r="I429" t="s">
        <v>61</v>
      </c>
      <c r="J429" t="s">
        <v>1080</v>
      </c>
      <c r="K429" s="78">
        <f t="shared" ca="1" si="6"/>
        <v>0</v>
      </c>
      <c r="M429" t="s">
        <v>1680</v>
      </c>
    </row>
    <row r="430" spans="1:13" x14ac:dyDescent="0.35">
      <c r="A430" t="s">
        <v>528</v>
      </c>
      <c r="B430" t="s">
        <v>38</v>
      </c>
      <c r="C430" t="s">
        <v>1082</v>
      </c>
      <c r="D430" t="s">
        <v>1027</v>
      </c>
      <c r="E430" t="s">
        <v>1028</v>
      </c>
      <c r="F430" t="s">
        <v>1084</v>
      </c>
      <c r="G430" t="s">
        <v>1081</v>
      </c>
      <c r="H430" t="s">
        <v>1242</v>
      </c>
      <c r="I430" t="s">
        <v>62</v>
      </c>
      <c r="J430" t="s">
        <v>1081</v>
      </c>
      <c r="K430" s="78">
        <f t="shared" ca="1" si="6"/>
        <v>0</v>
      </c>
      <c r="M430" t="s">
        <v>1680</v>
      </c>
    </row>
    <row r="431" spans="1:13" x14ac:dyDescent="0.35">
      <c r="A431" t="s">
        <v>528</v>
      </c>
      <c r="B431" t="s">
        <v>41</v>
      </c>
      <c r="C431" t="s">
        <v>1082</v>
      </c>
      <c r="D431" t="s">
        <v>1027</v>
      </c>
      <c r="E431" t="s">
        <v>1028</v>
      </c>
      <c r="F431" t="s">
        <v>1085</v>
      </c>
      <c r="G431" t="s">
        <v>1081</v>
      </c>
      <c r="H431" t="s">
        <v>1243</v>
      </c>
      <c r="I431" t="s">
        <v>62</v>
      </c>
      <c r="J431" t="s">
        <v>1081</v>
      </c>
      <c r="K431" s="78">
        <f t="shared" ca="1" si="6"/>
        <v>0</v>
      </c>
      <c r="M431" t="s">
        <v>1680</v>
      </c>
    </row>
    <row r="432" spans="1:13" x14ac:dyDescent="0.35">
      <c r="A432" t="s">
        <v>528</v>
      </c>
      <c r="B432" t="s">
        <v>45</v>
      </c>
      <c r="C432" t="s">
        <v>1082</v>
      </c>
      <c r="D432" t="s">
        <v>1027</v>
      </c>
      <c r="E432" t="s">
        <v>1028</v>
      </c>
      <c r="F432" t="s">
        <v>1086</v>
      </c>
      <c r="G432" t="s">
        <v>1081</v>
      </c>
      <c r="H432" t="s">
        <v>1244</v>
      </c>
      <c r="I432" t="s">
        <v>62</v>
      </c>
      <c r="J432" t="s">
        <v>1081</v>
      </c>
      <c r="K432" s="78">
        <f t="shared" ca="1" si="6"/>
        <v>0</v>
      </c>
      <c r="M432" t="s">
        <v>1680</v>
      </c>
    </row>
    <row r="433" spans="1:13" x14ac:dyDescent="0.35">
      <c r="A433" t="s">
        <v>528</v>
      </c>
      <c r="B433" t="s">
        <v>49</v>
      </c>
      <c r="C433" t="s">
        <v>1082</v>
      </c>
      <c r="D433" t="s">
        <v>1027</v>
      </c>
      <c r="E433" t="s">
        <v>1028</v>
      </c>
      <c r="F433" t="s">
        <v>1087</v>
      </c>
      <c r="G433" t="s">
        <v>1081</v>
      </c>
      <c r="H433" t="s">
        <v>1245</v>
      </c>
      <c r="I433" t="s">
        <v>62</v>
      </c>
      <c r="J433" t="s">
        <v>1081</v>
      </c>
      <c r="K433" s="78">
        <f t="shared" ca="1" si="6"/>
        <v>0</v>
      </c>
      <c r="M433" t="s">
        <v>1680</v>
      </c>
    </row>
    <row r="434" spans="1:13" x14ac:dyDescent="0.35">
      <c r="A434" t="s">
        <v>528</v>
      </c>
      <c r="B434" t="s">
        <v>51</v>
      </c>
      <c r="C434" t="s">
        <v>1082</v>
      </c>
      <c r="D434" t="s">
        <v>1027</v>
      </c>
      <c r="E434" t="s">
        <v>1028</v>
      </c>
      <c r="F434" t="s">
        <v>1088</v>
      </c>
      <c r="G434" t="s">
        <v>1081</v>
      </c>
      <c r="H434" t="s">
        <v>1246</v>
      </c>
      <c r="I434" t="s">
        <v>62</v>
      </c>
      <c r="J434" t="s">
        <v>1081</v>
      </c>
      <c r="K434" s="78">
        <f t="shared" ca="1" si="6"/>
        <v>0</v>
      </c>
      <c r="M434" t="s">
        <v>1680</v>
      </c>
    </row>
    <row r="435" spans="1:13" x14ac:dyDescent="0.35">
      <c r="A435" t="s">
        <v>528</v>
      </c>
      <c r="B435" t="s">
        <v>53</v>
      </c>
      <c r="C435" t="s">
        <v>1082</v>
      </c>
      <c r="D435" t="s">
        <v>1027</v>
      </c>
      <c r="E435" t="s">
        <v>1028</v>
      </c>
      <c r="F435" t="s">
        <v>1089</v>
      </c>
      <c r="G435" t="s">
        <v>1081</v>
      </c>
      <c r="H435" t="s">
        <v>1247</v>
      </c>
      <c r="I435" t="s">
        <v>62</v>
      </c>
      <c r="J435" t="s">
        <v>1081</v>
      </c>
      <c r="K435" s="78">
        <f t="shared" ca="1" si="6"/>
        <v>0</v>
      </c>
      <c r="M435" t="s">
        <v>1680</v>
      </c>
    </row>
    <row r="436" spans="1:13" x14ac:dyDescent="0.35">
      <c r="A436" t="s">
        <v>528</v>
      </c>
      <c r="B436" t="s">
        <v>60</v>
      </c>
      <c r="C436" t="s">
        <v>1082</v>
      </c>
      <c r="D436" t="s">
        <v>1027</v>
      </c>
      <c r="E436" t="s">
        <v>1028</v>
      </c>
      <c r="F436" t="s">
        <v>603</v>
      </c>
      <c r="G436" t="s">
        <v>1081</v>
      </c>
      <c r="H436" t="s">
        <v>1248</v>
      </c>
      <c r="I436" t="s">
        <v>62</v>
      </c>
      <c r="J436" t="s">
        <v>1081</v>
      </c>
      <c r="K436" s="78">
        <f t="shared" ca="1" si="6"/>
        <v>0</v>
      </c>
      <c r="M436" t="s">
        <v>1680</v>
      </c>
    </row>
    <row r="437" spans="1:13" x14ac:dyDescent="0.35">
      <c r="A437" t="s">
        <v>528</v>
      </c>
      <c r="B437" t="s">
        <v>66</v>
      </c>
      <c r="C437" t="s">
        <v>1082</v>
      </c>
      <c r="D437" t="s">
        <v>1027</v>
      </c>
      <c r="E437" t="s">
        <v>1028</v>
      </c>
      <c r="F437" t="s">
        <v>513</v>
      </c>
      <c r="G437" t="s">
        <v>1081</v>
      </c>
      <c r="H437" t="s">
        <v>1249</v>
      </c>
      <c r="I437" t="s">
        <v>62</v>
      </c>
      <c r="J437" t="s">
        <v>1081</v>
      </c>
      <c r="K437" s="78">
        <f t="shared" ca="1" si="6"/>
        <v>0</v>
      </c>
      <c r="M437" t="s">
        <v>1680</v>
      </c>
    </row>
    <row r="438" spans="1:13" x14ac:dyDescent="0.35">
      <c r="A438" t="s">
        <v>528</v>
      </c>
      <c r="B438" t="s">
        <v>69</v>
      </c>
      <c r="C438" t="s">
        <v>1082</v>
      </c>
      <c r="D438" t="s">
        <v>1027</v>
      </c>
      <c r="E438" t="s">
        <v>1028</v>
      </c>
      <c r="F438" t="s">
        <v>54</v>
      </c>
      <c r="G438" t="s">
        <v>1081</v>
      </c>
      <c r="H438" t="s">
        <v>1250</v>
      </c>
      <c r="I438" t="s">
        <v>62</v>
      </c>
      <c r="J438" t="s">
        <v>1081</v>
      </c>
      <c r="K438" s="78">
        <f t="shared" ca="1" si="6"/>
        <v>0</v>
      </c>
      <c r="M438" t="s">
        <v>1680</v>
      </c>
    </row>
    <row r="439" spans="1:13" x14ac:dyDescent="0.35">
      <c r="A439" t="s">
        <v>528</v>
      </c>
      <c r="B439" t="s">
        <v>73</v>
      </c>
      <c r="C439" t="s">
        <v>1082</v>
      </c>
      <c r="D439" t="s">
        <v>1027</v>
      </c>
      <c r="E439" t="s">
        <v>1029</v>
      </c>
      <c r="G439" t="s">
        <v>1081</v>
      </c>
      <c r="H439" t="s">
        <v>1251</v>
      </c>
      <c r="I439" t="s">
        <v>62</v>
      </c>
      <c r="J439" t="s">
        <v>1081</v>
      </c>
      <c r="K439" s="78">
        <f t="shared" ca="1" si="6"/>
        <v>0</v>
      </c>
      <c r="M439" t="s">
        <v>1680</v>
      </c>
    </row>
    <row r="440" spans="1:13" x14ac:dyDescent="0.35">
      <c r="A440" t="s">
        <v>528</v>
      </c>
      <c r="B440" t="s">
        <v>76</v>
      </c>
      <c r="C440" t="s">
        <v>1082</v>
      </c>
      <c r="D440" t="s">
        <v>480</v>
      </c>
      <c r="E440" t="s">
        <v>1028</v>
      </c>
      <c r="F440" t="s">
        <v>1090</v>
      </c>
      <c r="G440" t="s">
        <v>1081</v>
      </c>
      <c r="H440" t="s">
        <v>1252</v>
      </c>
      <c r="I440" t="s">
        <v>62</v>
      </c>
      <c r="J440" t="s">
        <v>1081</v>
      </c>
      <c r="K440" s="78">
        <f t="shared" ca="1" si="6"/>
        <v>0</v>
      </c>
      <c r="M440" t="s">
        <v>1680</v>
      </c>
    </row>
    <row r="441" spans="1:13" x14ac:dyDescent="0.35">
      <c r="A441" t="s">
        <v>528</v>
      </c>
      <c r="B441" t="s">
        <v>80</v>
      </c>
      <c r="C441" t="s">
        <v>1082</v>
      </c>
      <c r="D441" t="s">
        <v>480</v>
      </c>
      <c r="E441" t="s">
        <v>1028</v>
      </c>
      <c r="F441" t="s">
        <v>1091</v>
      </c>
      <c r="G441" t="s">
        <v>1081</v>
      </c>
      <c r="H441" t="s">
        <v>1253</v>
      </c>
      <c r="I441" t="s">
        <v>62</v>
      </c>
      <c r="J441" t="s">
        <v>1081</v>
      </c>
      <c r="K441" s="78">
        <f t="shared" ca="1" si="6"/>
        <v>0</v>
      </c>
      <c r="M441" t="s">
        <v>1680</v>
      </c>
    </row>
    <row r="442" spans="1:13" x14ac:dyDescent="0.35">
      <c r="A442" t="s">
        <v>528</v>
      </c>
      <c r="B442" t="s">
        <v>82</v>
      </c>
      <c r="C442" t="s">
        <v>1082</v>
      </c>
      <c r="D442" t="s">
        <v>480</v>
      </c>
      <c r="E442" t="s">
        <v>1028</v>
      </c>
      <c r="F442" t="s">
        <v>1092</v>
      </c>
      <c r="G442" t="s">
        <v>1081</v>
      </c>
      <c r="H442" t="s">
        <v>1254</v>
      </c>
      <c r="I442" t="s">
        <v>62</v>
      </c>
      <c r="J442" t="s">
        <v>1081</v>
      </c>
      <c r="K442" s="78">
        <f t="shared" ca="1" si="6"/>
        <v>0</v>
      </c>
      <c r="M442" t="s">
        <v>1680</v>
      </c>
    </row>
    <row r="443" spans="1:13" x14ac:dyDescent="0.35">
      <c r="A443" t="s">
        <v>528</v>
      </c>
      <c r="B443" t="s">
        <v>84</v>
      </c>
      <c r="C443" t="s">
        <v>1082</v>
      </c>
      <c r="D443" t="s">
        <v>480</v>
      </c>
      <c r="E443" t="s">
        <v>1028</v>
      </c>
      <c r="F443" t="s">
        <v>586</v>
      </c>
      <c r="G443" t="s">
        <v>1081</v>
      </c>
      <c r="H443" t="s">
        <v>1255</v>
      </c>
      <c r="I443" t="s">
        <v>62</v>
      </c>
      <c r="J443" t="s">
        <v>1081</v>
      </c>
      <c r="K443" s="78">
        <f t="shared" ca="1" si="6"/>
        <v>0</v>
      </c>
      <c r="M443" t="s">
        <v>1680</v>
      </c>
    </row>
    <row r="444" spans="1:13" x14ac:dyDescent="0.35">
      <c r="A444" t="s">
        <v>528</v>
      </c>
      <c r="B444" t="s">
        <v>86</v>
      </c>
      <c r="C444" t="s">
        <v>1082</v>
      </c>
      <c r="D444" t="s">
        <v>480</v>
      </c>
      <c r="E444" t="s">
        <v>1028</v>
      </c>
      <c r="F444" t="s">
        <v>513</v>
      </c>
      <c r="G444" t="s">
        <v>1081</v>
      </c>
      <c r="H444" t="s">
        <v>1256</v>
      </c>
      <c r="I444" t="s">
        <v>62</v>
      </c>
      <c r="J444" t="s">
        <v>1081</v>
      </c>
      <c r="K444" s="78">
        <f t="shared" ca="1" si="6"/>
        <v>0</v>
      </c>
      <c r="M444" t="s">
        <v>1680</v>
      </c>
    </row>
    <row r="445" spans="1:13" x14ac:dyDescent="0.35">
      <c r="A445" t="s">
        <v>528</v>
      </c>
      <c r="B445" t="s">
        <v>88</v>
      </c>
      <c r="C445" t="s">
        <v>1082</v>
      </c>
      <c r="D445" t="s">
        <v>480</v>
      </c>
      <c r="E445" t="s">
        <v>1028</v>
      </c>
      <c r="F445" t="s">
        <v>54</v>
      </c>
      <c r="G445" t="s">
        <v>1081</v>
      </c>
      <c r="H445" t="s">
        <v>1257</v>
      </c>
      <c r="I445" t="s">
        <v>62</v>
      </c>
      <c r="J445" t="s">
        <v>1081</v>
      </c>
      <c r="K445" s="78">
        <f t="shared" ca="1" si="6"/>
        <v>0</v>
      </c>
      <c r="M445" t="s">
        <v>1680</v>
      </c>
    </row>
    <row r="446" spans="1:13" x14ac:dyDescent="0.35">
      <c r="A446" t="s">
        <v>528</v>
      </c>
      <c r="B446" t="s">
        <v>90</v>
      </c>
      <c r="C446" t="s">
        <v>1082</v>
      </c>
      <c r="D446" t="s">
        <v>480</v>
      </c>
      <c r="E446" t="s">
        <v>1029</v>
      </c>
      <c r="G446" t="s">
        <v>1081</v>
      </c>
      <c r="H446" t="s">
        <v>1258</v>
      </c>
      <c r="I446" t="s">
        <v>62</v>
      </c>
      <c r="J446" t="s">
        <v>1081</v>
      </c>
      <c r="K446" s="78">
        <f t="shared" ca="1" si="6"/>
        <v>0</v>
      </c>
      <c r="M446" t="s">
        <v>1680</v>
      </c>
    </row>
    <row r="447" spans="1:13" x14ac:dyDescent="0.35">
      <c r="A447" t="s">
        <v>528</v>
      </c>
      <c r="B447" t="s">
        <v>92</v>
      </c>
      <c r="C447" t="s">
        <v>1082</v>
      </c>
      <c r="D447" t="s">
        <v>1030</v>
      </c>
      <c r="E447" t="s">
        <v>1028</v>
      </c>
      <c r="F447" t="s">
        <v>1093</v>
      </c>
      <c r="G447" t="s">
        <v>1081</v>
      </c>
      <c r="H447" t="s">
        <v>1259</v>
      </c>
      <c r="I447" t="s">
        <v>62</v>
      </c>
      <c r="J447" t="s">
        <v>1081</v>
      </c>
      <c r="K447" s="78">
        <f t="shared" ca="1" si="6"/>
        <v>0</v>
      </c>
      <c r="M447" t="s">
        <v>1680</v>
      </c>
    </row>
    <row r="448" spans="1:13" x14ac:dyDescent="0.35">
      <c r="A448" t="s">
        <v>528</v>
      </c>
      <c r="B448" t="s">
        <v>94</v>
      </c>
      <c r="C448" t="s">
        <v>1082</v>
      </c>
      <c r="D448" t="s">
        <v>1030</v>
      </c>
      <c r="E448" t="s">
        <v>1028</v>
      </c>
      <c r="F448" t="s">
        <v>1089</v>
      </c>
      <c r="G448" t="s">
        <v>1081</v>
      </c>
      <c r="H448" t="s">
        <v>1260</v>
      </c>
      <c r="I448" t="s">
        <v>62</v>
      </c>
      <c r="J448" t="s">
        <v>1081</v>
      </c>
      <c r="K448" s="78">
        <f t="shared" ca="1" si="6"/>
        <v>0</v>
      </c>
      <c r="M448" t="s">
        <v>1680</v>
      </c>
    </row>
    <row r="449" spans="1:13" x14ac:dyDescent="0.35">
      <c r="A449" t="s">
        <v>528</v>
      </c>
      <c r="B449" t="s">
        <v>96</v>
      </c>
      <c r="C449" t="s">
        <v>1082</v>
      </c>
      <c r="D449" t="s">
        <v>1030</v>
      </c>
      <c r="E449" t="s">
        <v>1028</v>
      </c>
      <c r="F449" t="s">
        <v>603</v>
      </c>
      <c r="G449" t="s">
        <v>1081</v>
      </c>
      <c r="H449" t="s">
        <v>1261</v>
      </c>
      <c r="I449" t="s">
        <v>62</v>
      </c>
      <c r="J449" t="s">
        <v>1081</v>
      </c>
      <c r="K449" s="78">
        <f t="shared" ca="1" si="6"/>
        <v>0</v>
      </c>
      <c r="M449" t="s">
        <v>1680</v>
      </c>
    </row>
    <row r="450" spans="1:13" x14ac:dyDescent="0.35">
      <c r="A450" t="s">
        <v>528</v>
      </c>
      <c r="B450" t="s">
        <v>98</v>
      </c>
      <c r="C450" t="s">
        <v>1082</v>
      </c>
      <c r="D450" t="s">
        <v>1030</v>
      </c>
      <c r="E450" t="s">
        <v>1028</v>
      </c>
      <c r="F450" t="s">
        <v>54</v>
      </c>
      <c r="G450" t="s">
        <v>1081</v>
      </c>
      <c r="H450" t="s">
        <v>1262</v>
      </c>
      <c r="I450" t="s">
        <v>62</v>
      </c>
      <c r="J450" t="s">
        <v>1081</v>
      </c>
      <c r="K450" s="78">
        <f t="shared" ca="1" si="6"/>
        <v>0</v>
      </c>
      <c r="M450" t="s">
        <v>1680</v>
      </c>
    </row>
    <row r="451" spans="1:13" x14ac:dyDescent="0.35">
      <c r="A451" t="s">
        <v>528</v>
      </c>
      <c r="B451" t="s">
        <v>100</v>
      </c>
      <c r="C451" t="s">
        <v>1082</v>
      </c>
      <c r="D451" t="s">
        <v>1030</v>
      </c>
      <c r="E451" t="s">
        <v>1029</v>
      </c>
      <c r="G451" t="s">
        <v>1081</v>
      </c>
      <c r="H451" t="s">
        <v>1263</v>
      </c>
      <c r="I451" t="s">
        <v>62</v>
      </c>
      <c r="J451" t="s">
        <v>1081</v>
      </c>
      <c r="K451" s="78">
        <f t="shared" ca="1" si="6"/>
        <v>0</v>
      </c>
      <c r="M451" t="s">
        <v>1680</v>
      </c>
    </row>
    <row r="452" spans="1:13" x14ac:dyDescent="0.35">
      <c r="A452" t="s">
        <v>528</v>
      </c>
      <c r="B452" t="s">
        <v>102</v>
      </c>
      <c r="C452" t="s">
        <v>1082</v>
      </c>
      <c r="D452" t="s">
        <v>1031</v>
      </c>
      <c r="E452" t="s">
        <v>1028</v>
      </c>
      <c r="F452" t="s">
        <v>1094</v>
      </c>
      <c r="G452" t="s">
        <v>1081</v>
      </c>
      <c r="H452" t="s">
        <v>1264</v>
      </c>
      <c r="I452" t="s">
        <v>62</v>
      </c>
      <c r="J452" t="s">
        <v>1081</v>
      </c>
      <c r="K452" s="78">
        <f t="shared" ref="K452:K515" ca="1" si="7">OFFSET(INDIRECT(A452&amp;"_specific_Corner"),MATCH($B452,INDIRECT(A452&amp;"_specific_Row"),0),MATCH($I452,INDIRECT(A452&amp;"_specific_Column",0)))</f>
        <v>0</v>
      </c>
      <c r="M452" t="s">
        <v>1680</v>
      </c>
    </row>
    <row r="453" spans="1:13" x14ac:dyDescent="0.35">
      <c r="A453" t="s">
        <v>528</v>
      </c>
      <c r="B453" t="s">
        <v>67</v>
      </c>
      <c r="C453" t="s">
        <v>1082</v>
      </c>
      <c r="D453" t="s">
        <v>1031</v>
      </c>
      <c r="E453" t="s">
        <v>1028</v>
      </c>
      <c r="F453" t="s">
        <v>1095</v>
      </c>
      <c r="G453" t="s">
        <v>1081</v>
      </c>
      <c r="H453" t="s">
        <v>1265</v>
      </c>
      <c r="I453" t="s">
        <v>62</v>
      </c>
      <c r="J453" t="s">
        <v>1081</v>
      </c>
      <c r="K453" s="78">
        <f t="shared" ca="1" si="7"/>
        <v>0</v>
      </c>
      <c r="M453" t="s">
        <v>1680</v>
      </c>
    </row>
    <row r="454" spans="1:13" x14ac:dyDescent="0.35">
      <c r="A454" t="s">
        <v>528</v>
      </c>
      <c r="B454" t="s">
        <v>105</v>
      </c>
      <c r="C454" t="s">
        <v>1082</v>
      </c>
      <c r="D454" t="s">
        <v>1031</v>
      </c>
      <c r="E454" t="s">
        <v>1028</v>
      </c>
      <c r="F454" t="s">
        <v>54</v>
      </c>
      <c r="G454" t="s">
        <v>1081</v>
      </c>
      <c r="H454" t="s">
        <v>1266</v>
      </c>
      <c r="I454" t="s">
        <v>62</v>
      </c>
      <c r="J454" t="s">
        <v>1081</v>
      </c>
      <c r="K454" s="78">
        <f t="shared" ca="1" si="7"/>
        <v>0</v>
      </c>
      <c r="M454" t="s">
        <v>1680</v>
      </c>
    </row>
    <row r="455" spans="1:13" x14ac:dyDescent="0.35">
      <c r="A455" t="s">
        <v>528</v>
      </c>
      <c r="B455" t="s">
        <v>107</v>
      </c>
      <c r="C455" t="s">
        <v>1082</v>
      </c>
      <c r="D455" t="s">
        <v>1031</v>
      </c>
      <c r="E455" t="s">
        <v>1029</v>
      </c>
      <c r="G455" t="s">
        <v>1081</v>
      </c>
      <c r="H455" t="s">
        <v>1267</v>
      </c>
      <c r="I455" t="s">
        <v>62</v>
      </c>
      <c r="J455" t="s">
        <v>1081</v>
      </c>
      <c r="K455" s="78">
        <f t="shared" ca="1" si="7"/>
        <v>0</v>
      </c>
      <c r="M455" t="s">
        <v>1680</v>
      </c>
    </row>
    <row r="456" spans="1:13" x14ac:dyDescent="0.35">
      <c r="A456" t="s">
        <v>528</v>
      </c>
      <c r="B456" t="s">
        <v>109</v>
      </c>
      <c r="C456" t="s">
        <v>1082</v>
      </c>
      <c r="D456" t="s">
        <v>1032</v>
      </c>
      <c r="E456" t="s">
        <v>1028</v>
      </c>
      <c r="F456" t="s">
        <v>1094</v>
      </c>
      <c r="G456" t="s">
        <v>1081</v>
      </c>
      <c r="H456" t="s">
        <v>1268</v>
      </c>
      <c r="I456" t="s">
        <v>62</v>
      </c>
      <c r="J456" t="s">
        <v>1081</v>
      </c>
      <c r="K456" s="78">
        <f t="shared" ca="1" si="7"/>
        <v>0</v>
      </c>
      <c r="M456" t="s">
        <v>1680</v>
      </c>
    </row>
    <row r="457" spans="1:13" x14ac:dyDescent="0.35">
      <c r="A457" t="s">
        <v>528</v>
      </c>
      <c r="B457" t="s">
        <v>111</v>
      </c>
      <c r="C457" t="s">
        <v>1082</v>
      </c>
      <c r="D457" t="s">
        <v>1032</v>
      </c>
      <c r="E457" t="s">
        <v>1028</v>
      </c>
      <c r="F457" t="s">
        <v>1095</v>
      </c>
      <c r="G457" t="s">
        <v>1081</v>
      </c>
      <c r="H457" t="s">
        <v>1269</v>
      </c>
      <c r="I457" t="s">
        <v>62</v>
      </c>
      <c r="J457" t="s">
        <v>1081</v>
      </c>
      <c r="K457" s="78">
        <f t="shared" ca="1" si="7"/>
        <v>0</v>
      </c>
      <c r="M457" t="s">
        <v>1680</v>
      </c>
    </row>
    <row r="458" spans="1:13" x14ac:dyDescent="0.35">
      <c r="A458" t="s">
        <v>528</v>
      </c>
      <c r="B458" t="s">
        <v>114</v>
      </c>
      <c r="C458" t="s">
        <v>1082</v>
      </c>
      <c r="D458" t="s">
        <v>1032</v>
      </c>
      <c r="E458" t="s">
        <v>1028</v>
      </c>
      <c r="F458" t="s">
        <v>54</v>
      </c>
      <c r="G458" t="s">
        <v>1081</v>
      </c>
      <c r="H458" t="s">
        <v>1270</v>
      </c>
      <c r="I458" t="s">
        <v>62</v>
      </c>
      <c r="J458" t="s">
        <v>1081</v>
      </c>
      <c r="K458" s="78">
        <f t="shared" ca="1" si="7"/>
        <v>0</v>
      </c>
      <c r="M458" t="s">
        <v>1680</v>
      </c>
    </row>
    <row r="459" spans="1:13" x14ac:dyDescent="0.35">
      <c r="A459" t="s">
        <v>528</v>
      </c>
      <c r="B459" t="s">
        <v>116</v>
      </c>
      <c r="C459" t="s">
        <v>1082</v>
      </c>
      <c r="D459" t="s">
        <v>1032</v>
      </c>
      <c r="E459" t="s">
        <v>1029</v>
      </c>
      <c r="G459" t="s">
        <v>1081</v>
      </c>
      <c r="H459" t="s">
        <v>1271</v>
      </c>
      <c r="I459" t="s">
        <v>62</v>
      </c>
      <c r="J459" t="s">
        <v>1081</v>
      </c>
      <c r="K459" s="78">
        <f t="shared" ca="1" si="7"/>
        <v>0</v>
      </c>
      <c r="M459" t="s">
        <v>1680</v>
      </c>
    </row>
    <row r="460" spans="1:13" x14ac:dyDescent="0.35">
      <c r="A460" t="s">
        <v>528</v>
      </c>
      <c r="B460" t="s">
        <v>118</v>
      </c>
      <c r="C460" t="s">
        <v>1082</v>
      </c>
      <c r="D460" t="s">
        <v>513</v>
      </c>
      <c r="E460" t="s">
        <v>1028</v>
      </c>
      <c r="G460" t="s">
        <v>1081</v>
      </c>
      <c r="H460" t="s">
        <v>1272</v>
      </c>
      <c r="I460" t="s">
        <v>62</v>
      </c>
      <c r="J460" t="s">
        <v>1081</v>
      </c>
      <c r="K460" s="78">
        <f t="shared" ca="1" si="7"/>
        <v>0</v>
      </c>
      <c r="M460" t="s">
        <v>1680</v>
      </c>
    </row>
    <row r="461" spans="1:13" x14ac:dyDescent="0.35">
      <c r="A461" t="s">
        <v>528</v>
      </c>
      <c r="B461" t="s">
        <v>120</v>
      </c>
      <c r="C461" t="s">
        <v>1082</v>
      </c>
      <c r="D461" t="s">
        <v>513</v>
      </c>
      <c r="E461" t="s">
        <v>1029</v>
      </c>
      <c r="G461" t="s">
        <v>1081</v>
      </c>
      <c r="H461" t="s">
        <v>1273</v>
      </c>
      <c r="I461" t="s">
        <v>62</v>
      </c>
      <c r="J461" t="s">
        <v>1081</v>
      </c>
      <c r="K461" s="78">
        <f t="shared" ca="1" si="7"/>
        <v>0</v>
      </c>
      <c r="M461" t="s">
        <v>1680</v>
      </c>
    </row>
    <row r="462" spans="1:13" x14ac:dyDescent="0.35">
      <c r="A462" t="s">
        <v>528</v>
      </c>
      <c r="B462" t="s">
        <v>122</v>
      </c>
      <c r="C462" t="s">
        <v>1082</v>
      </c>
      <c r="D462" t="s">
        <v>1033</v>
      </c>
      <c r="E462" t="s">
        <v>1028</v>
      </c>
      <c r="G462" t="s">
        <v>1081</v>
      </c>
      <c r="H462" t="s">
        <v>1274</v>
      </c>
      <c r="I462" t="s">
        <v>62</v>
      </c>
      <c r="J462" t="s">
        <v>1081</v>
      </c>
      <c r="K462" s="78">
        <f t="shared" ca="1" si="7"/>
        <v>0</v>
      </c>
      <c r="M462" t="s">
        <v>1680</v>
      </c>
    </row>
    <row r="463" spans="1:13" x14ac:dyDescent="0.35">
      <c r="A463" t="s">
        <v>528</v>
      </c>
      <c r="B463" t="s">
        <v>124</v>
      </c>
      <c r="C463" t="s">
        <v>1082</v>
      </c>
      <c r="D463" t="s">
        <v>1033</v>
      </c>
      <c r="E463" t="s">
        <v>1029</v>
      </c>
      <c r="G463" t="s">
        <v>1081</v>
      </c>
      <c r="H463" t="s">
        <v>1275</v>
      </c>
      <c r="I463" t="s">
        <v>62</v>
      </c>
      <c r="J463" t="s">
        <v>1081</v>
      </c>
      <c r="K463" s="78">
        <f t="shared" ca="1" si="7"/>
        <v>0</v>
      </c>
      <c r="M463" t="s">
        <v>1680</v>
      </c>
    </row>
    <row r="464" spans="1:13" x14ac:dyDescent="0.35">
      <c r="A464" t="s">
        <v>528</v>
      </c>
      <c r="B464" t="s">
        <v>71</v>
      </c>
      <c r="C464" t="s">
        <v>1082</v>
      </c>
      <c r="D464" t="s">
        <v>1033</v>
      </c>
      <c r="E464" t="s">
        <v>1034</v>
      </c>
      <c r="G464" t="s">
        <v>1081</v>
      </c>
      <c r="H464" t="s">
        <v>1276</v>
      </c>
      <c r="I464" t="s">
        <v>62</v>
      </c>
      <c r="J464" t="s">
        <v>1081</v>
      </c>
      <c r="K464" s="78">
        <f t="shared" ca="1" si="7"/>
        <v>0</v>
      </c>
      <c r="M464" t="s">
        <v>1680</v>
      </c>
    </row>
    <row r="465" spans="1:13" x14ac:dyDescent="0.35">
      <c r="A465" t="s">
        <v>528</v>
      </c>
      <c r="B465" t="s">
        <v>127</v>
      </c>
      <c r="C465" t="s">
        <v>1097</v>
      </c>
      <c r="D465" t="s">
        <v>1027</v>
      </c>
      <c r="E465" t="s">
        <v>1028</v>
      </c>
      <c r="F465" t="s">
        <v>1026</v>
      </c>
      <c r="H465" t="s">
        <v>1277</v>
      </c>
      <c r="I465" t="s">
        <v>14</v>
      </c>
      <c r="J465" t="s">
        <v>1026</v>
      </c>
      <c r="K465" s="78">
        <f t="shared" ca="1" si="7"/>
        <v>0</v>
      </c>
      <c r="M465" t="s">
        <v>1680</v>
      </c>
    </row>
    <row r="466" spans="1:13" x14ac:dyDescent="0.35">
      <c r="A466" t="s">
        <v>528</v>
      </c>
      <c r="B466" t="s">
        <v>129</v>
      </c>
      <c r="C466" t="s">
        <v>1097</v>
      </c>
      <c r="D466" t="s">
        <v>1027</v>
      </c>
      <c r="E466" t="s">
        <v>1029</v>
      </c>
      <c r="F466" t="s">
        <v>1026</v>
      </c>
      <c r="H466" t="s">
        <v>1278</v>
      </c>
      <c r="I466" t="s">
        <v>14</v>
      </c>
      <c r="J466" t="s">
        <v>1026</v>
      </c>
      <c r="K466" s="78">
        <f t="shared" ca="1" si="7"/>
        <v>0</v>
      </c>
      <c r="M466" t="s">
        <v>1680</v>
      </c>
    </row>
    <row r="467" spans="1:13" x14ac:dyDescent="0.35">
      <c r="A467" t="s">
        <v>528</v>
      </c>
      <c r="B467" t="s">
        <v>404</v>
      </c>
      <c r="C467" t="s">
        <v>1097</v>
      </c>
      <c r="D467" t="s">
        <v>480</v>
      </c>
      <c r="E467" t="s">
        <v>1028</v>
      </c>
      <c r="F467" t="s">
        <v>1026</v>
      </c>
      <c r="H467" t="s">
        <v>1279</v>
      </c>
      <c r="I467" t="s">
        <v>14</v>
      </c>
      <c r="J467" t="s">
        <v>1026</v>
      </c>
      <c r="K467" s="78">
        <f t="shared" ca="1" si="7"/>
        <v>0</v>
      </c>
      <c r="M467" t="s">
        <v>1680</v>
      </c>
    </row>
    <row r="468" spans="1:13" x14ac:dyDescent="0.35">
      <c r="A468" t="s">
        <v>528</v>
      </c>
      <c r="B468" t="s">
        <v>406</v>
      </c>
      <c r="C468" t="s">
        <v>1097</v>
      </c>
      <c r="D468" t="s">
        <v>480</v>
      </c>
      <c r="E468" t="s">
        <v>1029</v>
      </c>
      <c r="F468" t="s">
        <v>1026</v>
      </c>
      <c r="H468" t="s">
        <v>1280</v>
      </c>
      <c r="I468" t="s">
        <v>14</v>
      </c>
      <c r="J468" t="s">
        <v>1026</v>
      </c>
      <c r="K468" s="78">
        <f t="shared" ca="1" si="7"/>
        <v>0</v>
      </c>
      <c r="M468" t="s">
        <v>1680</v>
      </c>
    </row>
    <row r="469" spans="1:13" x14ac:dyDescent="0.35">
      <c r="A469" t="s">
        <v>528</v>
      </c>
      <c r="B469" t="s">
        <v>408</v>
      </c>
      <c r="C469" t="s">
        <v>1097</v>
      </c>
      <c r="D469" t="s">
        <v>1030</v>
      </c>
      <c r="E469" t="s">
        <v>1028</v>
      </c>
      <c r="F469" t="s">
        <v>1026</v>
      </c>
      <c r="H469" t="s">
        <v>1281</v>
      </c>
      <c r="I469" t="s">
        <v>14</v>
      </c>
      <c r="J469" t="s">
        <v>1026</v>
      </c>
      <c r="K469" s="78">
        <f t="shared" ca="1" si="7"/>
        <v>0</v>
      </c>
      <c r="M469" t="s">
        <v>1680</v>
      </c>
    </row>
    <row r="470" spans="1:13" x14ac:dyDescent="0.35">
      <c r="A470" t="s">
        <v>528</v>
      </c>
      <c r="B470" t="s">
        <v>410</v>
      </c>
      <c r="C470" t="s">
        <v>1097</v>
      </c>
      <c r="D470" t="s">
        <v>1030</v>
      </c>
      <c r="E470" t="s">
        <v>1029</v>
      </c>
      <c r="F470" t="s">
        <v>1026</v>
      </c>
      <c r="H470" t="s">
        <v>1282</v>
      </c>
      <c r="I470" t="s">
        <v>14</v>
      </c>
      <c r="J470" t="s">
        <v>1026</v>
      </c>
      <c r="K470" s="78">
        <f t="shared" ca="1" si="7"/>
        <v>0</v>
      </c>
      <c r="M470" t="s">
        <v>1680</v>
      </c>
    </row>
    <row r="471" spans="1:13" x14ac:dyDescent="0.35">
      <c r="A471" t="s">
        <v>528</v>
      </c>
      <c r="B471" t="s">
        <v>412</v>
      </c>
      <c r="C471" t="s">
        <v>1097</v>
      </c>
      <c r="D471" t="s">
        <v>1031</v>
      </c>
      <c r="E471" t="s">
        <v>1028</v>
      </c>
      <c r="F471" t="s">
        <v>1026</v>
      </c>
      <c r="H471" t="s">
        <v>1283</v>
      </c>
      <c r="I471" t="s">
        <v>14</v>
      </c>
      <c r="J471" t="s">
        <v>1026</v>
      </c>
      <c r="K471" s="78">
        <f t="shared" ca="1" si="7"/>
        <v>0</v>
      </c>
      <c r="M471" t="s">
        <v>1680</v>
      </c>
    </row>
    <row r="472" spans="1:13" x14ac:dyDescent="0.35">
      <c r="A472" t="s">
        <v>528</v>
      </c>
      <c r="B472" t="s">
        <v>415</v>
      </c>
      <c r="C472" t="s">
        <v>1097</v>
      </c>
      <c r="D472" t="s">
        <v>1031</v>
      </c>
      <c r="E472" t="s">
        <v>1029</v>
      </c>
      <c r="F472" t="s">
        <v>1026</v>
      </c>
      <c r="H472" t="s">
        <v>1284</v>
      </c>
      <c r="I472" t="s">
        <v>14</v>
      </c>
      <c r="J472" t="s">
        <v>1026</v>
      </c>
      <c r="K472" s="78">
        <f t="shared" ca="1" si="7"/>
        <v>0</v>
      </c>
      <c r="M472" t="s">
        <v>1680</v>
      </c>
    </row>
    <row r="473" spans="1:13" x14ac:dyDescent="0.35">
      <c r="A473" t="s">
        <v>528</v>
      </c>
      <c r="B473" t="s">
        <v>418</v>
      </c>
      <c r="C473" t="s">
        <v>1097</v>
      </c>
      <c r="D473" t="s">
        <v>1032</v>
      </c>
      <c r="E473" t="s">
        <v>1028</v>
      </c>
      <c r="F473" t="s">
        <v>1026</v>
      </c>
      <c r="H473" t="s">
        <v>1285</v>
      </c>
      <c r="I473" t="s">
        <v>14</v>
      </c>
      <c r="J473" t="s">
        <v>1026</v>
      </c>
      <c r="K473" s="78">
        <f t="shared" ca="1" si="7"/>
        <v>0</v>
      </c>
      <c r="M473" t="s">
        <v>1680</v>
      </c>
    </row>
    <row r="474" spans="1:13" x14ac:dyDescent="0.35">
      <c r="A474" t="s">
        <v>528</v>
      </c>
      <c r="B474" t="s">
        <v>131</v>
      </c>
      <c r="C474" t="s">
        <v>1097</v>
      </c>
      <c r="D474" t="s">
        <v>1032</v>
      </c>
      <c r="E474" t="s">
        <v>1029</v>
      </c>
      <c r="F474" t="s">
        <v>1026</v>
      </c>
      <c r="H474" t="s">
        <v>1286</v>
      </c>
      <c r="I474" t="s">
        <v>14</v>
      </c>
      <c r="J474" t="s">
        <v>1026</v>
      </c>
      <c r="K474" s="78">
        <f t="shared" ca="1" si="7"/>
        <v>0</v>
      </c>
      <c r="M474" t="s">
        <v>1680</v>
      </c>
    </row>
    <row r="475" spans="1:13" x14ac:dyDescent="0.35">
      <c r="A475" t="s">
        <v>528</v>
      </c>
      <c r="B475" t="s">
        <v>134</v>
      </c>
      <c r="C475" t="s">
        <v>1097</v>
      </c>
      <c r="D475" t="s">
        <v>513</v>
      </c>
      <c r="E475" t="s">
        <v>1028</v>
      </c>
      <c r="F475" t="s">
        <v>1026</v>
      </c>
      <c r="H475" t="s">
        <v>1287</v>
      </c>
      <c r="I475" t="s">
        <v>14</v>
      </c>
      <c r="J475" t="s">
        <v>1026</v>
      </c>
      <c r="K475" s="78">
        <f t="shared" ca="1" si="7"/>
        <v>0</v>
      </c>
      <c r="M475" t="s">
        <v>1680</v>
      </c>
    </row>
    <row r="476" spans="1:13" x14ac:dyDescent="0.35">
      <c r="A476" t="s">
        <v>528</v>
      </c>
      <c r="B476" t="s">
        <v>136</v>
      </c>
      <c r="C476" t="s">
        <v>1097</v>
      </c>
      <c r="D476" t="s">
        <v>513</v>
      </c>
      <c r="E476" t="s">
        <v>1029</v>
      </c>
      <c r="F476" t="s">
        <v>1026</v>
      </c>
      <c r="H476" t="s">
        <v>1288</v>
      </c>
      <c r="I476" t="s">
        <v>14</v>
      </c>
      <c r="J476" t="s">
        <v>1026</v>
      </c>
      <c r="K476" s="78">
        <f t="shared" ca="1" si="7"/>
        <v>0</v>
      </c>
      <c r="M476" t="s">
        <v>1680</v>
      </c>
    </row>
    <row r="477" spans="1:13" x14ac:dyDescent="0.35">
      <c r="A477" t="s">
        <v>528</v>
      </c>
      <c r="B477" t="s">
        <v>138</v>
      </c>
      <c r="C477" t="s">
        <v>1097</v>
      </c>
      <c r="D477" t="s">
        <v>1033</v>
      </c>
      <c r="E477" t="s">
        <v>1034</v>
      </c>
      <c r="F477" t="s">
        <v>1026</v>
      </c>
      <c r="H477" t="s">
        <v>1289</v>
      </c>
      <c r="I477" t="s">
        <v>14</v>
      </c>
      <c r="J477" t="s">
        <v>1026</v>
      </c>
      <c r="K477" s="78">
        <f t="shared" ca="1" si="7"/>
        <v>0</v>
      </c>
      <c r="M477" t="s">
        <v>1680</v>
      </c>
    </row>
    <row r="478" spans="1:13" x14ac:dyDescent="0.35">
      <c r="A478" t="s">
        <v>528</v>
      </c>
      <c r="B478" t="s">
        <v>127</v>
      </c>
      <c r="C478" t="s">
        <v>1097</v>
      </c>
      <c r="D478" t="s">
        <v>1027</v>
      </c>
      <c r="E478" t="s">
        <v>1028</v>
      </c>
      <c r="F478" t="s">
        <v>1082</v>
      </c>
      <c r="H478" t="s">
        <v>1290</v>
      </c>
      <c r="I478" t="s">
        <v>61</v>
      </c>
      <c r="J478" t="s">
        <v>1082</v>
      </c>
      <c r="K478" s="78">
        <f t="shared" ca="1" si="7"/>
        <v>0</v>
      </c>
      <c r="M478" t="s">
        <v>1680</v>
      </c>
    </row>
    <row r="479" spans="1:13" x14ac:dyDescent="0.35">
      <c r="A479" t="s">
        <v>528</v>
      </c>
      <c r="B479" t="s">
        <v>129</v>
      </c>
      <c r="C479" t="s">
        <v>1097</v>
      </c>
      <c r="D479" t="s">
        <v>1027</v>
      </c>
      <c r="E479" t="s">
        <v>1029</v>
      </c>
      <c r="F479" t="s">
        <v>1082</v>
      </c>
      <c r="H479" t="s">
        <v>1291</v>
      </c>
      <c r="I479" t="s">
        <v>61</v>
      </c>
      <c r="J479" t="s">
        <v>1082</v>
      </c>
      <c r="K479" s="78">
        <f t="shared" ca="1" si="7"/>
        <v>0</v>
      </c>
      <c r="M479" t="s">
        <v>1680</v>
      </c>
    </row>
    <row r="480" spans="1:13" x14ac:dyDescent="0.35">
      <c r="A480" t="s">
        <v>528</v>
      </c>
      <c r="B480" t="s">
        <v>404</v>
      </c>
      <c r="C480" t="s">
        <v>1097</v>
      </c>
      <c r="D480" t="s">
        <v>480</v>
      </c>
      <c r="E480" t="s">
        <v>1028</v>
      </c>
      <c r="F480" t="s">
        <v>1082</v>
      </c>
      <c r="H480" t="s">
        <v>1292</v>
      </c>
      <c r="I480" t="s">
        <v>61</v>
      </c>
      <c r="J480" t="s">
        <v>1082</v>
      </c>
      <c r="K480" s="78">
        <f t="shared" ca="1" si="7"/>
        <v>0</v>
      </c>
      <c r="M480" t="s">
        <v>1680</v>
      </c>
    </row>
    <row r="481" spans="1:13" x14ac:dyDescent="0.35">
      <c r="A481" t="s">
        <v>528</v>
      </c>
      <c r="B481" t="s">
        <v>406</v>
      </c>
      <c r="C481" t="s">
        <v>1097</v>
      </c>
      <c r="D481" t="s">
        <v>480</v>
      </c>
      <c r="E481" t="s">
        <v>1029</v>
      </c>
      <c r="F481" t="s">
        <v>1082</v>
      </c>
      <c r="H481" t="s">
        <v>1293</v>
      </c>
      <c r="I481" t="s">
        <v>61</v>
      </c>
      <c r="J481" t="s">
        <v>1082</v>
      </c>
      <c r="K481" s="78">
        <f t="shared" ca="1" si="7"/>
        <v>0</v>
      </c>
      <c r="M481" t="s">
        <v>1680</v>
      </c>
    </row>
    <row r="482" spans="1:13" x14ac:dyDescent="0.35">
      <c r="A482" t="s">
        <v>528</v>
      </c>
      <c r="B482" t="s">
        <v>408</v>
      </c>
      <c r="C482" t="s">
        <v>1097</v>
      </c>
      <c r="D482" t="s">
        <v>1030</v>
      </c>
      <c r="E482" t="s">
        <v>1028</v>
      </c>
      <c r="F482" t="s">
        <v>1082</v>
      </c>
      <c r="H482" t="s">
        <v>1294</v>
      </c>
      <c r="I482" t="s">
        <v>61</v>
      </c>
      <c r="J482" t="s">
        <v>1082</v>
      </c>
      <c r="K482" s="78">
        <f t="shared" ca="1" si="7"/>
        <v>0</v>
      </c>
      <c r="M482" t="s">
        <v>1680</v>
      </c>
    </row>
    <row r="483" spans="1:13" x14ac:dyDescent="0.35">
      <c r="A483" t="s">
        <v>528</v>
      </c>
      <c r="B483" t="s">
        <v>410</v>
      </c>
      <c r="C483" t="s">
        <v>1097</v>
      </c>
      <c r="D483" t="s">
        <v>1030</v>
      </c>
      <c r="E483" t="s">
        <v>1029</v>
      </c>
      <c r="F483" t="s">
        <v>1082</v>
      </c>
      <c r="H483" t="s">
        <v>1295</v>
      </c>
      <c r="I483" t="s">
        <v>61</v>
      </c>
      <c r="J483" t="s">
        <v>1082</v>
      </c>
      <c r="K483" s="78">
        <f t="shared" ca="1" si="7"/>
        <v>0</v>
      </c>
      <c r="M483" t="s">
        <v>1680</v>
      </c>
    </row>
    <row r="484" spans="1:13" x14ac:dyDescent="0.35">
      <c r="A484" t="s">
        <v>528</v>
      </c>
      <c r="B484" t="s">
        <v>412</v>
      </c>
      <c r="C484" t="s">
        <v>1097</v>
      </c>
      <c r="D484" t="s">
        <v>1031</v>
      </c>
      <c r="E484" t="s">
        <v>1028</v>
      </c>
      <c r="F484" t="s">
        <v>1082</v>
      </c>
      <c r="H484" t="s">
        <v>1296</v>
      </c>
      <c r="I484" t="s">
        <v>61</v>
      </c>
      <c r="J484" t="s">
        <v>1082</v>
      </c>
      <c r="K484" s="78">
        <f t="shared" ca="1" si="7"/>
        <v>0</v>
      </c>
      <c r="M484" t="s">
        <v>1680</v>
      </c>
    </row>
    <row r="485" spans="1:13" x14ac:dyDescent="0.35">
      <c r="A485" t="s">
        <v>528</v>
      </c>
      <c r="B485" t="s">
        <v>415</v>
      </c>
      <c r="C485" t="s">
        <v>1097</v>
      </c>
      <c r="D485" t="s">
        <v>1031</v>
      </c>
      <c r="E485" t="s">
        <v>1029</v>
      </c>
      <c r="F485" t="s">
        <v>1082</v>
      </c>
      <c r="H485" t="s">
        <v>1297</v>
      </c>
      <c r="I485" t="s">
        <v>61</v>
      </c>
      <c r="J485" t="s">
        <v>1082</v>
      </c>
      <c r="K485" s="78">
        <f t="shared" ca="1" si="7"/>
        <v>0</v>
      </c>
      <c r="M485" t="s">
        <v>1680</v>
      </c>
    </row>
    <row r="486" spans="1:13" x14ac:dyDescent="0.35">
      <c r="A486" t="s">
        <v>528</v>
      </c>
      <c r="B486" t="s">
        <v>418</v>
      </c>
      <c r="C486" t="s">
        <v>1097</v>
      </c>
      <c r="D486" t="s">
        <v>1032</v>
      </c>
      <c r="E486" t="s">
        <v>1028</v>
      </c>
      <c r="F486" t="s">
        <v>1082</v>
      </c>
      <c r="H486" t="s">
        <v>1298</v>
      </c>
      <c r="I486" t="s">
        <v>61</v>
      </c>
      <c r="J486" t="s">
        <v>1082</v>
      </c>
      <c r="K486" s="78">
        <f t="shared" ca="1" si="7"/>
        <v>0</v>
      </c>
      <c r="M486" t="s">
        <v>1680</v>
      </c>
    </row>
    <row r="487" spans="1:13" x14ac:dyDescent="0.35">
      <c r="A487" t="s">
        <v>528</v>
      </c>
      <c r="B487" t="s">
        <v>131</v>
      </c>
      <c r="C487" t="s">
        <v>1097</v>
      </c>
      <c r="D487" t="s">
        <v>1032</v>
      </c>
      <c r="E487" t="s">
        <v>1029</v>
      </c>
      <c r="F487" t="s">
        <v>1082</v>
      </c>
      <c r="H487" t="s">
        <v>1299</v>
      </c>
      <c r="I487" t="s">
        <v>61</v>
      </c>
      <c r="J487" t="s">
        <v>1082</v>
      </c>
      <c r="K487" s="78">
        <f t="shared" ca="1" si="7"/>
        <v>0</v>
      </c>
      <c r="M487" t="s">
        <v>1680</v>
      </c>
    </row>
    <row r="488" spans="1:13" x14ac:dyDescent="0.35">
      <c r="A488" t="s">
        <v>528</v>
      </c>
      <c r="B488" t="s">
        <v>134</v>
      </c>
      <c r="C488" t="s">
        <v>1097</v>
      </c>
      <c r="D488" t="s">
        <v>513</v>
      </c>
      <c r="E488" t="s">
        <v>1028</v>
      </c>
      <c r="F488" t="s">
        <v>1082</v>
      </c>
      <c r="H488" t="s">
        <v>1300</v>
      </c>
      <c r="I488" t="s">
        <v>61</v>
      </c>
      <c r="J488" t="s">
        <v>1082</v>
      </c>
      <c r="K488" s="78">
        <f t="shared" ca="1" si="7"/>
        <v>0</v>
      </c>
      <c r="M488" t="s">
        <v>1680</v>
      </c>
    </row>
    <row r="489" spans="1:13" x14ac:dyDescent="0.35">
      <c r="A489" t="s">
        <v>528</v>
      </c>
      <c r="B489" t="s">
        <v>136</v>
      </c>
      <c r="C489" t="s">
        <v>1097</v>
      </c>
      <c r="D489" t="s">
        <v>513</v>
      </c>
      <c r="E489" t="s">
        <v>1029</v>
      </c>
      <c r="F489" t="s">
        <v>1082</v>
      </c>
      <c r="H489" t="s">
        <v>1301</v>
      </c>
      <c r="I489" t="s">
        <v>61</v>
      </c>
      <c r="J489" t="s">
        <v>1082</v>
      </c>
      <c r="K489" s="78">
        <f t="shared" ca="1" si="7"/>
        <v>0</v>
      </c>
      <c r="M489" t="s">
        <v>1680</v>
      </c>
    </row>
    <row r="490" spans="1:13" x14ac:dyDescent="0.35">
      <c r="A490" t="s">
        <v>528</v>
      </c>
      <c r="B490" t="s">
        <v>138</v>
      </c>
      <c r="C490" t="s">
        <v>1097</v>
      </c>
      <c r="D490" t="s">
        <v>1033</v>
      </c>
      <c r="E490" t="s">
        <v>1034</v>
      </c>
      <c r="F490" t="s">
        <v>1082</v>
      </c>
      <c r="H490" t="s">
        <v>1302</v>
      </c>
      <c r="I490" t="s">
        <v>61</v>
      </c>
      <c r="J490" t="s">
        <v>1082</v>
      </c>
      <c r="K490" s="78">
        <f t="shared" ca="1" si="7"/>
        <v>0</v>
      </c>
      <c r="M490" t="s">
        <v>1680</v>
      </c>
    </row>
    <row r="491" spans="1:13" x14ac:dyDescent="0.35">
      <c r="A491" t="s">
        <v>528</v>
      </c>
      <c r="B491" t="s">
        <v>127</v>
      </c>
      <c r="C491" t="s">
        <v>1097</v>
      </c>
      <c r="D491" t="s">
        <v>1027</v>
      </c>
      <c r="E491" t="s">
        <v>1028</v>
      </c>
      <c r="F491" t="s">
        <v>1097</v>
      </c>
      <c r="H491" t="s">
        <v>1303</v>
      </c>
      <c r="I491" t="s">
        <v>62</v>
      </c>
      <c r="J491" t="s">
        <v>1097</v>
      </c>
      <c r="K491" s="78" t="str">
        <f t="shared" ca="1" si="7"/>
        <v/>
      </c>
      <c r="M491" t="s">
        <v>1680</v>
      </c>
    </row>
    <row r="492" spans="1:13" x14ac:dyDescent="0.35">
      <c r="A492" t="s">
        <v>528</v>
      </c>
      <c r="B492" t="s">
        <v>129</v>
      </c>
      <c r="C492" t="s">
        <v>1097</v>
      </c>
      <c r="D492" t="s">
        <v>1027</v>
      </c>
      <c r="E492" t="s">
        <v>1029</v>
      </c>
      <c r="F492" t="s">
        <v>1097</v>
      </c>
      <c r="H492" t="s">
        <v>1304</v>
      </c>
      <c r="I492" t="s">
        <v>62</v>
      </c>
      <c r="J492" t="s">
        <v>1097</v>
      </c>
      <c r="K492" s="78" t="str">
        <f t="shared" ca="1" si="7"/>
        <v/>
      </c>
      <c r="M492" t="s">
        <v>1680</v>
      </c>
    </row>
    <row r="493" spans="1:13" x14ac:dyDescent="0.35">
      <c r="A493" t="s">
        <v>528</v>
      </c>
      <c r="B493" t="s">
        <v>404</v>
      </c>
      <c r="C493" t="s">
        <v>1097</v>
      </c>
      <c r="D493" t="s">
        <v>480</v>
      </c>
      <c r="E493" t="s">
        <v>1028</v>
      </c>
      <c r="F493" t="s">
        <v>1097</v>
      </c>
      <c r="H493" t="s">
        <v>1305</v>
      </c>
      <c r="I493" t="s">
        <v>62</v>
      </c>
      <c r="J493" t="s">
        <v>1097</v>
      </c>
      <c r="K493" s="78" t="str">
        <f t="shared" ca="1" si="7"/>
        <v/>
      </c>
      <c r="M493" t="s">
        <v>1680</v>
      </c>
    </row>
    <row r="494" spans="1:13" x14ac:dyDescent="0.35">
      <c r="A494" t="s">
        <v>528</v>
      </c>
      <c r="B494" t="s">
        <v>406</v>
      </c>
      <c r="C494" t="s">
        <v>1097</v>
      </c>
      <c r="D494" t="s">
        <v>480</v>
      </c>
      <c r="E494" t="s">
        <v>1029</v>
      </c>
      <c r="F494" t="s">
        <v>1097</v>
      </c>
      <c r="H494" t="s">
        <v>1306</v>
      </c>
      <c r="I494" t="s">
        <v>62</v>
      </c>
      <c r="J494" t="s">
        <v>1097</v>
      </c>
      <c r="K494" s="78" t="str">
        <f t="shared" ca="1" si="7"/>
        <v/>
      </c>
      <c r="M494" t="s">
        <v>1680</v>
      </c>
    </row>
    <row r="495" spans="1:13" x14ac:dyDescent="0.35">
      <c r="A495" t="s">
        <v>528</v>
      </c>
      <c r="B495" t="s">
        <v>408</v>
      </c>
      <c r="C495" t="s">
        <v>1097</v>
      </c>
      <c r="D495" t="s">
        <v>1030</v>
      </c>
      <c r="E495" t="s">
        <v>1028</v>
      </c>
      <c r="F495" t="s">
        <v>1097</v>
      </c>
      <c r="H495" t="s">
        <v>1307</v>
      </c>
      <c r="I495" t="s">
        <v>62</v>
      </c>
      <c r="J495" t="s">
        <v>1097</v>
      </c>
      <c r="K495" s="78" t="str">
        <f t="shared" ca="1" si="7"/>
        <v/>
      </c>
      <c r="M495" t="s">
        <v>1680</v>
      </c>
    </row>
    <row r="496" spans="1:13" x14ac:dyDescent="0.35">
      <c r="A496" t="s">
        <v>528</v>
      </c>
      <c r="B496" t="s">
        <v>410</v>
      </c>
      <c r="C496" t="s">
        <v>1097</v>
      </c>
      <c r="D496" t="s">
        <v>1030</v>
      </c>
      <c r="E496" t="s">
        <v>1029</v>
      </c>
      <c r="F496" t="s">
        <v>1097</v>
      </c>
      <c r="H496" t="s">
        <v>1308</v>
      </c>
      <c r="I496" t="s">
        <v>62</v>
      </c>
      <c r="J496" t="s">
        <v>1097</v>
      </c>
      <c r="K496" s="78" t="str">
        <f t="shared" ca="1" si="7"/>
        <v/>
      </c>
      <c r="M496" t="s">
        <v>1680</v>
      </c>
    </row>
    <row r="497" spans="1:13" x14ac:dyDescent="0.35">
      <c r="A497" t="s">
        <v>528</v>
      </c>
      <c r="B497" t="s">
        <v>412</v>
      </c>
      <c r="C497" t="s">
        <v>1097</v>
      </c>
      <c r="D497" t="s">
        <v>1031</v>
      </c>
      <c r="E497" t="s">
        <v>1028</v>
      </c>
      <c r="F497" t="s">
        <v>1097</v>
      </c>
      <c r="H497" t="s">
        <v>1309</v>
      </c>
      <c r="I497" t="s">
        <v>62</v>
      </c>
      <c r="J497" t="s">
        <v>1097</v>
      </c>
      <c r="K497" s="78" t="str">
        <f t="shared" ca="1" si="7"/>
        <v/>
      </c>
      <c r="M497" t="s">
        <v>1680</v>
      </c>
    </row>
    <row r="498" spans="1:13" x14ac:dyDescent="0.35">
      <c r="A498" t="s">
        <v>528</v>
      </c>
      <c r="B498" t="s">
        <v>415</v>
      </c>
      <c r="C498" t="s">
        <v>1097</v>
      </c>
      <c r="D498" t="s">
        <v>1031</v>
      </c>
      <c r="E498" t="s">
        <v>1029</v>
      </c>
      <c r="F498" t="s">
        <v>1097</v>
      </c>
      <c r="H498" t="s">
        <v>1310</v>
      </c>
      <c r="I498" t="s">
        <v>62</v>
      </c>
      <c r="J498" t="s">
        <v>1097</v>
      </c>
      <c r="K498" s="78" t="str">
        <f t="shared" ca="1" si="7"/>
        <v/>
      </c>
      <c r="M498" t="s">
        <v>1680</v>
      </c>
    </row>
    <row r="499" spans="1:13" x14ac:dyDescent="0.35">
      <c r="A499" t="s">
        <v>528</v>
      </c>
      <c r="B499" t="s">
        <v>418</v>
      </c>
      <c r="C499" t="s">
        <v>1097</v>
      </c>
      <c r="D499" t="s">
        <v>1032</v>
      </c>
      <c r="E499" t="s">
        <v>1028</v>
      </c>
      <c r="F499" t="s">
        <v>1097</v>
      </c>
      <c r="H499" t="s">
        <v>1311</v>
      </c>
      <c r="I499" t="s">
        <v>62</v>
      </c>
      <c r="J499" t="s">
        <v>1097</v>
      </c>
      <c r="K499" s="78" t="str">
        <f t="shared" ca="1" si="7"/>
        <v/>
      </c>
      <c r="M499" t="s">
        <v>1680</v>
      </c>
    </row>
    <row r="500" spans="1:13" x14ac:dyDescent="0.35">
      <c r="A500" t="s">
        <v>528</v>
      </c>
      <c r="B500" t="s">
        <v>131</v>
      </c>
      <c r="C500" t="s">
        <v>1097</v>
      </c>
      <c r="D500" t="s">
        <v>1032</v>
      </c>
      <c r="E500" t="s">
        <v>1029</v>
      </c>
      <c r="F500" t="s">
        <v>1097</v>
      </c>
      <c r="H500" t="s">
        <v>1312</v>
      </c>
      <c r="I500" t="s">
        <v>62</v>
      </c>
      <c r="J500" t="s">
        <v>1097</v>
      </c>
      <c r="K500" s="78" t="str">
        <f t="shared" ca="1" si="7"/>
        <v/>
      </c>
      <c r="M500" t="s">
        <v>1680</v>
      </c>
    </row>
    <row r="501" spans="1:13" x14ac:dyDescent="0.35">
      <c r="A501" t="s">
        <v>528</v>
      </c>
      <c r="B501" t="s">
        <v>134</v>
      </c>
      <c r="C501" t="s">
        <v>1097</v>
      </c>
      <c r="D501" t="s">
        <v>513</v>
      </c>
      <c r="E501" t="s">
        <v>1028</v>
      </c>
      <c r="F501" t="s">
        <v>1097</v>
      </c>
      <c r="H501" t="s">
        <v>1313</v>
      </c>
      <c r="I501" t="s">
        <v>62</v>
      </c>
      <c r="J501" t="s">
        <v>1097</v>
      </c>
      <c r="K501" s="78" t="str">
        <f t="shared" ca="1" si="7"/>
        <v/>
      </c>
      <c r="M501" t="s">
        <v>1680</v>
      </c>
    </row>
    <row r="502" spans="1:13" x14ac:dyDescent="0.35">
      <c r="A502" t="s">
        <v>528</v>
      </c>
      <c r="B502" t="s">
        <v>136</v>
      </c>
      <c r="C502" t="s">
        <v>1097</v>
      </c>
      <c r="D502" t="s">
        <v>513</v>
      </c>
      <c r="E502" t="s">
        <v>1029</v>
      </c>
      <c r="F502" t="s">
        <v>1097</v>
      </c>
      <c r="H502" t="s">
        <v>1314</v>
      </c>
      <c r="I502" t="s">
        <v>62</v>
      </c>
      <c r="J502" t="s">
        <v>1097</v>
      </c>
      <c r="K502" s="78" t="str">
        <f t="shared" ca="1" si="7"/>
        <v/>
      </c>
      <c r="M502" t="s">
        <v>1680</v>
      </c>
    </row>
    <row r="503" spans="1:13" x14ac:dyDescent="0.35">
      <c r="A503" t="s">
        <v>528</v>
      </c>
      <c r="B503" t="s">
        <v>138</v>
      </c>
      <c r="C503" t="s">
        <v>1097</v>
      </c>
      <c r="D503" t="s">
        <v>1033</v>
      </c>
      <c r="E503" t="s">
        <v>1034</v>
      </c>
      <c r="F503" t="s">
        <v>1097</v>
      </c>
      <c r="H503" t="s">
        <v>1315</v>
      </c>
      <c r="I503" t="s">
        <v>62</v>
      </c>
      <c r="J503" t="s">
        <v>1097</v>
      </c>
      <c r="K503" s="78" t="str">
        <f t="shared" ca="1" si="7"/>
        <v/>
      </c>
      <c r="M503" t="s">
        <v>1680</v>
      </c>
    </row>
    <row r="504" spans="1:13" x14ac:dyDescent="0.35">
      <c r="A504" t="s">
        <v>528</v>
      </c>
      <c r="B504" t="s">
        <v>74</v>
      </c>
      <c r="C504" t="s">
        <v>1316</v>
      </c>
      <c r="D504" t="s">
        <v>1042</v>
      </c>
      <c r="E504" t="s">
        <v>1026</v>
      </c>
      <c r="H504" t="s">
        <v>1317</v>
      </c>
      <c r="I504" t="s">
        <v>14</v>
      </c>
      <c r="J504" t="s">
        <v>1026</v>
      </c>
      <c r="K504" s="78">
        <f t="shared" ca="1" si="7"/>
        <v>0</v>
      </c>
      <c r="M504" t="s">
        <v>1680</v>
      </c>
    </row>
    <row r="505" spans="1:13" x14ac:dyDescent="0.35">
      <c r="A505" t="s">
        <v>528</v>
      </c>
      <c r="B505" t="s">
        <v>141</v>
      </c>
      <c r="C505" t="s">
        <v>1316</v>
      </c>
      <c r="D505" t="s">
        <v>1043</v>
      </c>
      <c r="E505" t="s">
        <v>1026</v>
      </c>
      <c r="H505" t="s">
        <v>1318</v>
      </c>
      <c r="I505" t="s">
        <v>14</v>
      </c>
      <c r="J505" t="s">
        <v>1026</v>
      </c>
      <c r="K505" s="78">
        <f t="shared" ca="1" si="7"/>
        <v>0</v>
      </c>
      <c r="M505" t="s">
        <v>1680</v>
      </c>
    </row>
    <row r="506" spans="1:13" x14ac:dyDescent="0.35">
      <c r="A506" t="s">
        <v>528</v>
      </c>
      <c r="B506" t="s">
        <v>143</v>
      </c>
      <c r="C506" t="s">
        <v>1316</v>
      </c>
      <c r="D506" t="s">
        <v>1044</v>
      </c>
      <c r="E506" t="s">
        <v>1026</v>
      </c>
      <c r="H506" t="s">
        <v>1319</v>
      </c>
      <c r="I506" t="s">
        <v>14</v>
      </c>
      <c r="J506" t="s">
        <v>1026</v>
      </c>
      <c r="K506" s="78">
        <f t="shared" ca="1" si="7"/>
        <v>0</v>
      </c>
      <c r="M506" t="s">
        <v>1680</v>
      </c>
    </row>
    <row r="507" spans="1:13" x14ac:dyDescent="0.35">
      <c r="A507" t="s">
        <v>528</v>
      </c>
      <c r="B507" t="s">
        <v>144</v>
      </c>
      <c r="C507" t="s">
        <v>1316</v>
      </c>
      <c r="D507" t="s">
        <v>1045</v>
      </c>
      <c r="E507" t="s">
        <v>1026</v>
      </c>
      <c r="H507" t="s">
        <v>1320</v>
      </c>
      <c r="I507" t="s">
        <v>14</v>
      </c>
      <c r="J507" t="s">
        <v>1026</v>
      </c>
      <c r="K507" s="78">
        <f t="shared" ca="1" si="7"/>
        <v>0</v>
      </c>
      <c r="M507" t="s">
        <v>1680</v>
      </c>
    </row>
    <row r="508" spans="1:13" x14ac:dyDescent="0.35">
      <c r="A508" t="s">
        <v>528</v>
      </c>
      <c r="B508" t="s">
        <v>145</v>
      </c>
      <c r="C508" t="s">
        <v>1316</v>
      </c>
      <c r="D508" t="s">
        <v>1046</v>
      </c>
      <c r="E508" t="s">
        <v>1026</v>
      </c>
      <c r="H508" t="s">
        <v>1321</v>
      </c>
      <c r="I508" t="s">
        <v>14</v>
      </c>
      <c r="J508" t="s">
        <v>1026</v>
      </c>
      <c r="K508" s="78">
        <f t="shared" ca="1" si="7"/>
        <v>0</v>
      </c>
      <c r="M508" t="s">
        <v>1680</v>
      </c>
    </row>
    <row r="509" spans="1:13" x14ac:dyDescent="0.35">
      <c r="A509" t="s">
        <v>528</v>
      </c>
      <c r="B509" t="s">
        <v>146</v>
      </c>
      <c r="C509" t="s">
        <v>1316</v>
      </c>
      <c r="D509" t="s">
        <v>1047</v>
      </c>
      <c r="E509" t="s">
        <v>1026</v>
      </c>
      <c r="H509" t="s">
        <v>1322</v>
      </c>
      <c r="I509" t="s">
        <v>14</v>
      </c>
      <c r="J509" t="s">
        <v>1026</v>
      </c>
      <c r="K509" s="78">
        <f t="shared" ca="1" si="7"/>
        <v>0</v>
      </c>
      <c r="M509" t="s">
        <v>1680</v>
      </c>
    </row>
    <row r="510" spans="1:13" x14ac:dyDescent="0.35">
      <c r="A510" t="s">
        <v>528</v>
      </c>
      <c r="B510" t="s">
        <v>148</v>
      </c>
      <c r="C510" t="s">
        <v>1316</v>
      </c>
      <c r="D510" t="s">
        <v>1048</v>
      </c>
      <c r="E510" t="s">
        <v>1026</v>
      </c>
      <c r="H510" t="s">
        <v>1323</v>
      </c>
      <c r="I510" t="s">
        <v>14</v>
      </c>
      <c r="J510" t="s">
        <v>1026</v>
      </c>
      <c r="K510" s="78">
        <f t="shared" ca="1" si="7"/>
        <v>0</v>
      </c>
      <c r="M510" t="s">
        <v>1680</v>
      </c>
    </row>
    <row r="511" spans="1:13" x14ac:dyDescent="0.35">
      <c r="A511" t="s">
        <v>528</v>
      </c>
      <c r="B511" t="s">
        <v>150</v>
      </c>
      <c r="C511" t="s">
        <v>1316</v>
      </c>
      <c r="D511" t="s">
        <v>480</v>
      </c>
      <c r="E511" t="s">
        <v>1026</v>
      </c>
      <c r="H511" t="s">
        <v>1324</v>
      </c>
      <c r="I511" t="s">
        <v>14</v>
      </c>
      <c r="J511" t="s">
        <v>1026</v>
      </c>
      <c r="K511" s="78">
        <f t="shared" ca="1" si="7"/>
        <v>0</v>
      </c>
      <c r="M511" t="s">
        <v>1680</v>
      </c>
    </row>
    <row r="512" spans="1:13" x14ac:dyDescent="0.35">
      <c r="A512" t="s">
        <v>528</v>
      </c>
      <c r="B512" t="s">
        <v>151</v>
      </c>
      <c r="C512" t="s">
        <v>1316</v>
      </c>
      <c r="D512" t="s">
        <v>1049</v>
      </c>
      <c r="E512" t="s">
        <v>1026</v>
      </c>
      <c r="H512" t="s">
        <v>1325</v>
      </c>
      <c r="I512" t="s">
        <v>14</v>
      </c>
      <c r="J512" t="s">
        <v>1026</v>
      </c>
      <c r="K512" s="78">
        <f t="shared" ca="1" si="7"/>
        <v>0</v>
      </c>
      <c r="M512" t="s">
        <v>1680</v>
      </c>
    </row>
    <row r="513" spans="1:13" x14ac:dyDescent="0.35">
      <c r="A513" t="s">
        <v>528</v>
      </c>
      <c r="B513" t="s">
        <v>152</v>
      </c>
      <c r="C513" t="s">
        <v>1316</v>
      </c>
      <c r="D513" t="s">
        <v>1050</v>
      </c>
      <c r="E513" t="s">
        <v>1026</v>
      </c>
      <c r="H513" t="s">
        <v>1326</v>
      </c>
      <c r="I513" t="s">
        <v>14</v>
      </c>
      <c r="J513" t="s">
        <v>1026</v>
      </c>
      <c r="K513" s="78">
        <f t="shared" ca="1" si="7"/>
        <v>0</v>
      </c>
      <c r="M513" t="s">
        <v>1680</v>
      </c>
    </row>
    <row r="514" spans="1:13" x14ac:dyDescent="0.35">
      <c r="A514" t="s">
        <v>528</v>
      </c>
      <c r="B514" t="s">
        <v>153</v>
      </c>
      <c r="C514" t="s">
        <v>1316</v>
      </c>
      <c r="D514" t="s">
        <v>1051</v>
      </c>
      <c r="E514" t="s">
        <v>1026</v>
      </c>
      <c r="H514" t="s">
        <v>1327</v>
      </c>
      <c r="I514" t="s">
        <v>14</v>
      </c>
      <c r="J514" t="s">
        <v>1026</v>
      </c>
      <c r="K514" s="78">
        <f t="shared" ca="1" si="7"/>
        <v>0</v>
      </c>
      <c r="M514" t="s">
        <v>1680</v>
      </c>
    </row>
    <row r="515" spans="1:13" x14ac:dyDescent="0.35">
      <c r="A515" t="s">
        <v>528</v>
      </c>
      <c r="B515" t="s">
        <v>155</v>
      </c>
      <c r="C515" t="s">
        <v>1316</v>
      </c>
      <c r="D515" t="s">
        <v>1052</v>
      </c>
      <c r="E515" t="s">
        <v>1026</v>
      </c>
      <c r="H515" t="s">
        <v>1328</v>
      </c>
      <c r="I515" t="s">
        <v>14</v>
      </c>
      <c r="J515" t="s">
        <v>1026</v>
      </c>
      <c r="K515" s="78">
        <f t="shared" ca="1" si="7"/>
        <v>0</v>
      </c>
      <c r="M515" t="s">
        <v>1680</v>
      </c>
    </row>
    <row r="516" spans="1:13" x14ac:dyDescent="0.35">
      <c r="A516" t="s">
        <v>528</v>
      </c>
      <c r="B516" t="s">
        <v>78</v>
      </c>
      <c r="C516" t="s">
        <v>1316</v>
      </c>
      <c r="D516" t="s">
        <v>1053</v>
      </c>
      <c r="E516" t="s">
        <v>1026</v>
      </c>
      <c r="H516" t="s">
        <v>1329</v>
      </c>
      <c r="I516" t="s">
        <v>14</v>
      </c>
      <c r="J516" t="s">
        <v>1026</v>
      </c>
      <c r="K516" s="78">
        <f t="shared" ref="K516:K563" ca="1" si="8">OFFSET(INDIRECT(A516&amp;"_specific_Corner"),MATCH($B516,INDIRECT(A516&amp;"_specific_Row"),0),MATCH($I516,INDIRECT(A516&amp;"_specific_Column",0)))</f>
        <v>0</v>
      </c>
      <c r="M516" t="s">
        <v>1680</v>
      </c>
    </row>
    <row r="517" spans="1:13" x14ac:dyDescent="0.35">
      <c r="A517" t="s">
        <v>528</v>
      </c>
      <c r="B517" t="s">
        <v>156</v>
      </c>
      <c r="C517" t="s">
        <v>1316</v>
      </c>
      <c r="D517" t="s">
        <v>1054</v>
      </c>
      <c r="E517" t="s">
        <v>1026</v>
      </c>
      <c r="H517" t="s">
        <v>1330</v>
      </c>
      <c r="I517" t="s">
        <v>14</v>
      </c>
      <c r="J517" t="s">
        <v>1026</v>
      </c>
      <c r="K517" s="78">
        <f t="shared" ca="1" si="8"/>
        <v>0</v>
      </c>
      <c r="M517" t="s">
        <v>1680</v>
      </c>
    </row>
    <row r="518" spans="1:13" x14ac:dyDescent="0.35">
      <c r="A518" t="s">
        <v>528</v>
      </c>
      <c r="B518" t="s">
        <v>157</v>
      </c>
      <c r="C518" t="s">
        <v>1316</v>
      </c>
      <c r="D518" t="s">
        <v>1055</v>
      </c>
      <c r="E518" t="s">
        <v>1026</v>
      </c>
      <c r="H518" t="s">
        <v>1331</v>
      </c>
      <c r="I518" t="s">
        <v>14</v>
      </c>
      <c r="J518" t="s">
        <v>1026</v>
      </c>
      <c r="K518" s="78">
        <f t="shared" ca="1" si="8"/>
        <v>0</v>
      </c>
      <c r="M518" t="s">
        <v>1680</v>
      </c>
    </row>
    <row r="519" spans="1:13" x14ac:dyDescent="0.35">
      <c r="A519" t="s">
        <v>528</v>
      </c>
      <c r="B519" t="s">
        <v>159</v>
      </c>
      <c r="C519" t="s">
        <v>1316</v>
      </c>
      <c r="D519" t="s">
        <v>1056</v>
      </c>
      <c r="E519" t="s">
        <v>1026</v>
      </c>
      <c r="H519" t="s">
        <v>1332</v>
      </c>
      <c r="I519" t="s">
        <v>14</v>
      </c>
      <c r="J519" t="s">
        <v>1026</v>
      </c>
      <c r="K519" s="78">
        <f t="shared" ca="1" si="8"/>
        <v>0</v>
      </c>
      <c r="M519" t="s">
        <v>1680</v>
      </c>
    </row>
    <row r="520" spans="1:13" x14ac:dyDescent="0.35">
      <c r="A520" t="s">
        <v>528</v>
      </c>
      <c r="B520" t="s">
        <v>160</v>
      </c>
      <c r="C520" t="s">
        <v>1316</v>
      </c>
      <c r="D520" t="s">
        <v>1057</v>
      </c>
      <c r="E520" t="s">
        <v>1026</v>
      </c>
      <c r="H520" t="s">
        <v>1333</v>
      </c>
      <c r="I520" t="s">
        <v>14</v>
      </c>
      <c r="J520" t="s">
        <v>1026</v>
      </c>
      <c r="K520" s="78">
        <f t="shared" ca="1" si="8"/>
        <v>0</v>
      </c>
      <c r="M520" t="s">
        <v>1680</v>
      </c>
    </row>
    <row r="521" spans="1:13" x14ac:dyDescent="0.35">
      <c r="A521" t="s">
        <v>528</v>
      </c>
      <c r="B521" t="s">
        <v>161</v>
      </c>
      <c r="C521" t="s">
        <v>1316</v>
      </c>
      <c r="D521" t="s">
        <v>1058</v>
      </c>
      <c r="E521" t="s">
        <v>1026</v>
      </c>
      <c r="H521" t="s">
        <v>1334</v>
      </c>
      <c r="I521" t="s">
        <v>14</v>
      </c>
      <c r="J521" t="s">
        <v>1026</v>
      </c>
      <c r="K521" s="78">
        <f t="shared" ca="1" si="8"/>
        <v>0</v>
      </c>
      <c r="M521" t="s">
        <v>1680</v>
      </c>
    </row>
    <row r="522" spans="1:13" x14ac:dyDescent="0.35">
      <c r="A522" t="s">
        <v>528</v>
      </c>
      <c r="B522" t="s">
        <v>162</v>
      </c>
      <c r="C522" t="s">
        <v>1316</v>
      </c>
      <c r="D522" t="s">
        <v>513</v>
      </c>
      <c r="E522" t="s">
        <v>1026</v>
      </c>
      <c r="H522" t="s">
        <v>1335</v>
      </c>
      <c r="I522" t="s">
        <v>14</v>
      </c>
      <c r="J522" t="s">
        <v>1026</v>
      </c>
      <c r="K522" s="78">
        <f t="shared" ca="1" si="8"/>
        <v>0</v>
      </c>
      <c r="M522" t="s">
        <v>1680</v>
      </c>
    </row>
    <row r="523" spans="1:13" x14ac:dyDescent="0.35">
      <c r="A523" t="s">
        <v>528</v>
      </c>
      <c r="B523" t="s">
        <v>164</v>
      </c>
      <c r="C523" t="s">
        <v>1316</v>
      </c>
      <c r="D523" t="s">
        <v>1060</v>
      </c>
      <c r="E523" t="s">
        <v>1026</v>
      </c>
      <c r="H523" t="s">
        <v>1336</v>
      </c>
      <c r="I523" t="s">
        <v>14</v>
      </c>
      <c r="J523" t="s">
        <v>1026</v>
      </c>
      <c r="K523" s="78">
        <f t="shared" ca="1" si="8"/>
        <v>0</v>
      </c>
      <c r="M523" t="s">
        <v>1680</v>
      </c>
    </row>
    <row r="524" spans="1:13" x14ac:dyDescent="0.35">
      <c r="A524" t="s">
        <v>528</v>
      </c>
      <c r="B524" t="s">
        <v>74</v>
      </c>
      <c r="C524" t="s">
        <v>1316</v>
      </c>
      <c r="D524" t="s">
        <v>1042</v>
      </c>
      <c r="E524" t="s">
        <v>1082</v>
      </c>
      <c r="H524" t="s">
        <v>1337</v>
      </c>
      <c r="I524" t="s">
        <v>61</v>
      </c>
      <c r="J524" t="s">
        <v>1082</v>
      </c>
      <c r="K524" s="78">
        <f t="shared" ca="1" si="8"/>
        <v>0</v>
      </c>
      <c r="M524" t="s">
        <v>1680</v>
      </c>
    </row>
    <row r="525" spans="1:13" x14ac:dyDescent="0.35">
      <c r="A525" t="s">
        <v>528</v>
      </c>
      <c r="B525" t="s">
        <v>141</v>
      </c>
      <c r="C525" t="s">
        <v>1316</v>
      </c>
      <c r="D525" t="s">
        <v>1043</v>
      </c>
      <c r="E525" t="s">
        <v>1082</v>
      </c>
      <c r="H525" t="s">
        <v>1338</v>
      </c>
      <c r="I525" t="s">
        <v>61</v>
      </c>
      <c r="J525" t="s">
        <v>1082</v>
      </c>
      <c r="K525" s="78">
        <f t="shared" ca="1" si="8"/>
        <v>0</v>
      </c>
      <c r="M525" t="s">
        <v>1680</v>
      </c>
    </row>
    <row r="526" spans="1:13" x14ac:dyDescent="0.35">
      <c r="A526" t="s">
        <v>528</v>
      </c>
      <c r="B526" t="s">
        <v>143</v>
      </c>
      <c r="C526" t="s">
        <v>1316</v>
      </c>
      <c r="D526" t="s">
        <v>1044</v>
      </c>
      <c r="E526" t="s">
        <v>1082</v>
      </c>
      <c r="H526" t="s">
        <v>1339</v>
      </c>
      <c r="I526" t="s">
        <v>61</v>
      </c>
      <c r="J526" t="s">
        <v>1082</v>
      </c>
      <c r="K526" s="78">
        <f t="shared" ca="1" si="8"/>
        <v>0</v>
      </c>
      <c r="M526" t="s">
        <v>1680</v>
      </c>
    </row>
    <row r="527" spans="1:13" x14ac:dyDescent="0.35">
      <c r="A527" t="s">
        <v>528</v>
      </c>
      <c r="B527" t="s">
        <v>144</v>
      </c>
      <c r="C527" t="s">
        <v>1316</v>
      </c>
      <c r="D527" t="s">
        <v>1045</v>
      </c>
      <c r="E527" t="s">
        <v>1082</v>
      </c>
      <c r="H527" t="s">
        <v>1340</v>
      </c>
      <c r="I527" t="s">
        <v>61</v>
      </c>
      <c r="J527" t="s">
        <v>1082</v>
      </c>
      <c r="K527" s="78">
        <f t="shared" ca="1" si="8"/>
        <v>0</v>
      </c>
      <c r="M527" t="s">
        <v>1680</v>
      </c>
    </row>
    <row r="528" spans="1:13" x14ac:dyDescent="0.35">
      <c r="A528" t="s">
        <v>528</v>
      </c>
      <c r="B528" t="s">
        <v>145</v>
      </c>
      <c r="C528" t="s">
        <v>1316</v>
      </c>
      <c r="D528" t="s">
        <v>1046</v>
      </c>
      <c r="E528" t="s">
        <v>1082</v>
      </c>
      <c r="H528" t="s">
        <v>1341</v>
      </c>
      <c r="I528" t="s">
        <v>61</v>
      </c>
      <c r="J528" t="s">
        <v>1082</v>
      </c>
      <c r="K528" s="78">
        <f t="shared" ca="1" si="8"/>
        <v>0</v>
      </c>
      <c r="M528" t="s">
        <v>1680</v>
      </c>
    </row>
    <row r="529" spans="1:13" x14ac:dyDescent="0.35">
      <c r="A529" t="s">
        <v>528</v>
      </c>
      <c r="B529" t="s">
        <v>146</v>
      </c>
      <c r="C529" t="s">
        <v>1316</v>
      </c>
      <c r="D529" t="s">
        <v>1047</v>
      </c>
      <c r="E529" t="s">
        <v>1082</v>
      </c>
      <c r="H529" t="s">
        <v>1342</v>
      </c>
      <c r="I529" t="s">
        <v>61</v>
      </c>
      <c r="J529" t="s">
        <v>1082</v>
      </c>
      <c r="K529" s="78">
        <f t="shared" ca="1" si="8"/>
        <v>0</v>
      </c>
      <c r="M529" t="s">
        <v>1680</v>
      </c>
    </row>
    <row r="530" spans="1:13" x14ac:dyDescent="0.35">
      <c r="A530" t="s">
        <v>528</v>
      </c>
      <c r="B530" t="s">
        <v>148</v>
      </c>
      <c r="C530" t="s">
        <v>1316</v>
      </c>
      <c r="D530" t="s">
        <v>1048</v>
      </c>
      <c r="E530" t="s">
        <v>1082</v>
      </c>
      <c r="H530" t="s">
        <v>1343</v>
      </c>
      <c r="I530" t="s">
        <v>61</v>
      </c>
      <c r="J530" t="s">
        <v>1082</v>
      </c>
      <c r="K530" s="78">
        <f t="shared" ca="1" si="8"/>
        <v>0</v>
      </c>
      <c r="M530" t="s">
        <v>1680</v>
      </c>
    </row>
    <row r="531" spans="1:13" x14ac:dyDescent="0.35">
      <c r="A531" t="s">
        <v>528</v>
      </c>
      <c r="B531" t="s">
        <v>150</v>
      </c>
      <c r="C531" t="s">
        <v>1316</v>
      </c>
      <c r="D531" t="s">
        <v>480</v>
      </c>
      <c r="E531" t="s">
        <v>1082</v>
      </c>
      <c r="H531" t="s">
        <v>1344</v>
      </c>
      <c r="I531" t="s">
        <v>61</v>
      </c>
      <c r="J531" t="s">
        <v>1082</v>
      </c>
      <c r="K531" s="78">
        <f t="shared" ca="1" si="8"/>
        <v>0</v>
      </c>
      <c r="M531" t="s">
        <v>1680</v>
      </c>
    </row>
    <row r="532" spans="1:13" x14ac:dyDescent="0.35">
      <c r="A532" t="s">
        <v>528</v>
      </c>
      <c r="B532" t="s">
        <v>151</v>
      </c>
      <c r="C532" t="s">
        <v>1316</v>
      </c>
      <c r="D532" t="s">
        <v>1049</v>
      </c>
      <c r="E532" t="s">
        <v>1082</v>
      </c>
      <c r="H532" t="s">
        <v>1345</v>
      </c>
      <c r="I532" t="s">
        <v>61</v>
      </c>
      <c r="J532" t="s">
        <v>1082</v>
      </c>
      <c r="K532" s="78">
        <f t="shared" ca="1" si="8"/>
        <v>0</v>
      </c>
      <c r="M532" t="s">
        <v>1680</v>
      </c>
    </row>
    <row r="533" spans="1:13" x14ac:dyDescent="0.35">
      <c r="A533" t="s">
        <v>528</v>
      </c>
      <c r="B533" t="s">
        <v>152</v>
      </c>
      <c r="C533" t="s">
        <v>1316</v>
      </c>
      <c r="D533" t="s">
        <v>1050</v>
      </c>
      <c r="E533" t="s">
        <v>1082</v>
      </c>
      <c r="H533" t="s">
        <v>1346</v>
      </c>
      <c r="I533" t="s">
        <v>61</v>
      </c>
      <c r="J533" t="s">
        <v>1082</v>
      </c>
      <c r="K533" s="78">
        <f t="shared" ca="1" si="8"/>
        <v>0</v>
      </c>
      <c r="M533" t="s">
        <v>1680</v>
      </c>
    </row>
    <row r="534" spans="1:13" x14ac:dyDescent="0.35">
      <c r="A534" t="s">
        <v>528</v>
      </c>
      <c r="B534" t="s">
        <v>153</v>
      </c>
      <c r="C534" t="s">
        <v>1316</v>
      </c>
      <c r="D534" t="s">
        <v>1051</v>
      </c>
      <c r="E534" t="s">
        <v>1082</v>
      </c>
      <c r="H534" t="s">
        <v>1347</v>
      </c>
      <c r="I534" t="s">
        <v>61</v>
      </c>
      <c r="J534" t="s">
        <v>1082</v>
      </c>
      <c r="K534" s="78">
        <f t="shared" ca="1" si="8"/>
        <v>0</v>
      </c>
      <c r="M534" t="s">
        <v>1680</v>
      </c>
    </row>
    <row r="535" spans="1:13" x14ac:dyDescent="0.35">
      <c r="A535" t="s">
        <v>528</v>
      </c>
      <c r="B535" t="s">
        <v>155</v>
      </c>
      <c r="C535" t="s">
        <v>1316</v>
      </c>
      <c r="D535" t="s">
        <v>1052</v>
      </c>
      <c r="E535" t="s">
        <v>1082</v>
      </c>
      <c r="H535" t="s">
        <v>1348</v>
      </c>
      <c r="I535" t="s">
        <v>61</v>
      </c>
      <c r="J535" t="s">
        <v>1082</v>
      </c>
      <c r="K535" s="78">
        <f t="shared" ca="1" si="8"/>
        <v>0</v>
      </c>
      <c r="M535" t="s">
        <v>1680</v>
      </c>
    </row>
    <row r="536" spans="1:13" x14ac:dyDescent="0.35">
      <c r="A536" t="s">
        <v>528</v>
      </c>
      <c r="B536" t="s">
        <v>78</v>
      </c>
      <c r="C536" t="s">
        <v>1316</v>
      </c>
      <c r="D536" t="s">
        <v>1053</v>
      </c>
      <c r="E536" t="s">
        <v>1082</v>
      </c>
      <c r="H536" t="s">
        <v>1349</v>
      </c>
      <c r="I536" t="s">
        <v>61</v>
      </c>
      <c r="J536" t="s">
        <v>1082</v>
      </c>
      <c r="K536" s="78">
        <f t="shared" ca="1" si="8"/>
        <v>0</v>
      </c>
      <c r="M536" t="s">
        <v>1680</v>
      </c>
    </row>
    <row r="537" spans="1:13" x14ac:dyDescent="0.35">
      <c r="A537" t="s">
        <v>528</v>
      </c>
      <c r="B537" t="s">
        <v>156</v>
      </c>
      <c r="C537" t="s">
        <v>1316</v>
      </c>
      <c r="D537" t="s">
        <v>1054</v>
      </c>
      <c r="E537" t="s">
        <v>1082</v>
      </c>
      <c r="H537" t="s">
        <v>1350</v>
      </c>
      <c r="I537" t="s">
        <v>61</v>
      </c>
      <c r="J537" t="s">
        <v>1082</v>
      </c>
      <c r="K537" s="78">
        <f t="shared" ca="1" si="8"/>
        <v>0</v>
      </c>
      <c r="M537" t="s">
        <v>1680</v>
      </c>
    </row>
    <row r="538" spans="1:13" x14ac:dyDescent="0.35">
      <c r="A538" t="s">
        <v>528</v>
      </c>
      <c r="B538" t="s">
        <v>157</v>
      </c>
      <c r="C538" t="s">
        <v>1316</v>
      </c>
      <c r="D538" t="s">
        <v>1055</v>
      </c>
      <c r="E538" t="s">
        <v>1082</v>
      </c>
      <c r="H538" t="s">
        <v>1351</v>
      </c>
      <c r="I538" t="s">
        <v>61</v>
      </c>
      <c r="J538" t="s">
        <v>1082</v>
      </c>
      <c r="K538" s="78">
        <f t="shared" ca="1" si="8"/>
        <v>0</v>
      </c>
      <c r="M538" t="s">
        <v>1680</v>
      </c>
    </row>
    <row r="539" spans="1:13" x14ac:dyDescent="0.35">
      <c r="A539" t="s">
        <v>528</v>
      </c>
      <c r="B539" t="s">
        <v>159</v>
      </c>
      <c r="C539" t="s">
        <v>1316</v>
      </c>
      <c r="D539" t="s">
        <v>1056</v>
      </c>
      <c r="E539" t="s">
        <v>1082</v>
      </c>
      <c r="H539" t="s">
        <v>1352</v>
      </c>
      <c r="I539" t="s">
        <v>61</v>
      </c>
      <c r="J539" t="s">
        <v>1082</v>
      </c>
      <c r="K539" s="78">
        <f t="shared" ca="1" si="8"/>
        <v>0</v>
      </c>
      <c r="M539" t="s">
        <v>1680</v>
      </c>
    </row>
    <row r="540" spans="1:13" x14ac:dyDescent="0.35">
      <c r="A540" t="s">
        <v>528</v>
      </c>
      <c r="B540" t="s">
        <v>160</v>
      </c>
      <c r="C540" t="s">
        <v>1316</v>
      </c>
      <c r="D540" t="s">
        <v>1057</v>
      </c>
      <c r="E540" t="s">
        <v>1082</v>
      </c>
      <c r="H540" t="s">
        <v>1353</v>
      </c>
      <c r="I540" t="s">
        <v>61</v>
      </c>
      <c r="J540" t="s">
        <v>1082</v>
      </c>
      <c r="K540" s="78">
        <f t="shared" ca="1" si="8"/>
        <v>0</v>
      </c>
      <c r="M540" t="s">
        <v>1680</v>
      </c>
    </row>
    <row r="541" spans="1:13" x14ac:dyDescent="0.35">
      <c r="A541" t="s">
        <v>528</v>
      </c>
      <c r="B541" t="s">
        <v>161</v>
      </c>
      <c r="C541" t="s">
        <v>1316</v>
      </c>
      <c r="D541" t="s">
        <v>1058</v>
      </c>
      <c r="E541" t="s">
        <v>1082</v>
      </c>
      <c r="H541" t="s">
        <v>1354</v>
      </c>
      <c r="I541" t="s">
        <v>61</v>
      </c>
      <c r="J541" t="s">
        <v>1082</v>
      </c>
      <c r="K541" s="78">
        <f t="shared" ca="1" si="8"/>
        <v>0</v>
      </c>
      <c r="M541" t="s">
        <v>1680</v>
      </c>
    </row>
    <row r="542" spans="1:13" x14ac:dyDescent="0.35">
      <c r="A542" t="s">
        <v>528</v>
      </c>
      <c r="B542" t="s">
        <v>162</v>
      </c>
      <c r="C542" t="s">
        <v>1316</v>
      </c>
      <c r="D542" t="s">
        <v>513</v>
      </c>
      <c r="E542" t="s">
        <v>1082</v>
      </c>
      <c r="H542" t="s">
        <v>1355</v>
      </c>
      <c r="I542" t="s">
        <v>61</v>
      </c>
      <c r="J542" t="s">
        <v>1082</v>
      </c>
      <c r="K542" s="78">
        <f t="shared" ca="1" si="8"/>
        <v>0</v>
      </c>
      <c r="M542" t="s">
        <v>1680</v>
      </c>
    </row>
    <row r="543" spans="1:13" x14ac:dyDescent="0.35">
      <c r="A543" t="s">
        <v>528</v>
      </c>
      <c r="B543" t="s">
        <v>164</v>
      </c>
      <c r="C543" t="s">
        <v>1316</v>
      </c>
      <c r="D543" t="s">
        <v>1060</v>
      </c>
      <c r="E543" t="s">
        <v>1082</v>
      </c>
      <c r="H543" t="s">
        <v>1356</v>
      </c>
      <c r="I543" t="s">
        <v>61</v>
      </c>
      <c r="J543" t="s">
        <v>1082</v>
      </c>
      <c r="K543" s="78">
        <f t="shared" ca="1" si="8"/>
        <v>0</v>
      </c>
      <c r="M543" t="s">
        <v>1680</v>
      </c>
    </row>
    <row r="544" spans="1:13" x14ac:dyDescent="0.35">
      <c r="A544" t="s">
        <v>528</v>
      </c>
      <c r="B544" t="s">
        <v>74</v>
      </c>
      <c r="C544" t="s">
        <v>1316</v>
      </c>
      <c r="D544" t="s">
        <v>1042</v>
      </c>
      <c r="E544" t="s">
        <v>1097</v>
      </c>
      <c r="H544" t="s">
        <v>1357</v>
      </c>
      <c r="I544" t="s">
        <v>62</v>
      </c>
      <c r="J544" t="s">
        <v>1097</v>
      </c>
      <c r="K544" s="78" t="str">
        <f t="shared" ca="1" si="8"/>
        <v/>
      </c>
      <c r="M544" t="s">
        <v>1680</v>
      </c>
    </row>
    <row r="545" spans="1:13" x14ac:dyDescent="0.35">
      <c r="A545" t="s">
        <v>528</v>
      </c>
      <c r="B545" t="s">
        <v>141</v>
      </c>
      <c r="C545" t="s">
        <v>1316</v>
      </c>
      <c r="D545" t="s">
        <v>1043</v>
      </c>
      <c r="E545" t="s">
        <v>1097</v>
      </c>
      <c r="H545" t="s">
        <v>1358</v>
      </c>
      <c r="I545" t="s">
        <v>62</v>
      </c>
      <c r="J545" t="s">
        <v>1097</v>
      </c>
      <c r="K545" s="78" t="str">
        <f t="shared" ca="1" si="8"/>
        <v/>
      </c>
      <c r="M545" t="s">
        <v>1680</v>
      </c>
    </row>
    <row r="546" spans="1:13" x14ac:dyDescent="0.35">
      <c r="A546" t="s">
        <v>528</v>
      </c>
      <c r="B546" t="s">
        <v>143</v>
      </c>
      <c r="C546" t="s">
        <v>1316</v>
      </c>
      <c r="D546" t="s">
        <v>1044</v>
      </c>
      <c r="E546" t="s">
        <v>1097</v>
      </c>
      <c r="H546" t="s">
        <v>1359</v>
      </c>
      <c r="I546" t="s">
        <v>62</v>
      </c>
      <c r="J546" t="s">
        <v>1097</v>
      </c>
      <c r="K546" s="78" t="str">
        <f t="shared" ca="1" si="8"/>
        <v/>
      </c>
      <c r="M546" t="s">
        <v>1680</v>
      </c>
    </row>
    <row r="547" spans="1:13" x14ac:dyDescent="0.35">
      <c r="A547" t="s">
        <v>528</v>
      </c>
      <c r="B547" t="s">
        <v>144</v>
      </c>
      <c r="C547" t="s">
        <v>1316</v>
      </c>
      <c r="D547" t="s">
        <v>1045</v>
      </c>
      <c r="E547" t="s">
        <v>1097</v>
      </c>
      <c r="H547" t="s">
        <v>1360</v>
      </c>
      <c r="I547" t="s">
        <v>62</v>
      </c>
      <c r="J547" t="s">
        <v>1097</v>
      </c>
      <c r="K547" s="78" t="str">
        <f t="shared" ca="1" si="8"/>
        <v/>
      </c>
      <c r="M547" t="s">
        <v>1680</v>
      </c>
    </row>
    <row r="548" spans="1:13" x14ac:dyDescent="0.35">
      <c r="A548" t="s">
        <v>528</v>
      </c>
      <c r="B548" t="s">
        <v>145</v>
      </c>
      <c r="C548" t="s">
        <v>1316</v>
      </c>
      <c r="D548" t="s">
        <v>1046</v>
      </c>
      <c r="E548" t="s">
        <v>1097</v>
      </c>
      <c r="H548" t="s">
        <v>1361</v>
      </c>
      <c r="I548" t="s">
        <v>62</v>
      </c>
      <c r="J548" t="s">
        <v>1097</v>
      </c>
      <c r="K548" s="78" t="str">
        <f t="shared" ca="1" si="8"/>
        <v/>
      </c>
      <c r="M548" t="s">
        <v>1680</v>
      </c>
    </row>
    <row r="549" spans="1:13" x14ac:dyDescent="0.35">
      <c r="A549" t="s">
        <v>528</v>
      </c>
      <c r="B549" t="s">
        <v>146</v>
      </c>
      <c r="C549" t="s">
        <v>1316</v>
      </c>
      <c r="D549" t="s">
        <v>1047</v>
      </c>
      <c r="E549" t="s">
        <v>1097</v>
      </c>
      <c r="H549" t="s">
        <v>1362</v>
      </c>
      <c r="I549" t="s">
        <v>62</v>
      </c>
      <c r="J549" t="s">
        <v>1097</v>
      </c>
      <c r="K549" s="78" t="str">
        <f t="shared" ca="1" si="8"/>
        <v/>
      </c>
      <c r="M549" t="s">
        <v>1680</v>
      </c>
    </row>
    <row r="550" spans="1:13" x14ac:dyDescent="0.35">
      <c r="A550" t="s">
        <v>528</v>
      </c>
      <c r="B550" t="s">
        <v>148</v>
      </c>
      <c r="C550" t="s">
        <v>1316</v>
      </c>
      <c r="D550" t="s">
        <v>1048</v>
      </c>
      <c r="E550" t="s">
        <v>1097</v>
      </c>
      <c r="H550" t="s">
        <v>1363</v>
      </c>
      <c r="I550" t="s">
        <v>62</v>
      </c>
      <c r="J550" t="s">
        <v>1097</v>
      </c>
      <c r="K550" s="78" t="str">
        <f t="shared" ca="1" si="8"/>
        <v/>
      </c>
      <c r="M550" t="s">
        <v>1680</v>
      </c>
    </row>
    <row r="551" spans="1:13" x14ac:dyDescent="0.35">
      <c r="A551" t="s">
        <v>528</v>
      </c>
      <c r="B551" t="s">
        <v>150</v>
      </c>
      <c r="C551" t="s">
        <v>1316</v>
      </c>
      <c r="D551" t="s">
        <v>480</v>
      </c>
      <c r="E551" t="s">
        <v>1097</v>
      </c>
      <c r="H551" t="s">
        <v>1364</v>
      </c>
      <c r="I551" t="s">
        <v>62</v>
      </c>
      <c r="J551" t="s">
        <v>1097</v>
      </c>
      <c r="K551" s="78" t="str">
        <f t="shared" ca="1" si="8"/>
        <v/>
      </c>
      <c r="M551" t="s">
        <v>1680</v>
      </c>
    </row>
    <row r="552" spans="1:13" x14ac:dyDescent="0.35">
      <c r="A552" t="s">
        <v>528</v>
      </c>
      <c r="B552" t="s">
        <v>151</v>
      </c>
      <c r="C552" t="s">
        <v>1316</v>
      </c>
      <c r="D552" t="s">
        <v>1049</v>
      </c>
      <c r="E552" t="s">
        <v>1097</v>
      </c>
      <c r="H552" t="s">
        <v>1365</v>
      </c>
      <c r="I552" t="s">
        <v>62</v>
      </c>
      <c r="J552" t="s">
        <v>1097</v>
      </c>
      <c r="K552" s="78" t="str">
        <f t="shared" ca="1" si="8"/>
        <v/>
      </c>
      <c r="M552" t="s">
        <v>1680</v>
      </c>
    </row>
    <row r="553" spans="1:13" x14ac:dyDescent="0.35">
      <c r="A553" t="s">
        <v>528</v>
      </c>
      <c r="B553" t="s">
        <v>152</v>
      </c>
      <c r="C553" t="s">
        <v>1316</v>
      </c>
      <c r="D553" t="s">
        <v>1050</v>
      </c>
      <c r="E553" t="s">
        <v>1097</v>
      </c>
      <c r="H553" t="s">
        <v>1366</v>
      </c>
      <c r="I553" t="s">
        <v>62</v>
      </c>
      <c r="J553" t="s">
        <v>1097</v>
      </c>
      <c r="K553" s="78" t="str">
        <f t="shared" ca="1" si="8"/>
        <v/>
      </c>
      <c r="M553" t="s">
        <v>1680</v>
      </c>
    </row>
    <row r="554" spans="1:13" x14ac:dyDescent="0.35">
      <c r="A554" t="s">
        <v>528</v>
      </c>
      <c r="B554" t="s">
        <v>153</v>
      </c>
      <c r="C554" t="s">
        <v>1316</v>
      </c>
      <c r="D554" t="s">
        <v>1051</v>
      </c>
      <c r="E554" t="s">
        <v>1097</v>
      </c>
      <c r="H554" t="s">
        <v>1367</v>
      </c>
      <c r="I554" t="s">
        <v>62</v>
      </c>
      <c r="J554" t="s">
        <v>1097</v>
      </c>
      <c r="K554" s="78" t="str">
        <f t="shared" ca="1" si="8"/>
        <v/>
      </c>
      <c r="M554" t="s">
        <v>1680</v>
      </c>
    </row>
    <row r="555" spans="1:13" x14ac:dyDescent="0.35">
      <c r="A555" t="s">
        <v>528</v>
      </c>
      <c r="B555" t="s">
        <v>155</v>
      </c>
      <c r="C555" t="s">
        <v>1316</v>
      </c>
      <c r="D555" t="s">
        <v>1052</v>
      </c>
      <c r="E555" t="s">
        <v>1097</v>
      </c>
      <c r="H555" t="s">
        <v>1368</v>
      </c>
      <c r="I555" t="s">
        <v>62</v>
      </c>
      <c r="J555" t="s">
        <v>1097</v>
      </c>
      <c r="K555" s="78" t="str">
        <f t="shared" ca="1" si="8"/>
        <v/>
      </c>
      <c r="M555" t="s">
        <v>1680</v>
      </c>
    </row>
    <row r="556" spans="1:13" x14ac:dyDescent="0.35">
      <c r="A556" t="s">
        <v>528</v>
      </c>
      <c r="B556" t="s">
        <v>78</v>
      </c>
      <c r="C556" t="s">
        <v>1316</v>
      </c>
      <c r="D556" t="s">
        <v>1053</v>
      </c>
      <c r="E556" t="s">
        <v>1097</v>
      </c>
      <c r="H556" t="s">
        <v>1369</v>
      </c>
      <c r="I556" t="s">
        <v>62</v>
      </c>
      <c r="J556" t="s">
        <v>1097</v>
      </c>
      <c r="K556" s="78" t="str">
        <f t="shared" ca="1" si="8"/>
        <v/>
      </c>
      <c r="M556" t="s">
        <v>1680</v>
      </c>
    </row>
    <row r="557" spans="1:13" x14ac:dyDescent="0.35">
      <c r="A557" t="s">
        <v>528</v>
      </c>
      <c r="B557" t="s">
        <v>156</v>
      </c>
      <c r="C557" t="s">
        <v>1316</v>
      </c>
      <c r="D557" t="s">
        <v>1054</v>
      </c>
      <c r="E557" t="s">
        <v>1097</v>
      </c>
      <c r="H557" t="s">
        <v>1370</v>
      </c>
      <c r="I557" t="s">
        <v>62</v>
      </c>
      <c r="J557" t="s">
        <v>1097</v>
      </c>
      <c r="K557" s="78" t="str">
        <f t="shared" ca="1" si="8"/>
        <v/>
      </c>
      <c r="M557" t="s">
        <v>1680</v>
      </c>
    </row>
    <row r="558" spans="1:13" x14ac:dyDescent="0.35">
      <c r="A558" t="s">
        <v>528</v>
      </c>
      <c r="B558" t="s">
        <v>157</v>
      </c>
      <c r="C558" t="s">
        <v>1316</v>
      </c>
      <c r="D558" t="s">
        <v>1055</v>
      </c>
      <c r="E558" t="s">
        <v>1097</v>
      </c>
      <c r="H558" t="s">
        <v>1371</v>
      </c>
      <c r="I558" t="s">
        <v>62</v>
      </c>
      <c r="J558" t="s">
        <v>1097</v>
      </c>
      <c r="K558" s="78" t="str">
        <f t="shared" ca="1" si="8"/>
        <v/>
      </c>
      <c r="M558" t="s">
        <v>1680</v>
      </c>
    </row>
    <row r="559" spans="1:13" x14ac:dyDescent="0.35">
      <c r="A559" t="s">
        <v>528</v>
      </c>
      <c r="B559" t="s">
        <v>159</v>
      </c>
      <c r="C559" t="s">
        <v>1316</v>
      </c>
      <c r="D559" t="s">
        <v>1056</v>
      </c>
      <c r="E559" t="s">
        <v>1097</v>
      </c>
      <c r="H559" t="s">
        <v>1372</v>
      </c>
      <c r="I559" t="s">
        <v>62</v>
      </c>
      <c r="J559" t="s">
        <v>1097</v>
      </c>
      <c r="K559" s="78" t="str">
        <f t="shared" ca="1" si="8"/>
        <v/>
      </c>
      <c r="M559" t="s">
        <v>1680</v>
      </c>
    </row>
    <row r="560" spans="1:13" x14ac:dyDescent="0.35">
      <c r="A560" t="s">
        <v>528</v>
      </c>
      <c r="B560" t="s">
        <v>160</v>
      </c>
      <c r="C560" t="s">
        <v>1316</v>
      </c>
      <c r="D560" t="s">
        <v>1057</v>
      </c>
      <c r="E560" t="s">
        <v>1097</v>
      </c>
      <c r="H560" t="s">
        <v>1373</v>
      </c>
      <c r="I560" t="s">
        <v>62</v>
      </c>
      <c r="J560" t="s">
        <v>1097</v>
      </c>
      <c r="K560" s="78" t="str">
        <f t="shared" ca="1" si="8"/>
        <v/>
      </c>
      <c r="M560" t="s">
        <v>1680</v>
      </c>
    </row>
    <row r="561" spans="1:14" x14ac:dyDescent="0.35">
      <c r="A561" t="s">
        <v>528</v>
      </c>
      <c r="B561" t="s">
        <v>161</v>
      </c>
      <c r="C561" t="s">
        <v>1316</v>
      </c>
      <c r="D561" t="s">
        <v>1058</v>
      </c>
      <c r="E561" t="s">
        <v>1097</v>
      </c>
      <c r="H561" t="s">
        <v>1374</v>
      </c>
      <c r="I561" t="s">
        <v>62</v>
      </c>
      <c r="J561" t="s">
        <v>1097</v>
      </c>
      <c r="K561" s="78" t="str">
        <f t="shared" ca="1" si="8"/>
        <v/>
      </c>
      <c r="M561" t="s">
        <v>1680</v>
      </c>
    </row>
    <row r="562" spans="1:14" x14ac:dyDescent="0.35">
      <c r="A562" t="s">
        <v>528</v>
      </c>
      <c r="B562" t="s">
        <v>162</v>
      </c>
      <c r="C562" t="s">
        <v>1316</v>
      </c>
      <c r="D562" t="s">
        <v>513</v>
      </c>
      <c r="E562" t="s">
        <v>1097</v>
      </c>
      <c r="H562" t="s">
        <v>1375</v>
      </c>
      <c r="I562" t="s">
        <v>62</v>
      </c>
      <c r="J562" t="s">
        <v>1097</v>
      </c>
      <c r="K562" s="78" t="str">
        <f t="shared" ca="1" si="8"/>
        <v/>
      </c>
      <c r="M562" t="s">
        <v>1680</v>
      </c>
    </row>
    <row r="563" spans="1:14" x14ac:dyDescent="0.35">
      <c r="A563" t="s">
        <v>528</v>
      </c>
      <c r="B563" t="s">
        <v>164</v>
      </c>
      <c r="C563" t="s">
        <v>1316</v>
      </c>
      <c r="D563" t="s">
        <v>1060</v>
      </c>
      <c r="E563" t="s">
        <v>1097</v>
      </c>
      <c r="H563" t="s">
        <v>1376</v>
      </c>
      <c r="I563" t="s">
        <v>62</v>
      </c>
      <c r="J563" t="s">
        <v>1097</v>
      </c>
      <c r="K563" s="78" t="str">
        <f t="shared" ca="1" si="8"/>
        <v/>
      </c>
      <c r="M563" t="s">
        <v>1680</v>
      </c>
    </row>
    <row r="564" spans="1:14" x14ac:dyDescent="0.35">
      <c r="A564" t="s">
        <v>529</v>
      </c>
      <c r="B564" t="s">
        <v>19</v>
      </c>
      <c r="C564" t="s">
        <v>1011</v>
      </c>
      <c r="D564" t="s">
        <v>54</v>
      </c>
      <c r="H564" t="s">
        <v>1011</v>
      </c>
      <c r="I564" t="s">
        <v>63</v>
      </c>
      <c r="J564" t="s">
        <v>54</v>
      </c>
      <c r="K564" s="78">
        <f t="shared" ref="K564:K627" ca="1" si="9">OFFSET(INDIRECT(A564&amp;"_specific_Corner"),MATCH($B564,INDIRECT(A564&amp;"_specific_Row"),0),MATCH($I564,INDIRECT(A564&amp;"_specific_Column",0)))</f>
        <v>0</v>
      </c>
      <c r="M564" t="s">
        <v>1680</v>
      </c>
      <c r="N564">
        <v>1</v>
      </c>
    </row>
    <row r="565" spans="1:14" x14ac:dyDescent="0.35">
      <c r="A565" t="s">
        <v>529</v>
      </c>
      <c r="B565" t="s">
        <v>573</v>
      </c>
      <c r="C565" t="s">
        <v>572</v>
      </c>
      <c r="D565" t="s">
        <v>54</v>
      </c>
      <c r="H565" t="s">
        <v>572</v>
      </c>
      <c r="I565" t="s">
        <v>63</v>
      </c>
      <c r="J565" t="s">
        <v>54</v>
      </c>
      <c r="K565" s="78">
        <f t="shared" ca="1" si="9"/>
        <v>-5000</v>
      </c>
      <c r="M565" t="s">
        <v>1680</v>
      </c>
    </row>
    <row r="566" spans="1:14" x14ac:dyDescent="0.35">
      <c r="A566" t="s">
        <v>529</v>
      </c>
      <c r="B566" t="s">
        <v>23</v>
      </c>
      <c r="C566" t="s">
        <v>574</v>
      </c>
      <c r="D566" t="s">
        <v>54</v>
      </c>
      <c r="H566" t="s">
        <v>574</v>
      </c>
      <c r="I566" t="s">
        <v>63</v>
      </c>
      <c r="J566" t="s">
        <v>54</v>
      </c>
      <c r="K566" s="78">
        <f t="shared" ca="1" si="9"/>
        <v>0</v>
      </c>
      <c r="M566" t="s">
        <v>1680</v>
      </c>
    </row>
    <row r="567" spans="1:14" x14ac:dyDescent="0.35">
      <c r="A567" t="s">
        <v>529</v>
      </c>
      <c r="B567" t="s">
        <v>26</v>
      </c>
      <c r="C567" t="s">
        <v>575</v>
      </c>
      <c r="D567" t="s">
        <v>54</v>
      </c>
      <c r="H567" t="s">
        <v>575</v>
      </c>
      <c r="I567" t="s">
        <v>63</v>
      </c>
      <c r="J567" t="s">
        <v>54</v>
      </c>
      <c r="K567" s="78">
        <f t="shared" ca="1" si="9"/>
        <v>-5000</v>
      </c>
      <c r="M567" t="s">
        <v>1680</v>
      </c>
    </row>
    <row r="568" spans="1:14" x14ac:dyDescent="0.35">
      <c r="A568" t="s">
        <v>529</v>
      </c>
      <c r="B568" t="s">
        <v>30</v>
      </c>
      <c r="C568" t="s">
        <v>1073</v>
      </c>
      <c r="D568" t="s">
        <v>54</v>
      </c>
      <c r="H568" t="s">
        <v>1073</v>
      </c>
      <c r="I568" t="s">
        <v>63</v>
      </c>
      <c r="J568" t="s">
        <v>54</v>
      </c>
      <c r="K568" s="78">
        <f t="shared" ca="1" si="9"/>
        <v>0</v>
      </c>
      <c r="M568" t="s">
        <v>1680</v>
      </c>
    </row>
    <row r="569" spans="1:14" x14ac:dyDescent="0.35">
      <c r="A569" t="s">
        <v>529</v>
      </c>
      <c r="B569" t="s">
        <v>34</v>
      </c>
      <c r="C569" t="s">
        <v>1074</v>
      </c>
      <c r="D569" t="s">
        <v>54</v>
      </c>
      <c r="H569" t="s">
        <v>1074</v>
      </c>
      <c r="I569" t="s">
        <v>63</v>
      </c>
      <c r="J569" t="s">
        <v>54</v>
      </c>
      <c r="K569" s="78">
        <f t="shared" ca="1" si="9"/>
        <v>0</v>
      </c>
      <c r="M569" t="s">
        <v>1680</v>
      </c>
    </row>
    <row r="570" spans="1:14" x14ac:dyDescent="0.35">
      <c r="A570" t="s">
        <v>529</v>
      </c>
      <c r="B570" t="s">
        <v>38</v>
      </c>
      <c r="C570" t="s">
        <v>1082</v>
      </c>
      <c r="D570" t="s">
        <v>1027</v>
      </c>
      <c r="E570" t="s">
        <v>1028</v>
      </c>
      <c r="F570" t="s">
        <v>1084</v>
      </c>
      <c r="H570" t="s">
        <v>1101</v>
      </c>
      <c r="I570" t="s">
        <v>63</v>
      </c>
      <c r="J570" t="s">
        <v>1082</v>
      </c>
      <c r="K570" s="78">
        <f t="shared" ca="1" si="9"/>
        <v>0</v>
      </c>
      <c r="M570" t="s">
        <v>1680</v>
      </c>
    </row>
    <row r="571" spans="1:14" x14ac:dyDescent="0.35">
      <c r="A571" t="s">
        <v>529</v>
      </c>
      <c r="B571" t="s">
        <v>41</v>
      </c>
      <c r="C571" t="s">
        <v>1082</v>
      </c>
      <c r="D571" t="s">
        <v>1027</v>
      </c>
      <c r="E571" t="s">
        <v>1028</v>
      </c>
      <c r="F571" t="s">
        <v>1085</v>
      </c>
      <c r="H571" t="s">
        <v>1102</v>
      </c>
      <c r="I571" t="s">
        <v>63</v>
      </c>
      <c r="J571" t="s">
        <v>1082</v>
      </c>
      <c r="K571" s="78">
        <f t="shared" ca="1" si="9"/>
        <v>0</v>
      </c>
      <c r="M571" t="s">
        <v>1680</v>
      </c>
    </row>
    <row r="572" spans="1:14" x14ac:dyDescent="0.35">
      <c r="A572" t="s">
        <v>529</v>
      </c>
      <c r="B572" t="s">
        <v>45</v>
      </c>
      <c r="C572" t="s">
        <v>1082</v>
      </c>
      <c r="D572" t="s">
        <v>1027</v>
      </c>
      <c r="E572" t="s">
        <v>1028</v>
      </c>
      <c r="F572" t="s">
        <v>1086</v>
      </c>
      <c r="H572" t="s">
        <v>1103</v>
      </c>
      <c r="I572" t="s">
        <v>63</v>
      </c>
      <c r="J572" t="s">
        <v>1082</v>
      </c>
      <c r="K572" s="78">
        <f t="shared" ca="1" si="9"/>
        <v>0</v>
      </c>
      <c r="M572" t="s">
        <v>1680</v>
      </c>
    </row>
    <row r="573" spans="1:14" x14ac:dyDescent="0.35">
      <c r="A573" t="s">
        <v>529</v>
      </c>
      <c r="B573" t="s">
        <v>49</v>
      </c>
      <c r="C573" t="s">
        <v>1082</v>
      </c>
      <c r="D573" t="s">
        <v>1027</v>
      </c>
      <c r="E573" t="s">
        <v>1028</v>
      </c>
      <c r="F573" t="s">
        <v>1087</v>
      </c>
      <c r="H573" t="s">
        <v>1104</v>
      </c>
      <c r="I573" t="s">
        <v>63</v>
      </c>
      <c r="J573" t="s">
        <v>1082</v>
      </c>
      <c r="K573" s="78">
        <f t="shared" ca="1" si="9"/>
        <v>0</v>
      </c>
      <c r="M573" t="s">
        <v>1680</v>
      </c>
    </row>
    <row r="574" spans="1:14" x14ac:dyDescent="0.35">
      <c r="A574" t="s">
        <v>529</v>
      </c>
      <c r="B574" t="s">
        <v>51</v>
      </c>
      <c r="C574" t="s">
        <v>1082</v>
      </c>
      <c r="D574" t="s">
        <v>1027</v>
      </c>
      <c r="E574" t="s">
        <v>1028</v>
      </c>
      <c r="F574" t="s">
        <v>1088</v>
      </c>
      <c r="H574" t="s">
        <v>1105</v>
      </c>
      <c r="I574" t="s">
        <v>63</v>
      </c>
      <c r="J574" t="s">
        <v>1082</v>
      </c>
      <c r="K574" s="78">
        <f t="shared" ca="1" si="9"/>
        <v>0</v>
      </c>
      <c r="M574" t="s">
        <v>1680</v>
      </c>
    </row>
    <row r="575" spans="1:14" x14ac:dyDescent="0.35">
      <c r="A575" t="s">
        <v>529</v>
      </c>
      <c r="B575" t="s">
        <v>53</v>
      </c>
      <c r="C575" t="s">
        <v>1082</v>
      </c>
      <c r="D575" t="s">
        <v>1027</v>
      </c>
      <c r="E575" t="s">
        <v>1028</v>
      </c>
      <c r="F575" t="s">
        <v>1089</v>
      </c>
      <c r="H575" t="s">
        <v>1106</v>
      </c>
      <c r="I575" t="s">
        <v>63</v>
      </c>
      <c r="J575" t="s">
        <v>1082</v>
      </c>
      <c r="K575" s="78">
        <f t="shared" ca="1" si="9"/>
        <v>0</v>
      </c>
      <c r="M575" t="s">
        <v>1680</v>
      </c>
    </row>
    <row r="576" spans="1:14" x14ac:dyDescent="0.35">
      <c r="A576" t="s">
        <v>529</v>
      </c>
      <c r="B576" t="s">
        <v>60</v>
      </c>
      <c r="C576" t="s">
        <v>1082</v>
      </c>
      <c r="D576" t="s">
        <v>1027</v>
      </c>
      <c r="E576" t="s">
        <v>1028</v>
      </c>
      <c r="F576" t="s">
        <v>603</v>
      </c>
      <c r="H576" t="s">
        <v>1107</v>
      </c>
      <c r="I576" t="s">
        <v>63</v>
      </c>
      <c r="J576" t="s">
        <v>1082</v>
      </c>
      <c r="K576" s="78">
        <f t="shared" ca="1" si="9"/>
        <v>0</v>
      </c>
      <c r="M576" t="s">
        <v>1680</v>
      </c>
    </row>
    <row r="577" spans="1:13" x14ac:dyDescent="0.35">
      <c r="A577" t="s">
        <v>529</v>
      </c>
      <c r="B577" t="s">
        <v>66</v>
      </c>
      <c r="C577" t="s">
        <v>1082</v>
      </c>
      <c r="D577" t="s">
        <v>1027</v>
      </c>
      <c r="E577" t="s">
        <v>1028</v>
      </c>
      <c r="F577" t="s">
        <v>513</v>
      </c>
      <c r="H577" t="s">
        <v>1108</v>
      </c>
      <c r="I577" t="s">
        <v>63</v>
      </c>
      <c r="J577" t="s">
        <v>1082</v>
      </c>
      <c r="K577" s="78">
        <f t="shared" ca="1" si="9"/>
        <v>0</v>
      </c>
      <c r="M577" t="s">
        <v>1680</v>
      </c>
    </row>
    <row r="578" spans="1:13" x14ac:dyDescent="0.35">
      <c r="A578" t="s">
        <v>529</v>
      </c>
      <c r="B578" t="s">
        <v>69</v>
      </c>
      <c r="C578" t="s">
        <v>1082</v>
      </c>
      <c r="D578" t="s">
        <v>1027</v>
      </c>
      <c r="E578" t="s">
        <v>1028</v>
      </c>
      <c r="F578" t="s">
        <v>54</v>
      </c>
      <c r="H578" t="s">
        <v>1109</v>
      </c>
      <c r="I578" t="s">
        <v>63</v>
      </c>
      <c r="J578" t="s">
        <v>1082</v>
      </c>
      <c r="K578" s="78">
        <f t="shared" ca="1" si="9"/>
        <v>0</v>
      </c>
      <c r="M578" t="s">
        <v>1680</v>
      </c>
    </row>
    <row r="579" spans="1:13" x14ac:dyDescent="0.35">
      <c r="A579" t="s">
        <v>529</v>
      </c>
      <c r="B579" t="s">
        <v>73</v>
      </c>
      <c r="C579" t="s">
        <v>1082</v>
      </c>
      <c r="D579" t="s">
        <v>1027</v>
      </c>
      <c r="E579" t="s">
        <v>1029</v>
      </c>
      <c r="H579" t="s">
        <v>1110</v>
      </c>
      <c r="I579" t="s">
        <v>63</v>
      </c>
      <c r="J579" t="s">
        <v>1082</v>
      </c>
      <c r="K579" s="78">
        <f t="shared" ca="1" si="9"/>
        <v>0</v>
      </c>
      <c r="M579" t="s">
        <v>1680</v>
      </c>
    </row>
    <row r="580" spans="1:13" x14ac:dyDescent="0.35">
      <c r="A580" t="s">
        <v>529</v>
      </c>
      <c r="B580" t="s">
        <v>76</v>
      </c>
      <c r="C580" t="s">
        <v>1082</v>
      </c>
      <c r="D580" t="s">
        <v>480</v>
      </c>
      <c r="E580" t="s">
        <v>1028</v>
      </c>
      <c r="F580" t="s">
        <v>1090</v>
      </c>
      <c r="H580" t="s">
        <v>1111</v>
      </c>
      <c r="I580" t="s">
        <v>63</v>
      </c>
      <c r="J580" t="s">
        <v>1082</v>
      </c>
      <c r="K580" s="78">
        <f t="shared" ca="1" si="9"/>
        <v>0</v>
      </c>
      <c r="M580" t="s">
        <v>1680</v>
      </c>
    </row>
    <row r="581" spans="1:13" x14ac:dyDescent="0.35">
      <c r="A581" t="s">
        <v>529</v>
      </c>
      <c r="B581" t="s">
        <v>80</v>
      </c>
      <c r="C581" t="s">
        <v>1082</v>
      </c>
      <c r="D581" t="s">
        <v>480</v>
      </c>
      <c r="E581" t="s">
        <v>1028</v>
      </c>
      <c r="F581" t="s">
        <v>1091</v>
      </c>
      <c r="H581" t="s">
        <v>1112</v>
      </c>
      <c r="I581" t="s">
        <v>63</v>
      </c>
      <c r="J581" t="s">
        <v>1082</v>
      </c>
      <c r="K581" s="78">
        <f t="shared" ca="1" si="9"/>
        <v>0</v>
      </c>
      <c r="M581" t="s">
        <v>1680</v>
      </c>
    </row>
    <row r="582" spans="1:13" x14ac:dyDescent="0.35">
      <c r="A582" t="s">
        <v>529</v>
      </c>
      <c r="B582" t="s">
        <v>82</v>
      </c>
      <c r="C582" t="s">
        <v>1082</v>
      </c>
      <c r="D582" t="s">
        <v>480</v>
      </c>
      <c r="E582" t="s">
        <v>1028</v>
      </c>
      <c r="F582" t="s">
        <v>1092</v>
      </c>
      <c r="H582" t="s">
        <v>1113</v>
      </c>
      <c r="I582" t="s">
        <v>63</v>
      </c>
      <c r="J582" t="s">
        <v>1082</v>
      </c>
      <c r="K582" s="78">
        <f t="shared" ca="1" si="9"/>
        <v>0</v>
      </c>
      <c r="M582" t="s">
        <v>1680</v>
      </c>
    </row>
    <row r="583" spans="1:13" x14ac:dyDescent="0.35">
      <c r="A583" t="s">
        <v>529</v>
      </c>
      <c r="B583" t="s">
        <v>84</v>
      </c>
      <c r="C583" t="s">
        <v>1082</v>
      </c>
      <c r="D583" t="s">
        <v>480</v>
      </c>
      <c r="E583" t="s">
        <v>1028</v>
      </c>
      <c r="F583" t="s">
        <v>586</v>
      </c>
      <c r="H583" t="s">
        <v>1114</v>
      </c>
      <c r="I583" t="s">
        <v>63</v>
      </c>
      <c r="J583" t="s">
        <v>1082</v>
      </c>
      <c r="K583" s="78">
        <f t="shared" ca="1" si="9"/>
        <v>0</v>
      </c>
      <c r="M583" t="s">
        <v>1680</v>
      </c>
    </row>
    <row r="584" spans="1:13" x14ac:dyDescent="0.35">
      <c r="A584" t="s">
        <v>529</v>
      </c>
      <c r="B584" t="s">
        <v>86</v>
      </c>
      <c r="C584" t="s">
        <v>1082</v>
      </c>
      <c r="D584" t="s">
        <v>480</v>
      </c>
      <c r="E584" t="s">
        <v>1028</v>
      </c>
      <c r="F584" t="s">
        <v>513</v>
      </c>
      <c r="H584" t="s">
        <v>1115</v>
      </c>
      <c r="I584" t="s">
        <v>63</v>
      </c>
      <c r="J584" t="s">
        <v>1082</v>
      </c>
      <c r="K584" s="78">
        <f t="shared" ca="1" si="9"/>
        <v>0</v>
      </c>
      <c r="M584" t="s">
        <v>1680</v>
      </c>
    </row>
    <row r="585" spans="1:13" x14ac:dyDescent="0.35">
      <c r="A585" t="s">
        <v>529</v>
      </c>
      <c r="B585" t="s">
        <v>88</v>
      </c>
      <c r="C585" t="s">
        <v>1082</v>
      </c>
      <c r="D585" t="s">
        <v>480</v>
      </c>
      <c r="E585" t="s">
        <v>1028</v>
      </c>
      <c r="F585" t="s">
        <v>54</v>
      </c>
      <c r="H585" t="s">
        <v>1116</v>
      </c>
      <c r="I585" t="s">
        <v>63</v>
      </c>
      <c r="J585" t="s">
        <v>1082</v>
      </c>
      <c r="K585" s="78">
        <f t="shared" ca="1" si="9"/>
        <v>0</v>
      </c>
      <c r="M585" t="s">
        <v>1680</v>
      </c>
    </row>
    <row r="586" spans="1:13" x14ac:dyDescent="0.35">
      <c r="A586" t="s">
        <v>529</v>
      </c>
      <c r="B586" t="s">
        <v>90</v>
      </c>
      <c r="C586" t="s">
        <v>1082</v>
      </c>
      <c r="D586" t="s">
        <v>480</v>
      </c>
      <c r="E586" t="s">
        <v>1029</v>
      </c>
      <c r="H586" t="s">
        <v>1117</v>
      </c>
      <c r="I586" t="s">
        <v>63</v>
      </c>
      <c r="J586" t="s">
        <v>1082</v>
      </c>
      <c r="K586" s="78">
        <f t="shared" ca="1" si="9"/>
        <v>0</v>
      </c>
      <c r="M586" t="s">
        <v>1680</v>
      </c>
    </row>
    <row r="587" spans="1:13" x14ac:dyDescent="0.35">
      <c r="A587" t="s">
        <v>529</v>
      </c>
      <c r="B587" t="s">
        <v>92</v>
      </c>
      <c r="C587" t="s">
        <v>1082</v>
      </c>
      <c r="D587" t="s">
        <v>1030</v>
      </c>
      <c r="E587" t="s">
        <v>1028</v>
      </c>
      <c r="F587" t="s">
        <v>1093</v>
      </c>
      <c r="H587" t="s">
        <v>1118</v>
      </c>
      <c r="I587" t="s">
        <v>63</v>
      </c>
      <c r="J587" t="s">
        <v>1082</v>
      </c>
      <c r="K587" s="78">
        <f t="shared" ca="1" si="9"/>
        <v>0</v>
      </c>
      <c r="M587" t="s">
        <v>1680</v>
      </c>
    </row>
    <row r="588" spans="1:13" x14ac:dyDescent="0.35">
      <c r="A588" t="s">
        <v>529</v>
      </c>
      <c r="B588" t="s">
        <v>94</v>
      </c>
      <c r="C588" t="s">
        <v>1082</v>
      </c>
      <c r="D588" t="s">
        <v>1030</v>
      </c>
      <c r="E588" t="s">
        <v>1028</v>
      </c>
      <c r="F588" t="s">
        <v>1089</v>
      </c>
      <c r="H588" t="s">
        <v>1119</v>
      </c>
      <c r="I588" t="s">
        <v>63</v>
      </c>
      <c r="J588" t="s">
        <v>1082</v>
      </c>
      <c r="K588" s="78">
        <f t="shared" ca="1" si="9"/>
        <v>0</v>
      </c>
      <c r="M588" t="s">
        <v>1680</v>
      </c>
    </row>
    <row r="589" spans="1:13" x14ac:dyDescent="0.35">
      <c r="A589" t="s">
        <v>529</v>
      </c>
      <c r="B589" t="s">
        <v>96</v>
      </c>
      <c r="C589" t="s">
        <v>1082</v>
      </c>
      <c r="D589" t="s">
        <v>1030</v>
      </c>
      <c r="E589" t="s">
        <v>1028</v>
      </c>
      <c r="F589" t="s">
        <v>603</v>
      </c>
      <c r="H589" t="s">
        <v>1120</v>
      </c>
      <c r="I589" t="s">
        <v>63</v>
      </c>
      <c r="J589" t="s">
        <v>1082</v>
      </c>
      <c r="K589" s="78">
        <f t="shared" ca="1" si="9"/>
        <v>0</v>
      </c>
      <c r="M589" t="s">
        <v>1680</v>
      </c>
    </row>
    <row r="590" spans="1:13" x14ac:dyDescent="0.35">
      <c r="A590" t="s">
        <v>529</v>
      </c>
      <c r="B590" t="s">
        <v>98</v>
      </c>
      <c r="C590" t="s">
        <v>1082</v>
      </c>
      <c r="D590" t="s">
        <v>1030</v>
      </c>
      <c r="E590" t="s">
        <v>1028</v>
      </c>
      <c r="F590" t="s">
        <v>54</v>
      </c>
      <c r="H590" t="s">
        <v>1121</v>
      </c>
      <c r="I590" t="s">
        <v>63</v>
      </c>
      <c r="J590" t="s">
        <v>1082</v>
      </c>
      <c r="K590" s="78">
        <f t="shared" ca="1" si="9"/>
        <v>0</v>
      </c>
      <c r="M590" t="s">
        <v>1680</v>
      </c>
    </row>
    <row r="591" spans="1:13" x14ac:dyDescent="0.35">
      <c r="A591" t="s">
        <v>529</v>
      </c>
      <c r="B591" t="s">
        <v>100</v>
      </c>
      <c r="C591" t="s">
        <v>1082</v>
      </c>
      <c r="D591" t="s">
        <v>1030</v>
      </c>
      <c r="E591" t="s">
        <v>1029</v>
      </c>
      <c r="H591" t="s">
        <v>1122</v>
      </c>
      <c r="I591" t="s">
        <v>63</v>
      </c>
      <c r="J591" t="s">
        <v>1082</v>
      </c>
      <c r="K591" s="78">
        <f t="shared" ca="1" si="9"/>
        <v>0</v>
      </c>
      <c r="M591" t="s">
        <v>1680</v>
      </c>
    </row>
    <row r="592" spans="1:13" x14ac:dyDescent="0.35">
      <c r="A592" t="s">
        <v>529</v>
      </c>
      <c r="B592" t="s">
        <v>102</v>
      </c>
      <c r="C592" t="s">
        <v>1082</v>
      </c>
      <c r="D592" t="s">
        <v>1031</v>
      </c>
      <c r="E592" t="s">
        <v>1028</v>
      </c>
      <c r="F592" t="s">
        <v>1094</v>
      </c>
      <c r="H592" t="s">
        <v>1123</v>
      </c>
      <c r="I592" t="s">
        <v>63</v>
      </c>
      <c r="J592" t="s">
        <v>1082</v>
      </c>
      <c r="K592" s="78">
        <f t="shared" ca="1" si="9"/>
        <v>0</v>
      </c>
      <c r="M592" t="s">
        <v>1680</v>
      </c>
    </row>
    <row r="593" spans="1:13" x14ac:dyDescent="0.35">
      <c r="A593" t="s">
        <v>529</v>
      </c>
      <c r="B593" t="s">
        <v>67</v>
      </c>
      <c r="C593" t="s">
        <v>1082</v>
      </c>
      <c r="D593" t="s">
        <v>1031</v>
      </c>
      <c r="E593" t="s">
        <v>1028</v>
      </c>
      <c r="F593" t="s">
        <v>1095</v>
      </c>
      <c r="H593" t="s">
        <v>1124</v>
      </c>
      <c r="I593" t="s">
        <v>63</v>
      </c>
      <c r="J593" t="s">
        <v>1082</v>
      </c>
      <c r="K593" s="78">
        <f t="shared" ca="1" si="9"/>
        <v>0</v>
      </c>
      <c r="M593" t="s">
        <v>1680</v>
      </c>
    </row>
    <row r="594" spans="1:13" x14ac:dyDescent="0.35">
      <c r="A594" t="s">
        <v>529</v>
      </c>
      <c r="B594" t="s">
        <v>105</v>
      </c>
      <c r="C594" t="s">
        <v>1082</v>
      </c>
      <c r="D594" t="s">
        <v>1031</v>
      </c>
      <c r="E594" t="s">
        <v>1028</v>
      </c>
      <c r="F594" t="s">
        <v>54</v>
      </c>
      <c r="H594" t="s">
        <v>1125</v>
      </c>
      <c r="I594" t="s">
        <v>63</v>
      </c>
      <c r="J594" t="s">
        <v>1082</v>
      </c>
      <c r="K594" s="78">
        <f t="shared" ca="1" si="9"/>
        <v>0</v>
      </c>
      <c r="M594" t="s">
        <v>1680</v>
      </c>
    </row>
    <row r="595" spans="1:13" x14ac:dyDescent="0.35">
      <c r="A595" t="s">
        <v>529</v>
      </c>
      <c r="B595" t="s">
        <v>107</v>
      </c>
      <c r="C595" t="s">
        <v>1082</v>
      </c>
      <c r="D595" t="s">
        <v>1031</v>
      </c>
      <c r="E595" t="s">
        <v>1029</v>
      </c>
      <c r="H595" t="s">
        <v>1126</v>
      </c>
      <c r="I595" t="s">
        <v>63</v>
      </c>
      <c r="J595" t="s">
        <v>1082</v>
      </c>
      <c r="K595" s="78">
        <f t="shared" ca="1" si="9"/>
        <v>0</v>
      </c>
      <c r="M595" t="s">
        <v>1680</v>
      </c>
    </row>
    <row r="596" spans="1:13" x14ac:dyDescent="0.35">
      <c r="A596" t="s">
        <v>529</v>
      </c>
      <c r="B596" t="s">
        <v>109</v>
      </c>
      <c r="C596" t="s">
        <v>1082</v>
      </c>
      <c r="D596" t="s">
        <v>1032</v>
      </c>
      <c r="E596" t="s">
        <v>1028</v>
      </c>
      <c r="F596" t="s">
        <v>1094</v>
      </c>
      <c r="H596" t="s">
        <v>1127</v>
      </c>
      <c r="I596" t="s">
        <v>63</v>
      </c>
      <c r="J596" t="s">
        <v>1082</v>
      </c>
      <c r="K596" s="78">
        <f t="shared" ca="1" si="9"/>
        <v>0</v>
      </c>
      <c r="M596" t="s">
        <v>1680</v>
      </c>
    </row>
    <row r="597" spans="1:13" x14ac:dyDescent="0.35">
      <c r="A597" t="s">
        <v>529</v>
      </c>
      <c r="B597" t="s">
        <v>111</v>
      </c>
      <c r="C597" t="s">
        <v>1082</v>
      </c>
      <c r="D597" t="s">
        <v>1032</v>
      </c>
      <c r="E597" t="s">
        <v>1028</v>
      </c>
      <c r="F597" t="s">
        <v>1095</v>
      </c>
      <c r="H597" t="s">
        <v>1128</v>
      </c>
      <c r="I597" t="s">
        <v>63</v>
      </c>
      <c r="J597" t="s">
        <v>1082</v>
      </c>
      <c r="K597" s="78">
        <f t="shared" ca="1" si="9"/>
        <v>0</v>
      </c>
      <c r="M597" t="s">
        <v>1680</v>
      </c>
    </row>
    <row r="598" spans="1:13" x14ac:dyDescent="0.35">
      <c r="A598" t="s">
        <v>529</v>
      </c>
      <c r="B598" t="s">
        <v>114</v>
      </c>
      <c r="C598" t="s">
        <v>1082</v>
      </c>
      <c r="D598" t="s">
        <v>1032</v>
      </c>
      <c r="E598" t="s">
        <v>1028</v>
      </c>
      <c r="F598" t="s">
        <v>54</v>
      </c>
      <c r="H598" t="s">
        <v>1129</v>
      </c>
      <c r="I598" t="s">
        <v>63</v>
      </c>
      <c r="J598" t="s">
        <v>1082</v>
      </c>
      <c r="K598" s="78">
        <f t="shared" ca="1" si="9"/>
        <v>0</v>
      </c>
      <c r="M598" t="s">
        <v>1680</v>
      </c>
    </row>
    <row r="599" spans="1:13" x14ac:dyDescent="0.35">
      <c r="A599" t="s">
        <v>529</v>
      </c>
      <c r="B599" t="s">
        <v>116</v>
      </c>
      <c r="C599" t="s">
        <v>1082</v>
      </c>
      <c r="D599" t="s">
        <v>1032</v>
      </c>
      <c r="E599" t="s">
        <v>1029</v>
      </c>
      <c r="H599" t="s">
        <v>1130</v>
      </c>
      <c r="I599" t="s">
        <v>63</v>
      </c>
      <c r="J599" t="s">
        <v>1082</v>
      </c>
      <c r="K599" s="78">
        <f t="shared" ca="1" si="9"/>
        <v>0</v>
      </c>
      <c r="M599" t="s">
        <v>1680</v>
      </c>
    </row>
    <row r="600" spans="1:13" x14ac:dyDescent="0.35">
      <c r="A600" t="s">
        <v>529</v>
      </c>
      <c r="B600" t="s">
        <v>118</v>
      </c>
      <c r="C600" t="s">
        <v>1082</v>
      </c>
      <c r="D600" t="s">
        <v>513</v>
      </c>
      <c r="E600" t="s">
        <v>1028</v>
      </c>
      <c r="H600" t="s">
        <v>1131</v>
      </c>
      <c r="I600" t="s">
        <v>63</v>
      </c>
      <c r="J600" t="s">
        <v>1082</v>
      </c>
      <c r="K600" s="78">
        <f t="shared" ca="1" si="9"/>
        <v>0</v>
      </c>
      <c r="M600" t="s">
        <v>1680</v>
      </c>
    </row>
    <row r="601" spans="1:13" x14ac:dyDescent="0.35">
      <c r="A601" t="s">
        <v>529</v>
      </c>
      <c r="B601" t="s">
        <v>120</v>
      </c>
      <c r="C601" t="s">
        <v>1082</v>
      </c>
      <c r="D601" t="s">
        <v>513</v>
      </c>
      <c r="E601" t="s">
        <v>1029</v>
      </c>
      <c r="H601" t="s">
        <v>1132</v>
      </c>
      <c r="I601" t="s">
        <v>63</v>
      </c>
      <c r="J601" t="s">
        <v>1082</v>
      </c>
      <c r="K601" s="78">
        <f t="shared" ca="1" si="9"/>
        <v>0</v>
      </c>
      <c r="M601" t="s">
        <v>1680</v>
      </c>
    </row>
    <row r="602" spans="1:13" x14ac:dyDescent="0.35">
      <c r="A602" t="s">
        <v>529</v>
      </c>
      <c r="B602" t="s">
        <v>122</v>
      </c>
      <c r="C602" t="s">
        <v>1082</v>
      </c>
      <c r="D602" t="s">
        <v>1033</v>
      </c>
      <c r="E602" t="s">
        <v>1028</v>
      </c>
      <c r="H602" t="s">
        <v>1133</v>
      </c>
      <c r="I602" t="s">
        <v>63</v>
      </c>
      <c r="J602" t="s">
        <v>1082</v>
      </c>
      <c r="K602" s="78">
        <f t="shared" ca="1" si="9"/>
        <v>0</v>
      </c>
      <c r="M602" t="s">
        <v>1680</v>
      </c>
    </row>
    <row r="603" spans="1:13" x14ac:dyDescent="0.35">
      <c r="A603" t="s">
        <v>529</v>
      </c>
      <c r="B603" t="s">
        <v>124</v>
      </c>
      <c r="C603" t="s">
        <v>1082</v>
      </c>
      <c r="D603" t="s">
        <v>1033</v>
      </c>
      <c r="E603" t="s">
        <v>1029</v>
      </c>
      <c r="H603" t="s">
        <v>1134</v>
      </c>
      <c r="I603" t="s">
        <v>63</v>
      </c>
      <c r="J603" t="s">
        <v>1082</v>
      </c>
      <c r="K603" s="78">
        <f t="shared" ca="1" si="9"/>
        <v>0</v>
      </c>
      <c r="M603" t="s">
        <v>1680</v>
      </c>
    </row>
    <row r="604" spans="1:13" x14ac:dyDescent="0.35">
      <c r="A604" t="s">
        <v>529</v>
      </c>
      <c r="B604" t="s">
        <v>71</v>
      </c>
      <c r="C604" t="s">
        <v>1082</v>
      </c>
      <c r="D604" t="s">
        <v>1033</v>
      </c>
      <c r="E604" t="s">
        <v>1034</v>
      </c>
      <c r="H604" t="s">
        <v>1135</v>
      </c>
      <c r="I604" t="s">
        <v>63</v>
      </c>
      <c r="J604" t="s">
        <v>1082</v>
      </c>
      <c r="K604" s="78">
        <f t="shared" ca="1" si="9"/>
        <v>0</v>
      </c>
      <c r="M604" t="s">
        <v>1680</v>
      </c>
    </row>
    <row r="605" spans="1:13" x14ac:dyDescent="0.35">
      <c r="A605" t="s">
        <v>529</v>
      </c>
      <c r="B605" t="s">
        <v>38</v>
      </c>
      <c r="C605" t="s">
        <v>1082</v>
      </c>
      <c r="D605" t="s">
        <v>1027</v>
      </c>
      <c r="E605" t="s">
        <v>1028</v>
      </c>
      <c r="F605" t="s">
        <v>1084</v>
      </c>
      <c r="G605" t="s">
        <v>1136</v>
      </c>
      <c r="H605" t="s">
        <v>1137</v>
      </c>
      <c r="I605" t="s">
        <v>64</v>
      </c>
      <c r="J605" t="s">
        <v>1136</v>
      </c>
      <c r="K605" s="78">
        <f t="shared" ca="1" si="9"/>
        <v>0</v>
      </c>
      <c r="M605" t="s">
        <v>1680</v>
      </c>
    </row>
    <row r="606" spans="1:13" x14ac:dyDescent="0.35">
      <c r="A606" t="s">
        <v>529</v>
      </c>
      <c r="B606" t="s">
        <v>41</v>
      </c>
      <c r="C606" t="s">
        <v>1082</v>
      </c>
      <c r="D606" t="s">
        <v>1027</v>
      </c>
      <c r="E606" t="s">
        <v>1028</v>
      </c>
      <c r="F606" t="s">
        <v>1085</v>
      </c>
      <c r="G606" t="s">
        <v>1136</v>
      </c>
      <c r="H606" t="s">
        <v>1138</v>
      </c>
      <c r="I606" t="s">
        <v>64</v>
      </c>
      <c r="J606" t="s">
        <v>1136</v>
      </c>
      <c r="K606" s="78">
        <f t="shared" ca="1" si="9"/>
        <v>0</v>
      </c>
      <c r="M606" t="s">
        <v>1680</v>
      </c>
    </row>
    <row r="607" spans="1:13" x14ac:dyDescent="0.35">
      <c r="A607" t="s">
        <v>529</v>
      </c>
      <c r="B607" t="s">
        <v>45</v>
      </c>
      <c r="C607" t="s">
        <v>1082</v>
      </c>
      <c r="D607" t="s">
        <v>1027</v>
      </c>
      <c r="E607" t="s">
        <v>1028</v>
      </c>
      <c r="F607" t="s">
        <v>1086</v>
      </c>
      <c r="G607" t="s">
        <v>1136</v>
      </c>
      <c r="H607" t="s">
        <v>1139</v>
      </c>
      <c r="I607" t="s">
        <v>64</v>
      </c>
      <c r="J607" t="s">
        <v>1136</v>
      </c>
      <c r="K607" s="78">
        <f t="shared" ca="1" si="9"/>
        <v>0</v>
      </c>
      <c r="M607" t="s">
        <v>1680</v>
      </c>
    </row>
    <row r="608" spans="1:13" x14ac:dyDescent="0.35">
      <c r="A608" t="s">
        <v>529</v>
      </c>
      <c r="B608" t="s">
        <v>49</v>
      </c>
      <c r="C608" t="s">
        <v>1082</v>
      </c>
      <c r="D608" t="s">
        <v>1027</v>
      </c>
      <c r="E608" t="s">
        <v>1028</v>
      </c>
      <c r="F608" t="s">
        <v>1087</v>
      </c>
      <c r="G608" t="s">
        <v>1136</v>
      </c>
      <c r="H608" t="s">
        <v>1140</v>
      </c>
      <c r="I608" t="s">
        <v>64</v>
      </c>
      <c r="J608" t="s">
        <v>1136</v>
      </c>
      <c r="K608" s="78">
        <f t="shared" ca="1" si="9"/>
        <v>0</v>
      </c>
      <c r="M608" t="s">
        <v>1680</v>
      </c>
    </row>
    <row r="609" spans="1:13" x14ac:dyDescent="0.35">
      <c r="A609" t="s">
        <v>529</v>
      </c>
      <c r="B609" t="s">
        <v>51</v>
      </c>
      <c r="C609" t="s">
        <v>1082</v>
      </c>
      <c r="D609" t="s">
        <v>1027</v>
      </c>
      <c r="E609" t="s">
        <v>1028</v>
      </c>
      <c r="F609" t="s">
        <v>1088</v>
      </c>
      <c r="G609" t="s">
        <v>1136</v>
      </c>
      <c r="H609" t="s">
        <v>1141</v>
      </c>
      <c r="I609" t="s">
        <v>64</v>
      </c>
      <c r="J609" t="s">
        <v>1136</v>
      </c>
      <c r="K609" s="78">
        <f t="shared" ca="1" si="9"/>
        <v>0</v>
      </c>
      <c r="M609" t="s">
        <v>1680</v>
      </c>
    </row>
    <row r="610" spans="1:13" x14ac:dyDescent="0.35">
      <c r="A610" t="s">
        <v>529</v>
      </c>
      <c r="B610" t="s">
        <v>53</v>
      </c>
      <c r="C610" t="s">
        <v>1082</v>
      </c>
      <c r="D610" t="s">
        <v>1027</v>
      </c>
      <c r="E610" t="s">
        <v>1028</v>
      </c>
      <c r="F610" t="s">
        <v>1089</v>
      </c>
      <c r="G610" t="s">
        <v>1136</v>
      </c>
      <c r="H610" t="s">
        <v>1142</v>
      </c>
      <c r="I610" t="s">
        <v>64</v>
      </c>
      <c r="J610" t="s">
        <v>1136</v>
      </c>
      <c r="K610" s="78">
        <f t="shared" ca="1" si="9"/>
        <v>0</v>
      </c>
      <c r="M610" t="s">
        <v>1680</v>
      </c>
    </row>
    <row r="611" spans="1:13" x14ac:dyDescent="0.35">
      <c r="A611" t="s">
        <v>529</v>
      </c>
      <c r="B611" t="s">
        <v>60</v>
      </c>
      <c r="C611" t="s">
        <v>1082</v>
      </c>
      <c r="D611" t="s">
        <v>1027</v>
      </c>
      <c r="E611" t="s">
        <v>1028</v>
      </c>
      <c r="F611" t="s">
        <v>603</v>
      </c>
      <c r="G611" t="s">
        <v>1136</v>
      </c>
      <c r="H611" t="s">
        <v>1143</v>
      </c>
      <c r="I611" t="s">
        <v>64</v>
      </c>
      <c r="J611" t="s">
        <v>1136</v>
      </c>
      <c r="K611" s="78">
        <f t="shared" ca="1" si="9"/>
        <v>0</v>
      </c>
      <c r="M611" t="s">
        <v>1680</v>
      </c>
    </row>
    <row r="612" spans="1:13" x14ac:dyDescent="0.35">
      <c r="A612" t="s">
        <v>529</v>
      </c>
      <c r="B612" t="s">
        <v>66</v>
      </c>
      <c r="C612" t="s">
        <v>1082</v>
      </c>
      <c r="D612" t="s">
        <v>1027</v>
      </c>
      <c r="E612" t="s">
        <v>1028</v>
      </c>
      <c r="F612" t="s">
        <v>513</v>
      </c>
      <c r="G612" t="s">
        <v>1136</v>
      </c>
      <c r="H612" t="s">
        <v>1144</v>
      </c>
      <c r="I612" t="s">
        <v>64</v>
      </c>
      <c r="J612" t="s">
        <v>1136</v>
      </c>
      <c r="K612" s="78">
        <f t="shared" ca="1" si="9"/>
        <v>0</v>
      </c>
      <c r="M612" t="s">
        <v>1680</v>
      </c>
    </row>
    <row r="613" spans="1:13" x14ac:dyDescent="0.35">
      <c r="A613" t="s">
        <v>529</v>
      </c>
      <c r="B613" t="s">
        <v>69</v>
      </c>
      <c r="C613" t="s">
        <v>1082</v>
      </c>
      <c r="D613" t="s">
        <v>1027</v>
      </c>
      <c r="E613" t="s">
        <v>1028</v>
      </c>
      <c r="F613" t="s">
        <v>54</v>
      </c>
      <c r="G613" t="s">
        <v>1136</v>
      </c>
      <c r="H613" t="s">
        <v>1145</v>
      </c>
      <c r="I613" t="s">
        <v>64</v>
      </c>
      <c r="J613" t="s">
        <v>1136</v>
      </c>
      <c r="K613" s="78">
        <f t="shared" ca="1" si="9"/>
        <v>0</v>
      </c>
      <c r="M613" t="s">
        <v>1680</v>
      </c>
    </row>
    <row r="614" spans="1:13" x14ac:dyDescent="0.35">
      <c r="A614" t="s">
        <v>529</v>
      </c>
      <c r="B614" t="s">
        <v>73</v>
      </c>
      <c r="C614" t="s">
        <v>1082</v>
      </c>
      <c r="D614" t="s">
        <v>1027</v>
      </c>
      <c r="E614" t="s">
        <v>1029</v>
      </c>
      <c r="G614" t="s">
        <v>1136</v>
      </c>
      <c r="H614" t="s">
        <v>1146</v>
      </c>
      <c r="I614" t="s">
        <v>64</v>
      </c>
      <c r="J614" t="s">
        <v>1136</v>
      </c>
      <c r="K614" s="78">
        <f t="shared" ca="1" si="9"/>
        <v>0</v>
      </c>
      <c r="M614" t="s">
        <v>1680</v>
      </c>
    </row>
    <row r="615" spans="1:13" x14ac:dyDescent="0.35">
      <c r="A615" t="s">
        <v>529</v>
      </c>
      <c r="B615" t="s">
        <v>76</v>
      </c>
      <c r="C615" t="s">
        <v>1082</v>
      </c>
      <c r="D615" t="s">
        <v>480</v>
      </c>
      <c r="E615" t="s">
        <v>1028</v>
      </c>
      <c r="F615" t="s">
        <v>1090</v>
      </c>
      <c r="G615" t="s">
        <v>1136</v>
      </c>
      <c r="H615" t="s">
        <v>1147</v>
      </c>
      <c r="I615" t="s">
        <v>64</v>
      </c>
      <c r="J615" t="s">
        <v>1136</v>
      </c>
      <c r="K615" s="78">
        <f t="shared" ca="1" si="9"/>
        <v>0</v>
      </c>
      <c r="M615" t="s">
        <v>1680</v>
      </c>
    </row>
    <row r="616" spans="1:13" x14ac:dyDescent="0.35">
      <c r="A616" t="s">
        <v>529</v>
      </c>
      <c r="B616" t="s">
        <v>80</v>
      </c>
      <c r="C616" t="s">
        <v>1082</v>
      </c>
      <c r="D616" t="s">
        <v>480</v>
      </c>
      <c r="E616" t="s">
        <v>1028</v>
      </c>
      <c r="F616" t="s">
        <v>1091</v>
      </c>
      <c r="G616" t="s">
        <v>1136</v>
      </c>
      <c r="H616" t="s">
        <v>1148</v>
      </c>
      <c r="I616" t="s">
        <v>64</v>
      </c>
      <c r="J616" t="s">
        <v>1136</v>
      </c>
      <c r="K616" s="78">
        <f t="shared" ca="1" si="9"/>
        <v>0</v>
      </c>
      <c r="M616" t="s">
        <v>1680</v>
      </c>
    </row>
    <row r="617" spans="1:13" x14ac:dyDescent="0.35">
      <c r="A617" t="s">
        <v>529</v>
      </c>
      <c r="B617" t="s">
        <v>82</v>
      </c>
      <c r="C617" t="s">
        <v>1082</v>
      </c>
      <c r="D617" t="s">
        <v>480</v>
      </c>
      <c r="E617" t="s">
        <v>1028</v>
      </c>
      <c r="F617" t="s">
        <v>1092</v>
      </c>
      <c r="G617" t="s">
        <v>1136</v>
      </c>
      <c r="H617" t="s">
        <v>1149</v>
      </c>
      <c r="I617" t="s">
        <v>64</v>
      </c>
      <c r="J617" t="s">
        <v>1136</v>
      </c>
      <c r="K617" s="78">
        <f t="shared" ca="1" si="9"/>
        <v>0</v>
      </c>
      <c r="M617" t="s">
        <v>1680</v>
      </c>
    </row>
    <row r="618" spans="1:13" x14ac:dyDescent="0.35">
      <c r="A618" t="s">
        <v>529</v>
      </c>
      <c r="B618" t="s">
        <v>84</v>
      </c>
      <c r="C618" t="s">
        <v>1082</v>
      </c>
      <c r="D618" t="s">
        <v>480</v>
      </c>
      <c r="E618" t="s">
        <v>1028</v>
      </c>
      <c r="F618" t="s">
        <v>586</v>
      </c>
      <c r="G618" t="s">
        <v>1136</v>
      </c>
      <c r="H618" t="s">
        <v>1150</v>
      </c>
      <c r="I618" t="s">
        <v>64</v>
      </c>
      <c r="J618" t="s">
        <v>1136</v>
      </c>
      <c r="K618" s="78">
        <f t="shared" ca="1" si="9"/>
        <v>0</v>
      </c>
      <c r="M618" t="s">
        <v>1680</v>
      </c>
    </row>
    <row r="619" spans="1:13" x14ac:dyDescent="0.35">
      <c r="A619" t="s">
        <v>529</v>
      </c>
      <c r="B619" t="s">
        <v>86</v>
      </c>
      <c r="C619" t="s">
        <v>1082</v>
      </c>
      <c r="D619" t="s">
        <v>480</v>
      </c>
      <c r="E619" t="s">
        <v>1028</v>
      </c>
      <c r="F619" t="s">
        <v>513</v>
      </c>
      <c r="G619" t="s">
        <v>1136</v>
      </c>
      <c r="H619" t="s">
        <v>1151</v>
      </c>
      <c r="I619" t="s">
        <v>64</v>
      </c>
      <c r="J619" t="s">
        <v>1136</v>
      </c>
      <c r="K619" s="78">
        <f t="shared" ca="1" si="9"/>
        <v>0</v>
      </c>
      <c r="M619" t="s">
        <v>1680</v>
      </c>
    </row>
    <row r="620" spans="1:13" x14ac:dyDescent="0.35">
      <c r="A620" t="s">
        <v>529</v>
      </c>
      <c r="B620" t="s">
        <v>88</v>
      </c>
      <c r="C620" t="s">
        <v>1082</v>
      </c>
      <c r="D620" t="s">
        <v>480</v>
      </c>
      <c r="E620" t="s">
        <v>1028</v>
      </c>
      <c r="F620" t="s">
        <v>54</v>
      </c>
      <c r="G620" t="s">
        <v>1136</v>
      </c>
      <c r="H620" t="s">
        <v>1152</v>
      </c>
      <c r="I620" t="s">
        <v>64</v>
      </c>
      <c r="J620" t="s">
        <v>1136</v>
      </c>
      <c r="K620" s="78">
        <f t="shared" ca="1" si="9"/>
        <v>0</v>
      </c>
      <c r="M620" t="s">
        <v>1680</v>
      </c>
    </row>
    <row r="621" spans="1:13" x14ac:dyDescent="0.35">
      <c r="A621" t="s">
        <v>529</v>
      </c>
      <c r="B621" t="s">
        <v>90</v>
      </c>
      <c r="C621" t="s">
        <v>1082</v>
      </c>
      <c r="D621" t="s">
        <v>480</v>
      </c>
      <c r="E621" t="s">
        <v>1029</v>
      </c>
      <c r="G621" t="s">
        <v>1136</v>
      </c>
      <c r="H621" t="s">
        <v>1153</v>
      </c>
      <c r="I621" t="s">
        <v>64</v>
      </c>
      <c r="J621" t="s">
        <v>1136</v>
      </c>
      <c r="K621" s="78">
        <f t="shared" ca="1" si="9"/>
        <v>0</v>
      </c>
      <c r="M621" t="s">
        <v>1680</v>
      </c>
    </row>
    <row r="622" spans="1:13" x14ac:dyDescent="0.35">
      <c r="A622" t="s">
        <v>529</v>
      </c>
      <c r="B622" t="s">
        <v>92</v>
      </c>
      <c r="C622" t="s">
        <v>1082</v>
      </c>
      <c r="D622" t="s">
        <v>1030</v>
      </c>
      <c r="E622" t="s">
        <v>1028</v>
      </c>
      <c r="F622" t="s">
        <v>1093</v>
      </c>
      <c r="G622" t="s">
        <v>1136</v>
      </c>
      <c r="H622" t="s">
        <v>1154</v>
      </c>
      <c r="I622" t="s">
        <v>64</v>
      </c>
      <c r="J622" t="s">
        <v>1136</v>
      </c>
      <c r="K622" s="78">
        <f t="shared" ca="1" si="9"/>
        <v>0</v>
      </c>
      <c r="M622" t="s">
        <v>1680</v>
      </c>
    </row>
    <row r="623" spans="1:13" x14ac:dyDescent="0.35">
      <c r="A623" t="s">
        <v>529</v>
      </c>
      <c r="B623" t="s">
        <v>94</v>
      </c>
      <c r="C623" t="s">
        <v>1082</v>
      </c>
      <c r="D623" t="s">
        <v>1030</v>
      </c>
      <c r="E623" t="s">
        <v>1028</v>
      </c>
      <c r="F623" t="s">
        <v>1089</v>
      </c>
      <c r="G623" t="s">
        <v>1136</v>
      </c>
      <c r="H623" t="s">
        <v>1155</v>
      </c>
      <c r="I623" t="s">
        <v>64</v>
      </c>
      <c r="J623" t="s">
        <v>1136</v>
      </c>
      <c r="K623" s="78">
        <f t="shared" ca="1" si="9"/>
        <v>0</v>
      </c>
      <c r="M623" t="s">
        <v>1680</v>
      </c>
    </row>
    <row r="624" spans="1:13" x14ac:dyDescent="0.35">
      <c r="A624" t="s">
        <v>529</v>
      </c>
      <c r="B624" t="s">
        <v>96</v>
      </c>
      <c r="C624" t="s">
        <v>1082</v>
      </c>
      <c r="D624" t="s">
        <v>1030</v>
      </c>
      <c r="E624" t="s">
        <v>1028</v>
      </c>
      <c r="F624" t="s">
        <v>603</v>
      </c>
      <c r="G624" t="s">
        <v>1136</v>
      </c>
      <c r="H624" t="s">
        <v>1156</v>
      </c>
      <c r="I624" t="s">
        <v>64</v>
      </c>
      <c r="J624" t="s">
        <v>1136</v>
      </c>
      <c r="K624" s="78">
        <f t="shared" ca="1" si="9"/>
        <v>0</v>
      </c>
      <c r="M624" t="s">
        <v>1680</v>
      </c>
    </row>
    <row r="625" spans="1:13" x14ac:dyDescent="0.35">
      <c r="A625" t="s">
        <v>529</v>
      </c>
      <c r="B625" t="s">
        <v>98</v>
      </c>
      <c r="C625" t="s">
        <v>1082</v>
      </c>
      <c r="D625" t="s">
        <v>1030</v>
      </c>
      <c r="E625" t="s">
        <v>1028</v>
      </c>
      <c r="F625" t="s">
        <v>54</v>
      </c>
      <c r="G625" t="s">
        <v>1136</v>
      </c>
      <c r="H625" t="s">
        <v>1157</v>
      </c>
      <c r="I625" t="s">
        <v>64</v>
      </c>
      <c r="J625" t="s">
        <v>1136</v>
      </c>
      <c r="K625" s="78">
        <f t="shared" ca="1" si="9"/>
        <v>0</v>
      </c>
      <c r="M625" t="s">
        <v>1680</v>
      </c>
    </row>
    <row r="626" spans="1:13" x14ac:dyDescent="0.35">
      <c r="A626" t="s">
        <v>529</v>
      </c>
      <c r="B626" t="s">
        <v>100</v>
      </c>
      <c r="C626" t="s">
        <v>1082</v>
      </c>
      <c r="D626" t="s">
        <v>1030</v>
      </c>
      <c r="E626" t="s">
        <v>1029</v>
      </c>
      <c r="G626" t="s">
        <v>1136</v>
      </c>
      <c r="H626" t="s">
        <v>1158</v>
      </c>
      <c r="I626" t="s">
        <v>64</v>
      </c>
      <c r="J626" t="s">
        <v>1136</v>
      </c>
      <c r="K626" s="78">
        <f t="shared" ca="1" si="9"/>
        <v>0</v>
      </c>
      <c r="M626" t="s">
        <v>1680</v>
      </c>
    </row>
    <row r="627" spans="1:13" x14ac:dyDescent="0.35">
      <c r="A627" t="s">
        <v>529</v>
      </c>
      <c r="B627" t="s">
        <v>102</v>
      </c>
      <c r="C627" t="s">
        <v>1082</v>
      </c>
      <c r="D627" t="s">
        <v>1031</v>
      </c>
      <c r="E627" t="s">
        <v>1028</v>
      </c>
      <c r="F627" t="s">
        <v>1094</v>
      </c>
      <c r="G627" t="s">
        <v>1136</v>
      </c>
      <c r="H627" t="s">
        <v>1159</v>
      </c>
      <c r="I627" t="s">
        <v>64</v>
      </c>
      <c r="J627" t="s">
        <v>1136</v>
      </c>
      <c r="K627" s="78">
        <f t="shared" ca="1" si="9"/>
        <v>0</v>
      </c>
      <c r="M627" t="s">
        <v>1680</v>
      </c>
    </row>
    <row r="628" spans="1:13" x14ac:dyDescent="0.35">
      <c r="A628" t="s">
        <v>529</v>
      </c>
      <c r="B628" t="s">
        <v>67</v>
      </c>
      <c r="C628" t="s">
        <v>1082</v>
      </c>
      <c r="D628" t="s">
        <v>1031</v>
      </c>
      <c r="E628" t="s">
        <v>1028</v>
      </c>
      <c r="F628" t="s">
        <v>1095</v>
      </c>
      <c r="G628" t="s">
        <v>1136</v>
      </c>
      <c r="H628" t="s">
        <v>1160</v>
      </c>
      <c r="I628" t="s">
        <v>64</v>
      </c>
      <c r="J628" t="s">
        <v>1136</v>
      </c>
      <c r="K628" s="78">
        <f t="shared" ref="K628:K691" ca="1" si="10">OFFSET(INDIRECT(A628&amp;"_specific_Corner"),MATCH($B628,INDIRECT(A628&amp;"_specific_Row"),0),MATCH($I628,INDIRECT(A628&amp;"_specific_Column",0)))</f>
        <v>0</v>
      </c>
      <c r="M628" t="s">
        <v>1680</v>
      </c>
    </row>
    <row r="629" spans="1:13" x14ac:dyDescent="0.35">
      <c r="A629" t="s">
        <v>529</v>
      </c>
      <c r="B629" t="s">
        <v>105</v>
      </c>
      <c r="C629" t="s">
        <v>1082</v>
      </c>
      <c r="D629" t="s">
        <v>1031</v>
      </c>
      <c r="E629" t="s">
        <v>1028</v>
      </c>
      <c r="F629" t="s">
        <v>54</v>
      </c>
      <c r="G629" t="s">
        <v>1136</v>
      </c>
      <c r="H629" t="s">
        <v>1161</v>
      </c>
      <c r="I629" t="s">
        <v>64</v>
      </c>
      <c r="J629" t="s">
        <v>1136</v>
      </c>
      <c r="K629" s="78">
        <f t="shared" ca="1" si="10"/>
        <v>0</v>
      </c>
      <c r="M629" t="s">
        <v>1680</v>
      </c>
    </row>
    <row r="630" spans="1:13" x14ac:dyDescent="0.35">
      <c r="A630" t="s">
        <v>529</v>
      </c>
      <c r="B630" t="s">
        <v>107</v>
      </c>
      <c r="C630" t="s">
        <v>1082</v>
      </c>
      <c r="D630" t="s">
        <v>1031</v>
      </c>
      <c r="E630" t="s">
        <v>1029</v>
      </c>
      <c r="G630" t="s">
        <v>1136</v>
      </c>
      <c r="H630" t="s">
        <v>1162</v>
      </c>
      <c r="I630" t="s">
        <v>64</v>
      </c>
      <c r="J630" t="s">
        <v>1136</v>
      </c>
      <c r="K630" s="78">
        <f t="shared" ca="1" si="10"/>
        <v>0</v>
      </c>
      <c r="M630" t="s">
        <v>1680</v>
      </c>
    </row>
    <row r="631" spans="1:13" x14ac:dyDescent="0.35">
      <c r="A631" t="s">
        <v>529</v>
      </c>
      <c r="B631" t="s">
        <v>109</v>
      </c>
      <c r="C631" t="s">
        <v>1082</v>
      </c>
      <c r="D631" t="s">
        <v>1032</v>
      </c>
      <c r="E631" t="s">
        <v>1028</v>
      </c>
      <c r="F631" t="s">
        <v>1094</v>
      </c>
      <c r="G631" t="s">
        <v>1136</v>
      </c>
      <c r="H631" t="s">
        <v>1163</v>
      </c>
      <c r="I631" t="s">
        <v>64</v>
      </c>
      <c r="J631" t="s">
        <v>1136</v>
      </c>
      <c r="K631" s="78">
        <f t="shared" ca="1" si="10"/>
        <v>0</v>
      </c>
      <c r="M631" t="s">
        <v>1680</v>
      </c>
    </row>
    <row r="632" spans="1:13" x14ac:dyDescent="0.35">
      <c r="A632" t="s">
        <v>529</v>
      </c>
      <c r="B632" t="s">
        <v>111</v>
      </c>
      <c r="C632" t="s">
        <v>1082</v>
      </c>
      <c r="D632" t="s">
        <v>1032</v>
      </c>
      <c r="E632" t="s">
        <v>1028</v>
      </c>
      <c r="F632" t="s">
        <v>1095</v>
      </c>
      <c r="G632" t="s">
        <v>1136</v>
      </c>
      <c r="H632" t="s">
        <v>1164</v>
      </c>
      <c r="I632" t="s">
        <v>64</v>
      </c>
      <c r="J632" t="s">
        <v>1136</v>
      </c>
      <c r="K632" s="78">
        <f t="shared" ca="1" si="10"/>
        <v>0</v>
      </c>
      <c r="M632" t="s">
        <v>1680</v>
      </c>
    </row>
    <row r="633" spans="1:13" x14ac:dyDescent="0.35">
      <c r="A633" t="s">
        <v>529</v>
      </c>
      <c r="B633" t="s">
        <v>114</v>
      </c>
      <c r="C633" t="s">
        <v>1082</v>
      </c>
      <c r="D633" t="s">
        <v>1032</v>
      </c>
      <c r="E633" t="s">
        <v>1028</v>
      </c>
      <c r="F633" t="s">
        <v>54</v>
      </c>
      <c r="G633" t="s">
        <v>1136</v>
      </c>
      <c r="H633" t="s">
        <v>1165</v>
      </c>
      <c r="I633" t="s">
        <v>64</v>
      </c>
      <c r="J633" t="s">
        <v>1136</v>
      </c>
      <c r="K633" s="78">
        <f t="shared" ca="1" si="10"/>
        <v>0</v>
      </c>
      <c r="M633" t="s">
        <v>1680</v>
      </c>
    </row>
    <row r="634" spans="1:13" x14ac:dyDescent="0.35">
      <c r="A634" t="s">
        <v>529</v>
      </c>
      <c r="B634" t="s">
        <v>116</v>
      </c>
      <c r="C634" t="s">
        <v>1082</v>
      </c>
      <c r="D634" t="s">
        <v>1032</v>
      </c>
      <c r="E634" t="s">
        <v>1029</v>
      </c>
      <c r="G634" t="s">
        <v>1136</v>
      </c>
      <c r="H634" t="s">
        <v>1166</v>
      </c>
      <c r="I634" t="s">
        <v>64</v>
      </c>
      <c r="J634" t="s">
        <v>1136</v>
      </c>
      <c r="K634" s="78">
        <f t="shared" ca="1" si="10"/>
        <v>0</v>
      </c>
      <c r="M634" t="s">
        <v>1680</v>
      </c>
    </row>
    <row r="635" spans="1:13" x14ac:dyDescent="0.35">
      <c r="A635" t="s">
        <v>529</v>
      </c>
      <c r="B635" t="s">
        <v>118</v>
      </c>
      <c r="C635" t="s">
        <v>1082</v>
      </c>
      <c r="D635" t="s">
        <v>513</v>
      </c>
      <c r="E635" t="s">
        <v>1028</v>
      </c>
      <c r="G635" t="s">
        <v>1136</v>
      </c>
      <c r="H635" t="s">
        <v>1167</v>
      </c>
      <c r="I635" t="s">
        <v>64</v>
      </c>
      <c r="J635" t="s">
        <v>1136</v>
      </c>
      <c r="K635" s="78">
        <f t="shared" ca="1" si="10"/>
        <v>0</v>
      </c>
      <c r="M635" t="s">
        <v>1680</v>
      </c>
    </row>
    <row r="636" spans="1:13" x14ac:dyDescent="0.35">
      <c r="A636" t="s">
        <v>529</v>
      </c>
      <c r="B636" t="s">
        <v>120</v>
      </c>
      <c r="C636" t="s">
        <v>1082</v>
      </c>
      <c r="D636" t="s">
        <v>513</v>
      </c>
      <c r="E636" t="s">
        <v>1029</v>
      </c>
      <c r="G636" t="s">
        <v>1136</v>
      </c>
      <c r="H636" t="s">
        <v>1168</v>
      </c>
      <c r="I636" t="s">
        <v>64</v>
      </c>
      <c r="J636" t="s">
        <v>1136</v>
      </c>
      <c r="K636" s="78">
        <f t="shared" ca="1" si="10"/>
        <v>0</v>
      </c>
      <c r="M636" t="s">
        <v>1680</v>
      </c>
    </row>
    <row r="637" spans="1:13" x14ac:dyDescent="0.35">
      <c r="A637" t="s">
        <v>529</v>
      </c>
      <c r="B637" t="s">
        <v>122</v>
      </c>
      <c r="C637" t="s">
        <v>1082</v>
      </c>
      <c r="D637" t="s">
        <v>1033</v>
      </c>
      <c r="E637" t="s">
        <v>1028</v>
      </c>
      <c r="G637" t="s">
        <v>1136</v>
      </c>
      <c r="H637" t="s">
        <v>1169</v>
      </c>
      <c r="I637" t="s">
        <v>64</v>
      </c>
      <c r="J637" t="s">
        <v>1136</v>
      </c>
      <c r="K637" s="78">
        <f t="shared" ca="1" si="10"/>
        <v>0</v>
      </c>
      <c r="M637" t="s">
        <v>1680</v>
      </c>
    </row>
    <row r="638" spans="1:13" x14ac:dyDescent="0.35">
      <c r="A638" t="s">
        <v>529</v>
      </c>
      <c r="B638" t="s">
        <v>124</v>
      </c>
      <c r="C638" t="s">
        <v>1082</v>
      </c>
      <c r="D638" t="s">
        <v>1033</v>
      </c>
      <c r="E638" t="s">
        <v>1029</v>
      </c>
      <c r="G638" t="s">
        <v>1136</v>
      </c>
      <c r="H638" t="s">
        <v>1170</v>
      </c>
      <c r="I638" t="s">
        <v>64</v>
      </c>
      <c r="J638" t="s">
        <v>1136</v>
      </c>
      <c r="K638" s="78">
        <f t="shared" ca="1" si="10"/>
        <v>0</v>
      </c>
      <c r="M638" t="s">
        <v>1680</v>
      </c>
    </row>
    <row r="639" spans="1:13" x14ac:dyDescent="0.35">
      <c r="A639" t="s">
        <v>529</v>
      </c>
      <c r="B639" t="s">
        <v>71</v>
      </c>
      <c r="C639" t="s">
        <v>1082</v>
      </c>
      <c r="D639" t="s">
        <v>1033</v>
      </c>
      <c r="E639" t="s">
        <v>1034</v>
      </c>
      <c r="G639" t="s">
        <v>1136</v>
      </c>
      <c r="H639" t="s">
        <v>1171</v>
      </c>
      <c r="I639" t="s">
        <v>64</v>
      </c>
      <c r="J639" t="s">
        <v>1136</v>
      </c>
      <c r="K639" s="78">
        <f t="shared" ca="1" si="10"/>
        <v>0</v>
      </c>
      <c r="M639" t="s">
        <v>1680</v>
      </c>
    </row>
    <row r="640" spans="1:13" x14ac:dyDescent="0.35">
      <c r="A640" t="s">
        <v>529</v>
      </c>
      <c r="B640" t="s">
        <v>38</v>
      </c>
      <c r="C640" t="s">
        <v>1082</v>
      </c>
      <c r="D640" t="s">
        <v>1027</v>
      </c>
      <c r="E640" t="s">
        <v>1028</v>
      </c>
      <c r="F640" t="s">
        <v>1084</v>
      </c>
      <c r="G640" t="s">
        <v>1079</v>
      </c>
      <c r="H640" t="s">
        <v>1172</v>
      </c>
      <c r="I640" t="s">
        <v>14</v>
      </c>
      <c r="J640" t="s">
        <v>1079</v>
      </c>
      <c r="K640" s="78">
        <f t="shared" ca="1" si="10"/>
        <v>0</v>
      </c>
      <c r="M640" t="s">
        <v>1680</v>
      </c>
    </row>
    <row r="641" spans="1:13" x14ac:dyDescent="0.35">
      <c r="A641" t="s">
        <v>529</v>
      </c>
      <c r="B641" t="s">
        <v>41</v>
      </c>
      <c r="C641" t="s">
        <v>1082</v>
      </c>
      <c r="D641" t="s">
        <v>1027</v>
      </c>
      <c r="E641" t="s">
        <v>1028</v>
      </c>
      <c r="F641" t="s">
        <v>1085</v>
      </c>
      <c r="G641" t="s">
        <v>1079</v>
      </c>
      <c r="H641" t="s">
        <v>1173</v>
      </c>
      <c r="I641" t="s">
        <v>14</v>
      </c>
      <c r="J641" t="s">
        <v>1079</v>
      </c>
      <c r="K641" s="78">
        <f t="shared" ca="1" si="10"/>
        <v>0</v>
      </c>
      <c r="M641" t="s">
        <v>1680</v>
      </c>
    </row>
    <row r="642" spans="1:13" x14ac:dyDescent="0.35">
      <c r="A642" t="s">
        <v>529</v>
      </c>
      <c r="B642" t="s">
        <v>45</v>
      </c>
      <c r="C642" t="s">
        <v>1082</v>
      </c>
      <c r="D642" t="s">
        <v>1027</v>
      </c>
      <c r="E642" t="s">
        <v>1028</v>
      </c>
      <c r="F642" t="s">
        <v>1086</v>
      </c>
      <c r="G642" t="s">
        <v>1079</v>
      </c>
      <c r="H642" t="s">
        <v>1174</v>
      </c>
      <c r="I642" t="s">
        <v>14</v>
      </c>
      <c r="J642" t="s">
        <v>1079</v>
      </c>
      <c r="K642" s="78">
        <f t="shared" ca="1" si="10"/>
        <v>0</v>
      </c>
      <c r="M642" t="s">
        <v>1680</v>
      </c>
    </row>
    <row r="643" spans="1:13" x14ac:dyDescent="0.35">
      <c r="A643" t="s">
        <v>529</v>
      </c>
      <c r="B643" t="s">
        <v>49</v>
      </c>
      <c r="C643" t="s">
        <v>1082</v>
      </c>
      <c r="D643" t="s">
        <v>1027</v>
      </c>
      <c r="E643" t="s">
        <v>1028</v>
      </c>
      <c r="F643" t="s">
        <v>1087</v>
      </c>
      <c r="G643" t="s">
        <v>1079</v>
      </c>
      <c r="H643" t="s">
        <v>1175</v>
      </c>
      <c r="I643" t="s">
        <v>14</v>
      </c>
      <c r="J643" t="s">
        <v>1079</v>
      </c>
      <c r="K643" s="78">
        <f t="shared" ca="1" si="10"/>
        <v>0</v>
      </c>
      <c r="M643" t="s">
        <v>1680</v>
      </c>
    </row>
    <row r="644" spans="1:13" x14ac:dyDescent="0.35">
      <c r="A644" t="s">
        <v>529</v>
      </c>
      <c r="B644" t="s">
        <v>51</v>
      </c>
      <c r="C644" t="s">
        <v>1082</v>
      </c>
      <c r="D644" t="s">
        <v>1027</v>
      </c>
      <c r="E644" t="s">
        <v>1028</v>
      </c>
      <c r="F644" t="s">
        <v>1088</v>
      </c>
      <c r="G644" t="s">
        <v>1079</v>
      </c>
      <c r="H644" t="s">
        <v>1176</v>
      </c>
      <c r="I644" t="s">
        <v>14</v>
      </c>
      <c r="J644" t="s">
        <v>1079</v>
      </c>
      <c r="K644" s="78">
        <f t="shared" ca="1" si="10"/>
        <v>0</v>
      </c>
      <c r="M644" t="s">
        <v>1680</v>
      </c>
    </row>
    <row r="645" spans="1:13" x14ac:dyDescent="0.35">
      <c r="A645" t="s">
        <v>529</v>
      </c>
      <c r="B645" t="s">
        <v>53</v>
      </c>
      <c r="C645" t="s">
        <v>1082</v>
      </c>
      <c r="D645" t="s">
        <v>1027</v>
      </c>
      <c r="E645" t="s">
        <v>1028</v>
      </c>
      <c r="F645" t="s">
        <v>1089</v>
      </c>
      <c r="G645" t="s">
        <v>1079</v>
      </c>
      <c r="H645" t="s">
        <v>1177</v>
      </c>
      <c r="I645" t="s">
        <v>14</v>
      </c>
      <c r="J645" t="s">
        <v>1079</v>
      </c>
      <c r="K645" s="78">
        <f t="shared" ca="1" si="10"/>
        <v>0</v>
      </c>
      <c r="M645" t="s">
        <v>1680</v>
      </c>
    </row>
    <row r="646" spans="1:13" x14ac:dyDescent="0.35">
      <c r="A646" t="s">
        <v>529</v>
      </c>
      <c r="B646" t="s">
        <v>60</v>
      </c>
      <c r="C646" t="s">
        <v>1082</v>
      </c>
      <c r="D646" t="s">
        <v>1027</v>
      </c>
      <c r="E646" t="s">
        <v>1028</v>
      </c>
      <c r="F646" t="s">
        <v>603</v>
      </c>
      <c r="G646" t="s">
        <v>1079</v>
      </c>
      <c r="H646" t="s">
        <v>1178</v>
      </c>
      <c r="I646" t="s">
        <v>14</v>
      </c>
      <c r="J646" t="s">
        <v>1079</v>
      </c>
      <c r="K646" s="78">
        <f t="shared" ca="1" si="10"/>
        <v>0</v>
      </c>
      <c r="M646" t="s">
        <v>1680</v>
      </c>
    </row>
    <row r="647" spans="1:13" x14ac:dyDescent="0.35">
      <c r="A647" t="s">
        <v>529</v>
      </c>
      <c r="B647" t="s">
        <v>66</v>
      </c>
      <c r="C647" t="s">
        <v>1082</v>
      </c>
      <c r="D647" t="s">
        <v>1027</v>
      </c>
      <c r="E647" t="s">
        <v>1028</v>
      </c>
      <c r="F647" t="s">
        <v>513</v>
      </c>
      <c r="G647" t="s">
        <v>1079</v>
      </c>
      <c r="H647" t="s">
        <v>1179</v>
      </c>
      <c r="I647" t="s">
        <v>14</v>
      </c>
      <c r="J647" t="s">
        <v>1079</v>
      </c>
      <c r="K647" s="78">
        <f t="shared" ca="1" si="10"/>
        <v>0</v>
      </c>
      <c r="M647" t="s">
        <v>1680</v>
      </c>
    </row>
    <row r="648" spans="1:13" x14ac:dyDescent="0.35">
      <c r="A648" t="s">
        <v>529</v>
      </c>
      <c r="B648" t="s">
        <v>69</v>
      </c>
      <c r="C648" t="s">
        <v>1082</v>
      </c>
      <c r="D648" t="s">
        <v>1027</v>
      </c>
      <c r="E648" t="s">
        <v>1028</v>
      </c>
      <c r="F648" t="s">
        <v>54</v>
      </c>
      <c r="G648" t="s">
        <v>1079</v>
      </c>
      <c r="H648" t="s">
        <v>1180</v>
      </c>
      <c r="I648" t="s">
        <v>14</v>
      </c>
      <c r="J648" t="s">
        <v>1079</v>
      </c>
      <c r="K648" s="78">
        <f t="shared" ca="1" si="10"/>
        <v>0</v>
      </c>
      <c r="M648" t="s">
        <v>1680</v>
      </c>
    </row>
    <row r="649" spans="1:13" x14ac:dyDescent="0.35">
      <c r="A649" t="s">
        <v>529</v>
      </c>
      <c r="B649" t="s">
        <v>73</v>
      </c>
      <c r="C649" t="s">
        <v>1082</v>
      </c>
      <c r="D649" t="s">
        <v>1027</v>
      </c>
      <c r="E649" t="s">
        <v>1029</v>
      </c>
      <c r="G649" t="s">
        <v>1079</v>
      </c>
      <c r="H649" t="s">
        <v>1181</v>
      </c>
      <c r="I649" t="s">
        <v>14</v>
      </c>
      <c r="J649" t="s">
        <v>1079</v>
      </c>
      <c r="K649" s="78">
        <f t="shared" ca="1" si="10"/>
        <v>0</v>
      </c>
      <c r="M649" t="s">
        <v>1680</v>
      </c>
    </row>
    <row r="650" spans="1:13" x14ac:dyDescent="0.35">
      <c r="A650" t="s">
        <v>529</v>
      </c>
      <c r="B650" t="s">
        <v>76</v>
      </c>
      <c r="C650" t="s">
        <v>1082</v>
      </c>
      <c r="D650" t="s">
        <v>480</v>
      </c>
      <c r="E650" t="s">
        <v>1028</v>
      </c>
      <c r="F650" t="s">
        <v>1090</v>
      </c>
      <c r="G650" t="s">
        <v>1079</v>
      </c>
      <c r="H650" t="s">
        <v>1182</v>
      </c>
      <c r="I650" t="s">
        <v>14</v>
      </c>
      <c r="J650" t="s">
        <v>1079</v>
      </c>
      <c r="K650" s="78">
        <f t="shared" ca="1" si="10"/>
        <v>0</v>
      </c>
      <c r="M650" t="s">
        <v>1680</v>
      </c>
    </row>
    <row r="651" spans="1:13" x14ac:dyDescent="0.35">
      <c r="A651" t="s">
        <v>529</v>
      </c>
      <c r="B651" t="s">
        <v>80</v>
      </c>
      <c r="C651" t="s">
        <v>1082</v>
      </c>
      <c r="D651" t="s">
        <v>480</v>
      </c>
      <c r="E651" t="s">
        <v>1028</v>
      </c>
      <c r="F651" t="s">
        <v>1091</v>
      </c>
      <c r="G651" t="s">
        <v>1079</v>
      </c>
      <c r="H651" t="s">
        <v>1183</v>
      </c>
      <c r="I651" t="s">
        <v>14</v>
      </c>
      <c r="J651" t="s">
        <v>1079</v>
      </c>
      <c r="K651" s="78">
        <f t="shared" ca="1" si="10"/>
        <v>0</v>
      </c>
      <c r="M651" t="s">
        <v>1680</v>
      </c>
    </row>
    <row r="652" spans="1:13" x14ac:dyDescent="0.35">
      <c r="A652" t="s">
        <v>529</v>
      </c>
      <c r="B652" t="s">
        <v>82</v>
      </c>
      <c r="C652" t="s">
        <v>1082</v>
      </c>
      <c r="D652" t="s">
        <v>480</v>
      </c>
      <c r="E652" t="s">
        <v>1028</v>
      </c>
      <c r="F652" t="s">
        <v>1092</v>
      </c>
      <c r="G652" t="s">
        <v>1079</v>
      </c>
      <c r="H652" t="s">
        <v>1184</v>
      </c>
      <c r="I652" t="s">
        <v>14</v>
      </c>
      <c r="J652" t="s">
        <v>1079</v>
      </c>
      <c r="K652" s="78">
        <f t="shared" ca="1" si="10"/>
        <v>0</v>
      </c>
      <c r="M652" t="s">
        <v>1680</v>
      </c>
    </row>
    <row r="653" spans="1:13" x14ac:dyDescent="0.35">
      <c r="A653" t="s">
        <v>529</v>
      </c>
      <c r="B653" t="s">
        <v>84</v>
      </c>
      <c r="C653" t="s">
        <v>1082</v>
      </c>
      <c r="D653" t="s">
        <v>480</v>
      </c>
      <c r="E653" t="s">
        <v>1028</v>
      </c>
      <c r="F653" t="s">
        <v>586</v>
      </c>
      <c r="G653" t="s">
        <v>1079</v>
      </c>
      <c r="H653" t="s">
        <v>1185</v>
      </c>
      <c r="I653" t="s">
        <v>14</v>
      </c>
      <c r="J653" t="s">
        <v>1079</v>
      </c>
      <c r="K653" s="78">
        <f t="shared" ca="1" si="10"/>
        <v>0</v>
      </c>
      <c r="M653" t="s">
        <v>1680</v>
      </c>
    </row>
    <row r="654" spans="1:13" x14ac:dyDescent="0.35">
      <c r="A654" t="s">
        <v>529</v>
      </c>
      <c r="B654" t="s">
        <v>86</v>
      </c>
      <c r="C654" t="s">
        <v>1082</v>
      </c>
      <c r="D654" t="s">
        <v>480</v>
      </c>
      <c r="E654" t="s">
        <v>1028</v>
      </c>
      <c r="F654" t="s">
        <v>513</v>
      </c>
      <c r="G654" t="s">
        <v>1079</v>
      </c>
      <c r="H654" t="s">
        <v>1186</v>
      </c>
      <c r="I654" t="s">
        <v>14</v>
      </c>
      <c r="J654" t="s">
        <v>1079</v>
      </c>
      <c r="K654" s="78">
        <f t="shared" ca="1" si="10"/>
        <v>0</v>
      </c>
      <c r="M654" t="s">
        <v>1680</v>
      </c>
    </row>
    <row r="655" spans="1:13" x14ac:dyDescent="0.35">
      <c r="A655" t="s">
        <v>529</v>
      </c>
      <c r="B655" t="s">
        <v>88</v>
      </c>
      <c r="C655" t="s">
        <v>1082</v>
      </c>
      <c r="D655" t="s">
        <v>480</v>
      </c>
      <c r="E655" t="s">
        <v>1028</v>
      </c>
      <c r="F655" t="s">
        <v>54</v>
      </c>
      <c r="G655" t="s">
        <v>1079</v>
      </c>
      <c r="H655" t="s">
        <v>1187</v>
      </c>
      <c r="I655" t="s">
        <v>14</v>
      </c>
      <c r="J655" t="s">
        <v>1079</v>
      </c>
      <c r="K655" s="78">
        <f t="shared" ca="1" si="10"/>
        <v>0</v>
      </c>
      <c r="M655" t="s">
        <v>1680</v>
      </c>
    </row>
    <row r="656" spans="1:13" x14ac:dyDescent="0.35">
      <c r="A656" t="s">
        <v>529</v>
      </c>
      <c r="B656" t="s">
        <v>90</v>
      </c>
      <c r="C656" t="s">
        <v>1082</v>
      </c>
      <c r="D656" t="s">
        <v>480</v>
      </c>
      <c r="E656" t="s">
        <v>1029</v>
      </c>
      <c r="G656" t="s">
        <v>1079</v>
      </c>
      <c r="H656" t="s">
        <v>1188</v>
      </c>
      <c r="I656" t="s">
        <v>14</v>
      </c>
      <c r="J656" t="s">
        <v>1079</v>
      </c>
      <c r="K656" s="78">
        <f t="shared" ca="1" si="10"/>
        <v>0</v>
      </c>
      <c r="M656" t="s">
        <v>1680</v>
      </c>
    </row>
    <row r="657" spans="1:13" x14ac:dyDescent="0.35">
      <c r="A657" t="s">
        <v>529</v>
      </c>
      <c r="B657" t="s">
        <v>92</v>
      </c>
      <c r="C657" t="s">
        <v>1082</v>
      </c>
      <c r="D657" t="s">
        <v>1030</v>
      </c>
      <c r="E657" t="s">
        <v>1028</v>
      </c>
      <c r="F657" t="s">
        <v>1093</v>
      </c>
      <c r="G657" t="s">
        <v>1079</v>
      </c>
      <c r="H657" t="s">
        <v>1189</v>
      </c>
      <c r="I657" t="s">
        <v>14</v>
      </c>
      <c r="J657" t="s">
        <v>1079</v>
      </c>
      <c r="K657" s="78">
        <f t="shared" ca="1" si="10"/>
        <v>0</v>
      </c>
      <c r="M657" t="s">
        <v>1680</v>
      </c>
    </row>
    <row r="658" spans="1:13" x14ac:dyDescent="0.35">
      <c r="A658" t="s">
        <v>529</v>
      </c>
      <c r="B658" t="s">
        <v>94</v>
      </c>
      <c r="C658" t="s">
        <v>1082</v>
      </c>
      <c r="D658" t="s">
        <v>1030</v>
      </c>
      <c r="E658" t="s">
        <v>1028</v>
      </c>
      <c r="F658" t="s">
        <v>1089</v>
      </c>
      <c r="G658" t="s">
        <v>1079</v>
      </c>
      <c r="H658" t="s">
        <v>1190</v>
      </c>
      <c r="I658" t="s">
        <v>14</v>
      </c>
      <c r="J658" t="s">
        <v>1079</v>
      </c>
      <c r="K658" s="78">
        <f t="shared" ca="1" si="10"/>
        <v>0</v>
      </c>
      <c r="M658" t="s">
        <v>1680</v>
      </c>
    </row>
    <row r="659" spans="1:13" x14ac:dyDescent="0.35">
      <c r="A659" t="s">
        <v>529</v>
      </c>
      <c r="B659" t="s">
        <v>96</v>
      </c>
      <c r="C659" t="s">
        <v>1082</v>
      </c>
      <c r="D659" t="s">
        <v>1030</v>
      </c>
      <c r="E659" t="s">
        <v>1028</v>
      </c>
      <c r="F659" t="s">
        <v>603</v>
      </c>
      <c r="G659" t="s">
        <v>1079</v>
      </c>
      <c r="H659" t="s">
        <v>1191</v>
      </c>
      <c r="I659" t="s">
        <v>14</v>
      </c>
      <c r="J659" t="s">
        <v>1079</v>
      </c>
      <c r="K659" s="78">
        <f t="shared" ca="1" si="10"/>
        <v>0</v>
      </c>
      <c r="M659" t="s">
        <v>1680</v>
      </c>
    </row>
    <row r="660" spans="1:13" x14ac:dyDescent="0.35">
      <c r="A660" t="s">
        <v>529</v>
      </c>
      <c r="B660" t="s">
        <v>98</v>
      </c>
      <c r="C660" t="s">
        <v>1082</v>
      </c>
      <c r="D660" t="s">
        <v>1030</v>
      </c>
      <c r="E660" t="s">
        <v>1028</v>
      </c>
      <c r="F660" t="s">
        <v>54</v>
      </c>
      <c r="G660" t="s">
        <v>1079</v>
      </c>
      <c r="H660" t="s">
        <v>1192</v>
      </c>
      <c r="I660" t="s">
        <v>14</v>
      </c>
      <c r="J660" t="s">
        <v>1079</v>
      </c>
      <c r="K660" s="78">
        <f t="shared" ca="1" si="10"/>
        <v>0</v>
      </c>
      <c r="M660" t="s">
        <v>1680</v>
      </c>
    </row>
    <row r="661" spans="1:13" x14ac:dyDescent="0.35">
      <c r="A661" t="s">
        <v>529</v>
      </c>
      <c r="B661" t="s">
        <v>100</v>
      </c>
      <c r="C661" t="s">
        <v>1082</v>
      </c>
      <c r="D661" t="s">
        <v>1030</v>
      </c>
      <c r="E661" t="s">
        <v>1029</v>
      </c>
      <c r="G661" t="s">
        <v>1079</v>
      </c>
      <c r="H661" t="s">
        <v>1193</v>
      </c>
      <c r="I661" t="s">
        <v>14</v>
      </c>
      <c r="J661" t="s">
        <v>1079</v>
      </c>
      <c r="K661" s="78">
        <f t="shared" ca="1" si="10"/>
        <v>0</v>
      </c>
      <c r="M661" t="s">
        <v>1680</v>
      </c>
    </row>
    <row r="662" spans="1:13" x14ac:dyDescent="0.35">
      <c r="A662" t="s">
        <v>529</v>
      </c>
      <c r="B662" t="s">
        <v>102</v>
      </c>
      <c r="C662" t="s">
        <v>1082</v>
      </c>
      <c r="D662" t="s">
        <v>1031</v>
      </c>
      <c r="E662" t="s">
        <v>1028</v>
      </c>
      <c r="F662" t="s">
        <v>1094</v>
      </c>
      <c r="G662" t="s">
        <v>1079</v>
      </c>
      <c r="H662" t="s">
        <v>1194</v>
      </c>
      <c r="I662" t="s">
        <v>14</v>
      </c>
      <c r="J662" t="s">
        <v>1079</v>
      </c>
      <c r="K662" s="78">
        <f t="shared" ca="1" si="10"/>
        <v>0</v>
      </c>
      <c r="M662" t="s">
        <v>1680</v>
      </c>
    </row>
    <row r="663" spans="1:13" x14ac:dyDescent="0.35">
      <c r="A663" t="s">
        <v>529</v>
      </c>
      <c r="B663" t="s">
        <v>67</v>
      </c>
      <c r="C663" t="s">
        <v>1082</v>
      </c>
      <c r="D663" t="s">
        <v>1031</v>
      </c>
      <c r="E663" t="s">
        <v>1028</v>
      </c>
      <c r="F663" t="s">
        <v>1095</v>
      </c>
      <c r="G663" t="s">
        <v>1079</v>
      </c>
      <c r="H663" t="s">
        <v>1195</v>
      </c>
      <c r="I663" t="s">
        <v>14</v>
      </c>
      <c r="J663" t="s">
        <v>1079</v>
      </c>
      <c r="K663" s="78">
        <f t="shared" ca="1" si="10"/>
        <v>0</v>
      </c>
      <c r="M663" t="s">
        <v>1680</v>
      </c>
    </row>
    <row r="664" spans="1:13" x14ac:dyDescent="0.35">
      <c r="A664" t="s">
        <v>529</v>
      </c>
      <c r="B664" t="s">
        <v>105</v>
      </c>
      <c r="C664" t="s">
        <v>1082</v>
      </c>
      <c r="D664" t="s">
        <v>1031</v>
      </c>
      <c r="E664" t="s">
        <v>1028</v>
      </c>
      <c r="F664" t="s">
        <v>54</v>
      </c>
      <c r="G664" t="s">
        <v>1079</v>
      </c>
      <c r="H664" t="s">
        <v>1196</v>
      </c>
      <c r="I664" t="s">
        <v>14</v>
      </c>
      <c r="J664" t="s">
        <v>1079</v>
      </c>
      <c r="K664" s="78">
        <f t="shared" ca="1" si="10"/>
        <v>0</v>
      </c>
      <c r="M664" t="s">
        <v>1680</v>
      </c>
    </row>
    <row r="665" spans="1:13" x14ac:dyDescent="0.35">
      <c r="A665" t="s">
        <v>529</v>
      </c>
      <c r="B665" t="s">
        <v>107</v>
      </c>
      <c r="C665" t="s">
        <v>1082</v>
      </c>
      <c r="D665" t="s">
        <v>1031</v>
      </c>
      <c r="E665" t="s">
        <v>1029</v>
      </c>
      <c r="G665" t="s">
        <v>1079</v>
      </c>
      <c r="H665" t="s">
        <v>1197</v>
      </c>
      <c r="I665" t="s">
        <v>14</v>
      </c>
      <c r="J665" t="s">
        <v>1079</v>
      </c>
      <c r="K665" s="78">
        <f t="shared" ca="1" si="10"/>
        <v>0</v>
      </c>
      <c r="M665" t="s">
        <v>1680</v>
      </c>
    </row>
    <row r="666" spans="1:13" x14ac:dyDescent="0.35">
      <c r="A666" t="s">
        <v>529</v>
      </c>
      <c r="B666" t="s">
        <v>109</v>
      </c>
      <c r="C666" t="s">
        <v>1082</v>
      </c>
      <c r="D666" t="s">
        <v>1032</v>
      </c>
      <c r="E666" t="s">
        <v>1028</v>
      </c>
      <c r="F666" t="s">
        <v>1094</v>
      </c>
      <c r="G666" t="s">
        <v>1079</v>
      </c>
      <c r="H666" t="s">
        <v>1198</v>
      </c>
      <c r="I666" t="s">
        <v>14</v>
      </c>
      <c r="J666" t="s">
        <v>1079</v>
      </c>
      <c r="K666" s="78">
        <f t="shared" ca="1" si="10"/>
        <v>0</v>
      </c>
      <c r="M666" t="s">
        <v>1680</v>
      </c>
    </row>
    <row r="667" spans="1:13" x14ac:dyDescent="0.35">
      <c r="A667" t="s">
        <v>529</v>
      </c>
      <c r="B667" t="s">
        <v>111</v>
      </c>
      <c r="C667" t="s">
        <v>1082</v>
      </c>
      <c r="D667" t="s">
        <v>1032</v>
      </c>
      <c r="E667" t="s">
        <v>1028</v>
      </c>
      <c r="F667" t="s">
        <v>1095</v>
      </c>
      <c r="G667" t="s">
        <v>1079</v>
      </c>
      <c r="H667" t="s">
        <v>1199</v>
      </c>
      <c r="I667" t="s">
        <v>14</v>
      </c>
      <c r="J667" t="s">
        <v>1079</v>
      </c>
      <c r="K667" s="78">
        <f t="shared" ca="1" si="10"/>
        <v>0</v>
      </c>
      <c r="M667" t="s">
        <v>1680</v>
      </c>
    </row>
    <row r="668" spans="1:13" x14ac:dyDescent="0.35">
      <c r="A668" t="s">
        <v>529</v>
      </c>
      <c r="B668" t="s">
        <v>114</v>
      </c>
      <c r="C668" t="s">
        <v>1082</v>
      </c>
      <c r="D668" t="s">
        <v>1032</v>
      </c>
      <c r="E668" t="s">
        <v>1028</v>
      </c>
      <c r="F668" t="s">
        <v>54</v>
      </c>
      <c r="G668" t="s">
        <v>1079</v>
      </c>
      <c r="H668" t="s">
        <v>1200</v>
      </c>
      <c r="I668" t="s">
        <v>14</v>
      </c>
      <c r="J668" t="s">
        <v>1079</v>
      </c>
      <c r="K668" s="78">
        <f t="shared" ca="1" si="10"/>
        <v>0</v>
      </c>
      <c r="M668" t="s">
        <v>1680</v>
      </c>
    </row>
    <row r="669" spans="1:13" x14ac:dyDescent="0.35">
      <c r="A669" t="s">
        <v>529</v>
      </c>
      <c r="B669" t="s">
        <v>116</v>
      </c>
      <c r="C669" t="s">
        <v>1082</v>
      </c>
      <c r="D669" t="s">
        <v>1032</v>
      </c>
      <c r="E669" t="s">
        <v>1029</v>
      </c>
      <c r="G669" t="s">
        <v>1079</v>
      </c>
      <c r="H669" t="s">
        <v>1201</v>
      </c>
      <c r="I669" t="s">
        <v>14</v>
      </c>
      <c r="J669" t="s">
        <v>1079</v>
      </c>
      <c r="K669" s="78">
        <f t="shared" ca="1" si="10"/>
        <v>0</v>
      </c>
      <c r="M669" t="s">
        <v>1680</v>
      </c>
    </row>
    <row r="670" spans="1:13" x14ac:dyDescent="0.35">
      <c r="A670" t="s">
        <v>529</v>
      </c>
      <c r="B670" t="s">
        <v>118</v>
      </c>
      <c r="C670" t="s">
        <v>1082</v>
      </c>
      <c r="D670" t="s">
        <v>513</v>
      </c>
      <c r="E670" t="s">
        <v>1028</v>
      </c>
      <c r="G670" t="s">
        <v>1079</v>
      </c>
      <c r="H670" t="s">
        <v>1202</v>
      </c>
      <c r="I670" t="s">
        <v>14</v>
      </c>
      <c r="J670" t="s">
        <v>1079</v>
      </c>
      <c r="K670" s="78">
        <f t="shared" ca="1" si="10"/>
        <v>0</v>
      </c>
      <c r="M670" t="s">
        <v>1680</v>
      </c>
    </row>
    <row r="671" spans="1:13" x14ac:dyDescent="0.35">
      <c r="A671" t="s">
        <v>529</v>
      </c>
      <c r="B671" t="s">
        <v>120</v>
      </c>
      <c r="C671" t="s">
        <v>1082</v>
      </c>
      <c r="D671" t="s">
        <v>513</v>
      </c>
      <c r="E671" t="s">
        <v>1029</v>
      </c>
      <c r="G671" t="s">
        <v>1079</v>
      </c>
      <c r="H671" t="s">
        <v>1203</v>
      </c>
      <c r="I671" t="s">
        <v>14</v>
      </c>
      <c r="J671" t="s">
        <v>1079</v>
      </c>
      <c r="K671" s="78">
        <f t="shared" ca="1" si="10"/>
        <v>0</v>
      </c>
      <c r="M671" t="s">
        <v>1680</v>
      </c>
    </row>
    <row r="672" spans="1:13" x14ac:dyDescent="0.35">
      <c r="A672" t="s">
        <v>529</v>
      </c>
      <c r="B672" t="s">
        <v>122</v>
      </c>
      <c r="C672" t="s">
        <v>1082</v>
      </c>
      <c r="D672" t="s">
        <v>1033</v>
      </c>
      <c r="E672" t="s">
        <v>1028</v>
      </c>
      <c r="G672" t="s">
        <v>1079</v>
      </c>
      <c r="H672" t="s">
        <v>1204</v>
      </c>
      <c r="I672" t="s">
        <v>14</v>
      </c>
      <c r="J672" t="s">
        <v>1079</v>
      </c>
      <c r="K672" s="78">
        <f t="shared" ca="1" si="10"/>
        <v>0</v>
      </c>
      <c r="M672" t="s">
        <v>1680</v>
      </c>
    </row>
    <row r="673" spans="1:13" x14ac:dyDescent="0.35">
      <c r="A673" t="s">
        <v>529</v>
      </c>
      <c r="B673" t="s">
        <v>124</v>
      </c>
      <c r="C673" t="s">
        <v>1082</v>
      </c>
      <c r="D673" t="s">
        <v>1033</v>
      </c>
      <c r="E673" t="s">
        <v>1029</v>
      </c>
      <c r="G673" t="s">
        <v>1079</v>
      </c>
      <c r="H673" t="s">
        <v>1205</v>
      </c>
      <c r="I673" t="s">
        <v>14</v>
      </c>
      <c r="J673" t="s">
        <v>1079</v>
      </c>
      <c r="K673" s="78">
        <f t="shared" ca="1" si="10"/>
        <v>0</v>
      </c>
      <c r="M673" t="s">
        <v>1680</v>
      </c>
    </row>
    <row r="674" spans="1:13" x14ac:dyDescent="0.35">
      <c r="A674" t="s">
        <v>529</v>
      </c>
      <c r="B674" t="s">
        <v>71</v>
      </c>
      <c r="C674" t="s">
        <v>1082</v>
      </c>
      <c r="D674" t="s">
        <v>1033</v>
      </c>
      <c r="E674" t="s">
        <v>1034</v>
      </c>
      <c r="G674" t="s">
        <v>1079</v>
      </c>
      <c r="H674" t="s">
        <v>1206</v>
      </c>
      <c r="I674" t="s">
        <v>14</v>
      </c>
      <c r="J674" t="s">
        <v>1079</v>
      </c>
      <c r="K674" s="78">
        <f t="shared" ca="1" si="10"/>
        <v>0</v>
      </c>
      <c r="M674" t="s">
        <v>1680</v>
      </c>
    </row>
    <row r="675" spans="1:13" x14ac:dyDescent="0.35">
      <c r="A675" t="s">
        <v>529</v>
      </c>
      <c r="B675" t="s">
        <v>38</v>
      </c>
      <c r="C675" t="s">
        <v>1082</v>
      </c>
      <c r="D675" t="s">
        <v>1027</v>
      </c>
      <c r="E675" t="s">
        <v>1028</v>
      </c>
      <c r="F675" t="s">
        <v>1084</v>
      </c>
      <c r="G675" t="s">
        <v>1080</v>
      </c>
      <c r="H675" t="s">
        <v>1207</v>
      </c>
      <c r="I675" t="s">
        <v>61</v>
      </c>
      <c r="J675" t="s">
        <v>1080</v>
      </c>
      <c r="K675" s="78">
        <f t="shared" ca="1" si="10"/>
        <v>0</v>
      </c>
      <c r="M675" t="s">
        <v>1680</v>
      </c>
    </row>
    <row r="676" spans="1:13" x14ac:dyDescent="0.35">
      <c r="A676" t="s">
        <v>529</v>
      </c>
      <c r="B676" t="s">
        <v>41</v>
      </c>
      <c r="C676" t="s">
        <v>1082</v>
      </c>
      <c r="D676" t="s">
        <v>1027</v>
      </c>
      <c r="E676" t="s">
        <v>1028</v>
      </c>
      <c r="F676" t="s">
        <v>1085</v>
      </c>
      <c r="G676" t="s">
        <v>1080</v>
      </c>
      <c r="H676" t="s">
        <v>1208</v>
      </c>
      <c r="I676" t="s">
        <v>61</v>
      </c>
      <c r="J676" t="s">
        <v>1080</v>
      </c>
      <c r="K676" s="78">
        <f t="shared" ca="1" si="10"/>
        <v>0</v>
      </c>
      <c r="M676" t="s">
        <v>1680</v>
      </c>
    </row>
    <row r="677" spans="1:13" x14ac:dyDescent="0.35">
      <c r="A677" t="s">
        <v>529</v>
      </c>
      <c r="B677" t="s">
        <v>45</v>
      </c>
      <c r="C677" t="s">
        <v>1082</v>
      </c>
      <c r="D677" t="s">
        <v>1027</v>
      </c>
      <c r="E677" t="s">
        <v>1028</v>
      </c>
      <c r="F677" t="s">
        <v>1086</v>
      </c>
      <c r="G677" t="s">
        <v>1080</v>
      </c>
      <c r="H677" t="s">
        <v>1209</v>
      </c>
      <c r="I677" t="s">
        <v>61</v>
      </c>
      <c r="J677" t="s">
        <v>1080</v>
      </c>
      <c r="K677" s="78">
        <f t="shared" ca="1" si="10"/>
        <v>0</v>
      </c>
      <c r="M677" t="s">
        <v>1680</v>
      </c>
    </row>
    <row r="678" spans="1:13" x14ac:dyDescent="0.35">
      <c r="A678" t="s">
        <v>529</v>
      </c>
      <c r="B678" t="s">
        <v>49</v>
      </c>
      <c r="C678" t="s">
        <v>1082</v>
      </c>
      <c r="D678" t="s">
        <v>1027</v>
      </c>
      <c r="E678" t="s">
        <v>1028</v>
      </c>
      <c r="F678" t="s">
        <v>1087</v>
      </c>
      <c r="G678" t="s">
        <v>1080</v>
      </c>
      <c r="H678" t="s">
        <v>1210</v>
      </c>
      <c r="I678" t="s">
        <v>61</v>
      </c>
      <c r="J678" t="s">
        <v>1080</v>
      </c>
      <c r="K678" s="78">
        <f t="shared" ca="1" si="10"/>
        <v>0</v>
      </c>
      <c r="M678" t="s">
        <v>1680</v>
      </c>
    </row>
    <row r="679" spans="1:13" x14ac:dyDescent="0.35">
      <c r="A679" t="s">
        <v>529</v>
      </c>
      <c r="B679" t="s">
        <v>51</v>
      </c>
      <c r="C679" t="s">
        <v>1082</v>
      </c>
      <c r="D679" t="s">
        <v>1027</v>
      </c>
      <c r="E679" t="s">
        <v>1028</v>
      </c>
      <c r="F679" t="s">
        <v>1088</v>
      </c>
      <c r="G679" t="s">
        <v>1080</v>
      </c>
      <c r="H679" t="s">
        <v>1211</v>
      </c>
      <c r="I679" t="s">
        <v>61</v>
      </c>
      <c r="J679" t="s">
        <v>1080</v>
      </c>
      <c r="K679" s="78">
        <f t="shared" ca="1" si="10"/>
        <v>0</v>
      </c>
      <c r="M679" t="s">
        <v>1680</v>
      </c>
    </row>
    <row r="680" spans="1:13" x14ac:dyDescent="0.35">
      <c r="A680" t="s">
        <v>529</v>
      </c>
      <c r="B680" t="s">
        <v>53</v>
      </c>
      <c r="C680" t="s">
        <v>1082</v>
      </c>
      <c r="D680" t="s">
        <v>1027</v>
      </c>
      <c r="E680" t="s">
        <v>1028</v>
      </c>
      <c r="F680" t="s">
        <v>1089</v>
      </c>
      <c r="G680" t="s">
        <v>1080</v>
      </c>
      <c r="H680" t="s">
        <v>1212</v>
      </c>
      <c r="I680" t="s">
        <v>61</v>
      </c>
      <c r="J680" t="s">
        <v>1080</v>
      </c>
      <c r="K680" s="78">
        <f t="shared" ca="1" si="10"/>
        <v>0</v>
      </c>
      <c r="M680" t="s">
        <v>1680</v>
      </c>
    </row>
    <row r="681" spans="1:13" x14ac:dyDescent="0.35">
      <c r="A681" t="s">
        <v>529</v>
      </c>
      <c r="B681" t="s">
        <v>60</v>
      </c>
      <c r="C681" t="s">
        <v>1082</v>
      </c>
      <c r="D681" t="s">
        <v>1027</v>
      </c>
      <c r="E681" t="s">
        <v>1028</v>
      </c>
      <c r="F681" t="s">
        <v>603</v>
      </c>
      <c r="G681" t="s">
        <v>1080</v>
      </c>
      <c r="H681" t="s">
        <v>1213</v>
      </c>
      <c r="I681" t="s">
        <v>61</v>
      </c>
      <c r="J681" t="s">
        <v>1080</v>
      </c>
      <c r="K681" s="78">
        <f t="shared" ca="1" si="10"/>
        <v>0</v>
      </c>
      <c r="M681" t="s">
        <v>1680</v>
      </c>
    </row>
    <row r="682" spans="1:13" x14ac:dyDescent="0.35">
      <c r="A682" t="s">
        <v>529</v>
      </c>
      <c r="B682" t="s">
        <v>66</v>
      </c>
      <c r="C682" t="s">
        <v>1082</v>
      </c>
      <c r="D682" t="s">
        <v>1027</v>
      </c>
      <c r="E682" t="s">
        <v>1028</v>
      </c>
      <c r="F682" t="s">
        <v>513</v>
      </c>
      <c r="G682" t="s">
        <v>1080</v>
      </c>
      <c r="H682" t="s">
        <v>1214</v>
      </c>
      <c r="I682" t="s">
        <v>61</v>
      </c>
      <c r="J682" t="s">
        <v>1080</v>
      </c>
      <c r="K682" s="78">
        <f t="shared" ca="1" si="10"/>
        <v>0</v>
      </c>
      <c r="M682" t="s">
        <v>1680</v>
      </c>
    </row>
    <row r="683" spans="1:13" x14ac:dyDescent="0.35">
      <c r="A683" t="s">
        <v>529</v>
      </c>
      <c r="B683" t="s">
        <v>69</v>
      </c>
      <c r="C683" t="s">
        <v>1082</v>
      </c>
      <c r="D683" t="s">
        <v>1027</v>
      </c>
      <c r="E683" t="s">
        <v>1028</v>
      </c>
      <c r="F683" t="s">
        <v>54</v>
      </c>
      <c r="G683" t="s">
        <v>1080</v>
      </c>
      <c r="H683" t="s">
        <v>1215</v>
      </c>
      <c r="I683" t="s">
        <v>61</v>
      </c>
      <c r="J683" t="s">
        <v>1080</v>
      </c>
      <c r="K683" s="78">
        <f t="shared" ca="1" si="10"/>
        <v>0</v>
      </c>
      <c r="M683" t="s">
        <v>1680</v>
      </c>
    </row>
    <row r="684" spans="1:13" x14ac:dyDescent="0.35">
      <c r="A684" t="s">
        <v>529</v>
      </c>
      <c r="B684" t="s">
        <v>73</v>
      </c>
      <c r="C684" t="s">
        <v>1082</v>
      </c>
      <c r="D684" t="s">
        <v>1027</v>
      </c>
      <c r="E684" t="s">
        <v>1029</v>
      </c>
      <c r="G684" t="s">
        <v>1080</v>
      </c>
      <c r="H684" t="s">
        <v>1216</v>
      </c>
      <c r="I684" t="s">
        <v>61</v>
      </c>
      <c r="J684" t="s">
        <v>1080</v>
      </c>
      <c r="K684" s="78">
        <f t="shared" ca="1" si="10"/>
        <v>0</v>
      </c>
      <c r="M684" t="s">
        <v>1680</v>
      </c>
    </row>
    <row r="685" spans="1:13" x14ac:dyDescent="0.35">
      <c r="A685" t="s">
        <v>529</v>
      </c>
      <c r="B685" t="s">
        <v>76</v>
      </c>
      <c r="C685" t="s">
        <v>1082</v>
      </c>
      <c r="D685" t="s">
        <v>480</v>
      </c>
      <c r="E685" t="s">
        <v>1028</v>
      </c>
      <c r="F685" t="s">
        <v>1090</v>
      </c>
      <c r="G685" t="s">
        <v>1080</v>
      </c>
      <c r="H685" t="s">
        <v>1217</v>
      </c>
      <c r="I685" t="s">
        <v>61</v>
      </c>
      <c r="J685" t="s">
        <v>1080</v>
      </c>
      <c r="K685" s="78">
        <f t="shared" ca="1" si="10"/>
        <v>0</v>
      </c>
      <c r="M685" t="s">
        <v>1680</v>
      </c>
    </row>
    <row r="686" spans="1:13" x14ac:dyDescent="0.35">
      <c r="A686" t="s">
        <v>529</v>
      </c>
      <c r="B686" t="s">
        <v>80</v>
      </c>
      <c r="C686" t="s">
        <v>1082</v>
      </c>
      <c r="D686" t="s">
        <v>480</v>
      </c>
      <c r="E686" t="s">
        <v>1028</v>
      </c>
      <c r="F686" t="s">
        <v>1091</v>
      </c>
      <c r="G686" t="s">
        <v>1080</v>
      </c>
      <c r="H686" t="s">
        <v>1218</v>
      </c>
      <c r="I686" t="s">
        <v>61</v>
      </c>
      <c r="J686" t="s">
        <v>1080</v>
      </c>
      <c r="K686" s="78">
        <f t="shared" ca="1" si="10"/>
        <v>0</v>
      </c>
      <c r="M686" t="s">
        <v>1680</v>
      </c>
    </row>
    <row r="687" spans="1:13" x14ac:dyDescent="0.35">
      <c r="A687" t="s">
        <v>529</v>
      </c>
      <c r="B687" t="s">
        <v>82</v>
      </c>
      <c r="C687" t="s">
        <v>1082</v>
      </c>
      <c r="D687" t="s">
        <v>480</v>
      </c>
      <c r="E687" t="s">
        <v>1028</v>
      </c>
      <c r="F687" t="s">
        <v>1092</v>
      </c>
      <c r="G687" t="s">
        <v>1080</v>
      </c>
      <c r="H687" t="s">
        <v>1219</v>
      </c>
      <c r="I687" t="s">
        <v>61</v>
      </c>
      <c r="J687" t="s">
        <v>1080</v>
      </c>
      <c r="K687" s="78">
        <f t="shared" ca="1" si="10"/>
        <v>0</v>
      </c>
      <c r="M687" t="s">
        <v>1680</v>
      </c>
    </row>
    <row r="688" spans="1:13" x14ac:dyDescent="0.35">
      <c r="A688" t="s">
        <v>529</v>
      </c>
      <c r="B688" t="s">
        <v>84</v>
      </c>
      <c r="C688" t="s">
        <v>1082</v>
      </c>
      <c r="D688" t="s">
        <v>480</v>
      </c>
      <c r="E688" t="s">
        <v>1028</v>
      </c>
      <c r="F688" t="s">
        <v>586</v>
      </c>
      <c r="G688" t="s">
        <v>1080</v>
      </c>
      <c r="H688" t="s">
        <v>1220</v>
      </c>
      <c r="I688" t="s">
        <v>61</v>
      </c>
      <c r="J688" t="s">
        <v>1080</v>
      </c>
      <c r="K688" s="78">
        <f t="shared" ca="1" si="10"/>
        <v>0</v>
      </c>
      <c r="M688" t="s">
        <v>1680</v>
      </c>
    </row>
    <row r="689" spans="1:13" x14ac:dyDescent="0.35">
      <c r="A689" t="s">
        <v>529</v>
      </c>
      <c r="B689" t="s">
        <v>86</v>
      </c>
      <c r="C689" t="s">
        <v>1082</v>
      </c>
      <c r="D689" t="s">
        <v>480</v>
      </c>
      <c r="E689" t="s">
        <v>1028</v>
      </c>
      <c r="F689" t="s">
        <v>513</v>
      </c>
      <c r="G689" t="s">
        <v>1080</v>
      </c>
      <c r="H689" t="s">
        <v>1221</v>
      </c>
      <c r="I689" t="s">
        <v>61</v>
      </c>
      <c r="J689" t="s">
        <v>1080</v>
      </c>
      <c r="K689" s="78">
        <f t="shared" ca="1" si="10"/>
        <v>0</v>
      </c>
      <c r="M689" t="s">
        <v>1680</v>
      </c>
    </row>
    <row r="690" spans="1:13" x14ac:dyDescent="0.35">
      <c r="A690" t="s">
        <v>529</v>
      </c>
      <c r="B690" t="s">
        <v>88</v>
      </c>
      <c r="C690" t="s">
        <v>1082</v>
      </c>
      <c r="D690" t="s">
        <v>480</v>
      </c>
      <c r="E690" t="s">
        <v>1028</v>
      </c>
      <c r="F690" t="s">
        <v>54</v>
      </c>
      <c r="G690" t="s">
        <v>1080</v>
      </c>
      <c r="H690" t="s">
        <v>1222</v>
      </c>
      <c r="I690" t="s">
        <v>61</v>
      </c>
      <c r="J690" t="s">
        <v>1080</v>
      </c>
      <c r="K690" s="78">
        <f t="shared" ca="1" si="10"/>
        <v>0</v>
      </c>
      <c r="M690" t="s">
        <v>1680</v>
      </c>
    </row>
    <row r="691" spans="1:13" x14ac:dyDescent="0.35">
      <c r="A691" t="s">
        <v>529</v>
      </c>
      <c r="B691" t="s">
        <v>90</v>
      </c>
      <c r="C691" t="s">
        <v>1082</v>
      </c>
      <c r="D691" t="s">
        <v>480</v>
      </c>
      <c r="E691" t="s">
        <v>1029</v>
      </c>
      <c r="G691" t="s">
        <v>1080</v>
      </c>
      <c r="H691" t="s">
        <v>1223</v>
      </c>
      <c r="I691" t="s">
        <v>61</v>
      </c>
      <c r="J691" t="s">
        <v>1080</v>
      </c>
      <c r="K691" s="78">
        <f t="shared" ca="1" si="10"/>
        <v>0</v>
      </c>
      <c r="M691" t="s">
        <v>1680</v>
      </c>
    </row>
    <row r="692" spans="1:13" x14ac:dyDescent="0.35">
      <c r="A692" t="s">
        <v>529</v>
      </c>
      <c r="B692" t="s">
        <v>92</v>
      </c>
      <c r="C692" t="s">
        <v>1082</v>
      </c>
      <c r="D692" t="s">
        <v>1030</v>
      </c>
      <c r="E692" t="s">
        <v>1028</v>
      </c>
      <c r="F692" t="s">
        <v>1093</v>
      </c>
      <c r="G692" t="s">
        <v>1080</v>
      </c>
      <c r="H692" t="s">
        <v>1224</v>
      </c>
      <c r="I692" t="s">
        <v>61</v>
      </c>
      <c r="J692" t="s">
        <v>1080</v>
      </c>
      <c r="K692" s="78">
        <f t="shared" ref="K692:K755" ca="1" si="11">OFFSET(INDIRECT(A692&amp;"_specific_Corner"),MATCH($B692,INDIRECT(A692&amp;"_specific_Row"),0),MATCH($I692,INDIRECT(A692&amp;"_specific_Column",0)))</f>
        <v>0</v>
      </c>
      <c r="M692" t="s">
        <v>1680</v>
      </c>
    </row>
    <row r="693" spans="1:13" x14ac:dyDescent="0.35">
      <c r="A693" t="s">
        <v>529</v>
      </c>
      <c r="B693" t="s">
        <v>94</v>
      </c>
      <c r="C693" t="s">
        <v>1082</v>
      </c>
      <c r="D693" t="s">
        <v>1030</v>
      </c>
      <c r="E693" t="s">
        <v>1028</v>
      </c>
      <c r="F693" t="s">
        <v>1089</v>
      </c>
      <c r="G693" t="s">
        <v>1080</v>
      </c>
      <c r="H693" t="s">
        <v>1225</v>
      </c>
      <c r="I693" t="s">
        <v>61</v>
      </c>
      <c r="J693" t="s">
        <v>1080</v>
      </c>
      <c r="K693" s="78">
        <f t="shared" ca="1" si="11"/>
        <v>0</v>
      </c>
      <c r="M693" t="s">
        <v>1680</v>
      </c>
    </row>
    <row r="694" spans="1:13" x14ac:dyDescent="0.35">
      <c r="A694" t="s">
        <v>529</v>
      </c>
      <c r="B694" t="s">
        <v>96</v>
      </c>
      <c r="C694" t="s">
        <v>1082</v>
      </c>
      <c r="D694" t="s">
        <v>1030</v>
      </c>
      <c r="E694" t="s">
        <v>1028</v>
      </c>
      <c r="F694" t="s">
        <v>603</v>
      </c>
      <c r="G694" t="s">
        <v>1080</v>
      </c>
      <c r="H694" t="s">
        <v>1226</v>
      </c>
      <c r="I694" t="s">
        <v>61</v>
      </c>
      <c r="J694" t="s">
        <v>1080</v>
      </c>
      <c r="K694" s="78">
        <f t="shared" ca="1" si="11"/>
        <v>0</v>
      </c>
      <c r="M694" t="s">
        <v>1680</v>
      </c>
    </row>
    <row r="695" spans="1:13" x14ac:dyDescent="0.35">
      <c r="A695" t="s">
        <v>529</v>
      </c>
      <c r="B695" t="s">
        <v>98</v>
      </c>
      <c r="C695" t="s">
        <v>1082</v>
      </c>
      <c r="D695" t="s">
        <v>1030</v>
      </c>
      <c r="E695" t="s">
        <v>1028</v>
      </c>
      <c r="F695" t="s">
        <v>54</v>
      </c>
      <c r="G695" t="s">
        <v>1080</v>
      </c>
      <c r="H695" t="s">
        <v>1227</v>
      </c>
      <c r="I695" t="s">
        <v>61</v>
      </c>
      <c r="J695" t="s">
        <v>1080</v>
      </c>
      <c r="K695" s="78">
        <f t="shared" ca="1" si="11"/>
        <v>0</v>
      </c>
      <c r="M695" t="s">
        <v>1680</v>
      </c>
    </row>
    <row r="696" spans="1:13" x14ac:dyDescent="0.35">
      <c r="A696" t="s">
        <v>529</v>
      </c>
      <c r="B696" t="s">
        <v>100</v>
      </c>
      <c r="C696" t="s">
        <v>1082</v>
      </c>
      <c r="D696" t="s">
        <v>1030</v>
      </c>
      <c r="E696" t="s">
        <v>1029</v>
      </c>
      <c r="G696" t="s">
        <v>1080</v>
      </c>
      <c r="H696" t="s">
        <v>1228</v>
      </c>
      <c r="I696" t="s">
        <v>61</v>
      </c>
      <c r="J696" t="s">
        <v>1080</v>
      </c>
      <c r="K696" s="78">
        <f t="shared" ca="1" si="11"/>
        <v>0</v>
      </c>
      <c r="M696" t="s">
        <v>1680</v>
      </c>
    </row>
    <row r="697" spans="1:13" x14ac:dyDescent="0.35">
      <c r="A697" t="s">
        <v>529</v>
      </c>
      <c r="B697" t="s">
        <v>102</v>
      </c>
      <c r="C697" t="s">
        <v>1082</v>
      </c>
      <c r="D697" t="s">
        <v>1031</v>
      </c>
      <c r="E697" t="s">
        <v>1028</v>
      </c>
      <c r="F697" t="s">
        <v>1094</v>
      </c>
      <c r="G697" t="s">
        <v>1080</v>
      </c>
      <c r="H697" t="s">
        <v>1229</v>
      </c>
      <c r="I697" t="s">
        <v>61</v>
      </c>
      <c r="J697" t="s">
        <v>1080</v>
      </c>
      <c r="K697" s="78">
        <f t="shared" ca="1" si="11"/>
        <v>0</v>
      </c>
      <c r="M697" t="s">
        <v>1680</v>
      </c>
    </row>
    <row r="698" spans="1:13" x14ac:dyDescent="0.35">
      <c r="A698" t="s">
        <v>529</v>
      </c>
      <c r="B698" t="s">
        <v>67</v>
      </c>
      <c r="C698" t="s">
        <v>1082</v>
      </c>
      <c r="D698" t="s">
        <v>1031</v>
      </c>
      <c r="E698" t="s">
        <v>1028</v>
      </c>
      <c r="F698" t="s">
        <v>1095</v>
      </c>
      <c r="G698" t="s">
        <v>1080</v>
      </c>
      <c r="H698" t="s">
        <v>1230</v>
      </c>
      <c r="I698" t="s">
        <v>61</v>
      </c>
      <c r="J698" t="s">
        <v>1080</v>
      </c>
      <c r="K698" s="78">
        <f t="shared" ca="1" si="11"/>
        <v>0</v>
      </c>
      <c r="M698" t="s">
        <v>1680</v>
      </c>
    </row>
    <row r="699" spans="1:13" x14ac:dyDescent="0.35">
      <c r="A699" t="s">
        <v>529</v>
      </c>
      <c r="B699" t="s">
        <v>105</v>
      </c>
      <c r="C699" t="s">
        <v>1082</v>
      </c>
      <c r="D699" t="s">
        <v>1031</v>
      </c>
      <c r="E699" t="s">
        <v>1028</v>
      </c>
      <c r="F699" t="s">
        <v>54</v>
      </c>
      <c r="G699" t="s">
        <v>1080</v>
      </c>
      <c r="H699" t="s">
        <v>1231</v>
      </c>
      <c r="I699" t="s">
        <v>61</v>
      </c>
      <c r="J699" t="s">
        <v>1080</v>
      </c>
      <c r="K699" s="78">
        <f t="shared" ca="1" si="11"/>
        <v>0</v>
      </c>
      <c r="M699" t="s">
        <v>1680</v>
      </c>
    </row>
    <row r="700" spans="1:13" x14ac:dyDescent="0.35">
      <c r="A700" t="s">
        <v>529</v>
      </c>
      <c r="B700" t="s">
        <v>107</v>
      </c>
      <c r="C700" t="s">
        <v>1082</v>
      </c>
      <c r="D700" t="s">
        <v>1031</v>
      </c>
      <c r="E700" t="s">
        <v>1029</v>
      </c>
      <c r="G700" t="s">
        <v>1080</v>
      </c>
      <c r="H700" t="s">
        <v>1232</v>
      </c>
      <c r="I700" t="s">
        <v>61</v>
      </c>
      <c r="J700" t="s">
        <v>1080</v>
      </c>
      <c r="K700" s="78">
        <f t="shared" ca="1" si="11"/>
        <v>0</v>
      </c>
      <c r="M700" t="s">
        <v>1680</v>
      </c>
    </row>
    <row r="701" spans="1:13" x14ac:dyDescent="0.35">
      <c r="A701" t="s">
        <v>529</v>
      </c>
      <c r="B701" t="s">
        <v>109</v>
      </c>
      <c r="C701" t="s">
        <v>1082</v>
      </c>
      <c r="D701" t="s">
        <v>1032</v>
      </c>
      <c r="E701" t="s">
        <v>1028</v>
      </c>
      <c r="F701" t="s">
        <v>1094</v>
      </c>
      <c r="G701" t="s">
        <v>1080</v>
      </c>
      <c r="H701" t="s">
        <v>1233</v>
      </c>
      <c r="I701" t="s">
        <v>61</v>
      </c>
      <c r="J701" t="s">
        <v>1080</v>
      </c>
      <c r="K701" s="78">
        <f t="shared" ca="1" si="11"/>
        <v>0</v>
      </c>
      <c r="M701" t="s">
        <v>1680</v>
      </c>
    </row>
    <row r="702" spans="1:13" x14ac:dyDescent="0.35">
      <c r="A702" t="s">
        <v>529</v>
      </c>
      <c r="B702" t="s">
        <v>111</v>
      </c>
      <c r="C702" t="s">
        <v>1082</v>
      </c>
      <c r="D702" t="s">
        <v>1032</v>
      </c>
      <c r="E702" t="s">
        <v>1028</v>
      </c>
      <c r="F702" t="s">
        <v>1095</v>
      </c>
      <c r="G702" t="s">
        <v>1080</v>
      </c>
      <c r="H702" t="s">
        <v>1234</v>
      </c>
      <c r="I702" t="s">
        <v>61</v>
      </c>
      <c r="J702" t="s">
        <v>1080</v>
      </c>
      <c r="K702" s="78">
        <f t="shared" ca="1" si="11"/>
        <v>0</v>
      </c>
      <c r="M702" t="s">
        <v>1680</v>
      </c>
    </row>
    <row r="703" spans="1:13" x14ac:dyDescent="0.35">
      <c r="A703" t="s">
        <v>529</v>
      </c>
      <c r="B703" t="s">
        <v>114</v>
      </c>
      <c r="C703" t="s">
        <v>1082</v>
      </c>
      <c r="D703" t="s">
        <v>1032</v>
      </c>
      <c r="E703" t="s">
        <v>1028</v>
      </c>
      <c r="F703" t="s">
        <v>54</v>
      </c>
      <c r="G703" t="s">
        <v>1080</v>
      </c>
      <c r="H703" t="s">
        <v>1235</v>
      </c>
      <c r="I703" t="s">
        <v>61</v>
      </c>
      <c r="J703" t="s">
        <v>1080</v>
      </c>
      <c r="K703" s="78">
        <f t="shared" ca="1" si="11"/>
        <v>0</v>
      </c>
      <c r="M703" t="s">
        <v>1680</v>
      </c>
    </row>
    <row r="704" spans="1:13" x14ac:dyDescent="0.35">
      <c r="A704" t="s">
        <v>529</v>
      </c>
      <c r="B704" t="s">
        <v>116</v>
      </c>
      <c r="C704" t="s">
        <v>1082</v>
      </c>
      <c r="D704" t="s">
        <v>1032</v>
      </c>
      <c r="E704" t="s">
        <v>1029</v>
      </c>
      <c r="G704" t="s">
        <v>1080</v>
      </c>
      <c r="H704" t="s">
        <v>1236</v>
      </c>
      <c r="I704" t="s">
        <v>61</v>
      </c>
      <c r="J704" t="s">
        <v>1080</v>
      </c>
      <c r="K704" s="78">
        <f t="shared" ca="1" si="11"/>
        <v>0</v>
      </c>
      <c r="M704" t="s">
        <v>1680</v>
      </c>
    </row>
    <row r="705" spans="1:13" x14ac:dyDescent="0.35">
      <c r="A705" t="s">
        <v>529</v>
      </c>
      <c r="B705" t="s">
        <v>118</v>
      </c>
      <c r="C705" t="s">
        <v>1082</v>
      </c>
      <c r="D705" t="s">
        <v>513</v>
      </c>
      <c r="E705" t="s">
        <v>1028</v>
      </c>
      <c r="G705" t="s">
        <v>1080</v>
      </c>
      <c r="H705" t="s">
        <v>1237</v>
      </c>
      <c r="I705" t="s">
        <v>61</v>
      </c>
      <c r="J705" t="s">
        <v>1080</v>
      </c>
      <c r="K705" s="78">
        <f t="shared" ca="1" si="11"/>
        <v>0</v>
      </c>
      <c r="M705" t="s">
        <v>1680</v>
      </c>
    </row>
    <row r="706" spans="1:13" x14ac:dyDescent="0.35">
      <c r="A706" t="s">
        <v>529</v>
      </c>
      <c r="B706" t="s">
        <v>120</v>
      </c>
      <c r="C706" t="s">
        <v>1082</v>
      </c>
      <c r="D706" t="s">
        <v>513</v>
      </c>
      <c r="E706" t="s">
        <v>1029</v>
      </c>
      <c r="G706" t="s">
        <v>1080</v>
      </c>
      <c r="H706" t="s">
        <v>1238</v>
      </c>
      <c r="I706" t="s">
        <v>61</v>
      </c>
      <c r="J706" t="s">
        <v>1080</v>
      </c>
      <c r="K706" s="78">
        <f t="shared" ca="1" si="11"/>
        <v>0</v>
      </c>
      <c r="M706" t="s">
        <v>1680</v>
      </c>
    </row>
    <row r="707" spans="1:13" x14ac:dyDescent="0.35">
      <c r="A707" t="s">
        <v>529</v>
      </c>
      <c r="B707" t="s">
        <v>122</v>
      </c>
      <c r="C707" t="s">
        <v>1082</v>
      </c>
      <c r="D707" t="s">
        <v>1033</v>
      </c>
      <c r="E707" t="s">
        <v>1028</v>
      </c>
      <c r="G707" t="s">
        <v>1080</v>
      </c>
      <c r="H707" t="s">
        <v>1239</v>
      </c>
      <c r="I707" t="s">
        <v>61</v>
      </c>
      <c r="J707" t="s">
        <v>1080</v>
      </c>
      <c r="K707" s="78">
        <f t="shared" ca="1" si="11"/>
        <v>0</v>
      </c>
      <c r="M707" t="s">
        <v>1680</v>
      </c>
    </row>
    <row r="708" spans="1:13" x14ac:dyDescent="0.35">
      <c r="A708" t="s">
        <v>529</v>
      </c>
      <c r="B708" t="s">
        <v>124</v>
      </c>
      <c r="C708" t="s">
        <v>1082</v>
      </c>
      <c r="D708" t="s">
        <v>1033</v>
      </c>
      <c r="E708" t="s">
        <v>1029</v>
      </c>
      <c r="G708" t="s">
        <v>1080</v>
      </c>
      <c r="H708" t="s">
        <v>1240</v>
      </c>
      <c r="I708" t="s">
        <v>61</v>
      </c>
      <c r="J708" t="s">
        <v>1080</v>
      </c>
      <c r="K708" s="78">
        <f t="shared" ca="1" si="11"/>
        <v>0</v>
      </c>
      <c r="M708" t="s">
        <v>1680</v>
      </c>
    </row>
    <row r="709" spans="1:13" x14ac:dyDescent="0.35">
      <c r="A709" t="s">
        <v>529</v>
      </c>
      <c r="B709" t="s">
        <v>71</v>
      </c>
      <c r="C709" t="s">
        <v>1082</v>
      </c>
      <c r="D709" t="s">
        <v>1033</v>
      </c>
      <c r="E709" t="s">
        <v>1034</v>
      </c>
      <c r="G709" t="s">
        <v>1080</v>
      </c>
      <c r="H709" t="s">
        <v>1241</v>
      </c>
      <c r="I709" t="s">
        <v>61</v>
      </c>
      <c r="J709" t="s">
        <v>1080</v>
      </c>
      <c r="K709" s="78">
        <f t="shared" ca="1" si="11"/>
        <v>0</v>
      </c>
      <c r="M709" t="s">
        <v>1680</v>
      </c>
    </row>
    <row r="710" spans="1:13" x14ac:dyDescent="0.35">
      <c r="A710" t="s">
        <v>529</v>
      </c>
      <c r="B710" t="s">
        <v>38</v>
      </c>
      <c r="C710" t="s">
        <v>1082</v>
      </c>
      <c r="D710" t="s">
        <v>1027</v>
      </c>
      <c r="E710" t="s">
        <v>1028</v>
      </c>
      <c r="F710" t="s">
        <v>1084</v>
      </c>
      <c r="G710" t="s">
        <v>1081</v>
      </c>
      <c r="H710" t="s">
        <v>1242</v>
      </c>
      <c r="I710" t="s">
        <v>62</v>
      </c>
      <c r="J710" t="s">
        <v>1081</v>
      </c>
      <c r="K710" s="78">
        <f t="shared" ca="1" si="11"/>
        <v>0</v>
      </c>
      <c r="M710" t="s">
        <v>1680</v>
      </c>
    </row>
    <row r="711" spans="1:13" x14ac:dyDescent="0.35">
      <c r="A711" t="s">
        <v>529</v>
      </c>
      <c r="B711" t="s">
        <v>41</v>
      </c>
      <c r="C711" t="s">
        <v>1082</v>
      </c>
      <c r="D711" t="s">
        <v>1027</v>
      </c>
      <c r="E711" t="s">
        <v>1028</v>
      </c>
      <c r="F711" t="s">
        <v>1085</v>
      </c>
      <c r="G711" t="s">
        <v>1081</v>
      </c>
      <c r="H711" t="s">
        <v>1243</v>
      </c>
      <c r="I711" t="s">
        <v>62</v>
      </c>
      <c r="J711" t="s">
        <v>1081</v>
      </c>
      <c r="K711" s="78">
        <f t="shared" ca="1" si="11"/>
        <v>0</v>
      </c>
      <c r="M711" t="s">
        <v>1680</v>
      </c>
    </row>
    <row r="712" spans="1:13" x14ac:dyDescent="0.35">
      <c r="A712" t="s">
        <v>529</v>
      </c>
      <c r="B712" t="s">
        <v>45</v>
      </c>
      <c r="C712" t="s">
        <v>1082</v>
      </c>
      <c r="D712" t="s">
        <v>1027</v>
      </c>
      <c r="E712" t="s">
        <v>1028</v>
      </c>
      <c r="F712" t="s">
        <v>1086</v>
      </c>
      <c r="G712" t="s">
        <v>1081</v>
      </c>
      <c r="H712" t="s">
        <v>1244</v>
      </c>
      <c r="I712" t="s">
        <v>62</v>
      </c>
      <c r="J712" t="s">
        <v>1081</v>
      </c>
      <c r="K712" s="78">
        <f t="shared" ca="1" si="11"/>
        <v>0</v>
      </c>
      <c r="M712" t="s">
        <v>1680</v>
      </c>
    </row>
    <row r="713" spans="1:13" x14ac:dyDescent="0.35">
      <c r="A713" t="s">
        <v>529</v>
      </c>
      <c r="B713" t="s">
        <v>49</v>
      </c>
      <c r="C713" t="s">
        <v>1082</v>
      </c>
      <c r="D713" t="s">
        <v>1027</v>
      </c>
      <c r="E713" t="s">
        <v>1028</v>
      </c>
      <c r="F713" t="s">
        <v>1087</v>
      </c>
      <c r="G713" t="s">
        <v>1081</v>
      </c>
      <c r="H713" t="s">
        <v>1245</v>
      </c>
      <c r="I713" t="s">
        <v>62</v>
      </c>
      <c r="J713" t="s">
        <v>1081</v>
      </c>
      <c r="K713" s="78">
        <f t="shared" ca="1" si="11"/>
        <v>0</v>
      </c>
      <c r="M713" t="s">
        <v>1680</v>
      </c>
    </row>
    <row r="714" spans="1:13" x14ac:dyDescent="0.35">
      <c r="A714" t="s">
        <v>529</v>
      </c>
      <c r="B714" t="s">
        <v>51</v>
      </c>
      <c r="C714" t="s">
        <v>1082</v>
      </c>
      <c r="D714" t="s">
        <v>1027</v>
      </c>
      <c r="E714" t="s">
        <v>1028</v>
      </c>
      <c r="F714" t="s">
        <v>1088</v>
      </c>
      <c r="G714" t="s">
        <v>1081</v>
      </c>
      <c r="H714" t="s">
        <v>1246</v>
      </c>
      <c r="I714" t="s">
        <v>62</v>
      </c>
      <c r="J714" t="s">
        <v>1081</v>
      </c>
      <c r="K714" s="78">
        <f t="shared" ca="1" si="11"/>
        <v>0</v>
      </c>
      <c r="M714" t="s">
        <v>1680</v>
      </c>
    </row>
    <row r="715" spans="1:13" x14ac:dyDescent="0.35">
      <c r="A715" t="s">
        <v>529</v>
      </c>
      <c r="B715" t="s">
        <v>53</v>
      </c>
      <c r="C715" t="s">
        <v>1082</v>
      </c>
      <c r="D715" t="s">
        <v>1027</v>
      </c>
      <c r="E715" t="s">
        <v>1028</v>
      </c>
      <c r="F715" t="s">
        <v>1089</v>
      </c>
      <c r="G715" t="s">
        <v>1081</v>
      </c>
      <c r="H715" t="s">
        <v>1247</v>
      </c>
      <c r="I715" t="s">
        <v>62</v>
      </c>
      <c r="J715" t="s">
        <v>1081</v>
      </c>
      <c r="K715" s="78">
        <f t="shared" ca="1" si="11"/>
        <v>0</v>
      </c>
      <c r="M715" t="s">
        <v>1680</v>
      </c>
    </row>
    <row r="716" spans="1:13" x14ac:dyDescent="0.35">
      <c r="A716" t="s">
        <v>529</v>
      </c>
      <c r="B716" t="s">
        <v>60</v>
      </c>
      <c r="C716" t="s">
        <v>1082</v>
      </c>
      <c r="D716" t="s">
        <v>1027</v>
      </c>
      <c r="E716" t="s">
        <v>1028</v>
      </c>
      <c r="F716" t="s">
        <v>603</v>
      </c>
      <c r="G716" t="s">
        <v>1081</v>
      </c>
      <c r="H716" t="s">
        <v>1248</v>
      </c>
      <c r="I716" t="s">
        <v>62</v>
      </c>
      <c r="J716" t="s">
        <v>1081</v>
      </c>
      <c r="K716" s="78">
        <f t="shared" ca="1" si="11"/>
        <v>0</v>
      </c>
      <c r="M716" t="s">
        <v>1680</v>
      </c>
    </row>
    <row r="717" spans="1:13" x14ac:dyDescent="0.35">
      <c r="A717" t="s">
        <v>529</v>
      </c>
      <c r="B717" t="s">
        <v>66</v>
      </c>
      <c r="C717" t="s">
        <v>1082</v>
      </c>
      <c r="D717" t="s">
        <v>1027</v>
      </c>
      <c r="E717" t="s">
        <v>1028</v>
      </c>
      <c r="F717" t="s">
        <v>513</v>
      </c>
      <c r="G717" t="s">
        <v>1081</v>
      </c>
      <c r="H717" t="s">
        <v>1249</v>
      </c>
      <c r="I717" t="s">
        <v>62</v>
      </c>
      <c r="J717" t="s">
        <v>1081</v>
      </c>
      <c r="K717" s="78">
        <f t="shared" ca="1" si="11"/>
        <v>0</v>
      </c>
      <c r="M717" t="s">
        <v>1680</v>
      </c>
    </row>
    <row r="718" spans="1:13" x14ac:dyDescent="0.35">
      <c r="A718" t="s">
        <v>529</v>
      </c>
      <c r="B718" t="s">
        <v>69</v>
      </c>
      <c r="C718" t="s">
        <v>1082</v>
      </c>
      <c r="D718" t="s">
        <v>1027</v>
      </c>
      <c r="E718" t="s">
        <v>1028</v>
      </c>
      <c r="F718" t="s">
        <v>54</v>
      </c>
      <c r="G718" t="s">
        <v>1081</v>
      </c>
      <c r="H718" t="s">
        <v>1250</v>
      </c>
      <c r="I718" t="s">
        <v>62</v>
      </c>
      <c r="J718" t="s">
        <v>1081</v>
      </c>
      <c r="K718" s="78">
        <f t="shared" ca="1" si="11"/>
        <v>0</v>
      </c>
      <c r="M718" t="s">
        <v>1680</v>
      </c>
    </row>
    <row r="719" spans="1:13" x14ac:dyDescent="0.35">
      <c r="A719" t="s">
        <v>529</v>
      </c>
      <c r="B719" t="s">
        <v>73</v>
      </c>
      <c r="C719" t="s">
        <v>1082</v>
      </c>
      <c r="D719" t="s">
        <v>1027</v>
      </c>
      <c r="E719" t="s">
        <v>1029</v>
      </c>
      <c r="G719" t="s">
        <v>1081</v>
      </c>
      <c r="H719" t="s">
        <v>1251</v>
      </c>
      <c r="I719" t="s">
        <v>62</v>
      </c>
      <c r="J719" t="s">
        <v>1081</v>
      </c>
      <c r="K719" s="78">
        <f t="shared" ca="1" si="11"/>
        <v>0</v>
      </c>
      <c r="M719" t="s">
        <v>1680</v>
      </c>
    </row>
    <row r="720" spans="1:13" x14ac:dyDescent="0.35">
      <c r="A720" t="s">
        <v>529</v>
      </c>
      <c r="B720" t="s">
        <v>76</v>
      </c>
      <c r="C720" t="s">
        <v>1082</v>
      </c>
      <c r="D720" t="s">
        <v>480</v>
      </c>
      <c r="E720" t="s">
        <v>1028</v>
      </c>
      <c r="F720" t="s">
        <v>1090</v>
      </c>
      <c r="G720" t="s">
        <v>1081</v>
      </c>
      <c r="H720" t="s">
        <v>1252</v>
      </c>
      <c r="I720" t="s">
        <v>62</v>
      </c>
      <c r="J720" t="s">
        <v>1081</v>
      </c>
      <c r="K720" s="78">
        <f t="shared" ca="1" si="11"/>
        <v>0</v>
      </c>
      <c r="M720" t="s">
        <v>1680</v>
      </c>
    </row>
    <row r="721" spans="1:13" x14ac:dyDescent="0.35">
      <c r="A721" t="s">
        <v>529</v>
      </c>
      <c r="B721" t="s">
        <v>80</v>
      </c>
      <c r="C721" t="s">
        <v>1082</v>
      </c>
      <c r="D721" t="s">
        <v>480</v>
      </c>
      <c r="E721" t="s">
        <v>1028</v>
      </c>
      <c r="F721" t="s">
        <v>1091</v>
      </c>
      <c r="G721" t="s">
        <v>1081</v>
      </c>
      <c r="H721" t="s">
        <v>1253</v>
      </c>
      <c r="I721" t="s">
        <v>62</v>
      </c>
      <c r="J721" t="s">
        <v>1081</v>
      </c>
      <c r="K721" s="78">
        <f t="shared" ca="1" si="11"/>
        <v>0</v>
      </c>
      <c r="M721" t="s">
        <v>1680</v>
      </c>
    </row>
    <row r="722" spans="1:13" x14ac:dyDescent="0.35">
      <c r="A722" t="s">
        <v>529</v>
      </c>
      <c r="B722" t="s">
        <v>82</v>
      </c>
      <c r="C722" t="s">
        <v>1082</v>
      </c>
      <c r="D722" t="s">
        <v>480</v>
      </c>
      <c r="E722" t="s">
        <v>1028</v>
      </c>
      <c r="F722" t="s">
        <v>1092</v>
      </c>
      <c r="G722" t="s">
        <v>1081</v>
      </c>
      <c r="H722" t="s">
        <v>1254</v>
      </c>
      <c r="I722" t="s">
        <v>62</v>
      </c>
      <c r="J722" t="s">
        <v>1081</v>
      </c>
      <c r="K722" s="78">
        <f t="shared" ca="1" si="11"/>
        <v>0</v>
      </c>
      <c r="M722" t="s">
        <v>1680</v>
      </c>
    </row>
    <row r="723" spans="1:13" x14ac:dyDescent="0.35">
      <c r="A723" t="s">
        <v>529</v>
      </c>
      <c r="B723" t="s">
        <v>84</v>
      </c>
      <c r="C723" t="s">
        <v>1082</v>
      </c>
      <c r="D723" t="s">
        <v>480</v>
      </c>
      <c r="E723" t="s">
        <v>1028</v>
      </c>
      <c r="F723" t="s">
        <v>586</v>
      </c>
      <c r="G723" t="s">
        <v>1081</v>
      </c>
      <c r="H723" t="s">
        <v>1255</v>
      </c>
      <c r="I723" t="s">
        <v>62</v>
      </c>
      <c r="J723" t="s">
        <v>1081</v>
      </c>
      <c r="K723" s="78">
        <f t="shared" ca="1" si="11"/>
        <v>0</v>
      </c>
      <c r="M723" t="s">
        <v>1680</v>
      </c>
    </row>
    <row r="724" spans="1:13" x14ac:dyDescent="0.35">
      <c r="A724" t="s">
        <v>529</v>
      </c>
      <c r="B724" t="s">
        <v>86</v>
      </c>
      <c r="C724" t="s">
        <v>1082</v>
      </c>
      <c r="D724" t="s">
        <v>480</v>
      </c>
      <c r="E724" t="s">
        <v>1028</v>
      </c>
      <c r="F724" t="s">
        <v>513</v>
      </c>
      <c r="G724" t="s">
        <v>1081</v>
      </c>
      <c r="H724" t="s">
        <v>1256</v>
      </c>
      <c r="I724" t="s">
        <v>62</v>
      </c>
      <c r="J724" t="s">
        <v>1081</v>
      </c>
      <c r="K724" s="78">
        <f t="shared" ca="1" si="11"/>
        <v>0</v>
      </c>
      <c r="M724" t="s">
        <v>1680</v>
      </c>
    </row>
    <row r="725" spans="1:13" x14ac:dyDescent="0.35">
      <c r="A725" t="s">
        <v>529</v>
      </c>
      <c r="B725" t="s">
        <v>88</v>
      </c>
      <c r="C725" t="s">
        <v>1082</v>
      </c>
      <c r="D725" t="s">
        <v>480</v>
      </c>
      <c r="E725" t="s">
        <v>1028</v>
      </c>
      <c r="F725" t="s">
        <v>54</v>
      </c>
      <c r="G725" t="s">
        <v>1081</v>
      </c>
      <c r="H725" t="s">
        <v>1257</v>
      </c>
      <c r="I725" t="s">
        <v>62</v>
      </c>
      <c r="J725" t="s">
        <v>1081</v>
      </c>
      <c r="K725" s="78">
        <f t="shared" ca="1" si="11"/>
        <v>0</v>
      </c>
      <c r="M725" t="s">
        <v>1680</v>
      </c>
    </row>
    <row r="726" spans="1:13" x14ac:dyDescent="0.35">
      <c r="A726" t="s">
        <v>529</v>
      </c>
      <c r="B726" t="s">
        <v>90</v>
      </c>
      <c r="C726" t="s">
        <v>1082</v>
      </c>
      <c r="D726" t="s">
        <v>480</v>
      </c>
      <c r="E726" t="s">
        <v>1029</v>
      </c>
      <c r="G726" t="s">
        <v>1081</v>
      </c>
      <c r="H726" t="s">
        <v>1258</v>
      </c>
      <c r="I726" t="s">
        <v>62</v>
      </c>
      <c r="J726" t="s">
        <v>1081</v>
      </c>
      <c r="K726" s="78">
        <f t="shared" ca="1" si="11"/>
        <v>0</v>
      </c>
      <c r="M726" t="s">
        <v>1680</v>
      </c>
    </row>
    <row r="727" spans="1:13" x14ac:dyDescent="0.35">
      <c r="A727" t="s">
        <v>529</v>
      </c>
      <c r="B727" t="s">
        <v>92</v>
      </c>
      <c r="C727" t="s">
        <v>1082</v>
      </c>
      <c r="D727" t="s">
        <v>1030</v>
      </c>
      <c r="E727" t="s">
        <v>1028</v>
      </c>
      <c r="F727" t="s">
        <v>1093</v>
      </c>
      <c r="G727" t="s">
        <v>1081</v>
      </c>
      <c r="H727" t="s">
        <v>1259</v>
      </c>
      <c r="I727" t="s">
        <v>62</v>
      </c>
      <c r="J727" t="s">
        <v>1081</v>
      </c>
      <c r="K727" s="78">
        <f t="shared" ca="1" si="11"/>
        <v>0</v>
      </c>
      <c r="M727" t="s">
        <v>1680</v>
      </c>
    </row>
    <row r="728" spans="1:13" x14ac:dyDescent="0.35">
      <c r="A728" t="s">
        <v>529</v>
      </c>
      <c r="B728" t="s">
        <v>94</v>
      </c>
      <c r="C728" t="s">
        <v>1082</v>
      </c>
      <c r="D728" t="s">
        <v>1030</v>
      </c>
      <c r="E728" t="s">
        <v>1028</v>
      </c>
      <c r="F728" t="s">
        <v>1089</v>
      </c>
      <c r="G728" t="s">
        <v>1081</v>
      </c>
      <c r="H728" t="s">
        <v>1260</v>
      </c>
      <c r="I728" t="s">
        <v>62</v>
      </c>
      <c r="J728" t="s">
        <v>1081</v>
      </c>
      <c r="K728" s="78">
        <f t="shared" ca="1" si="11"/>
        <v>0</v>
      </c>
      <c r="M728" t="s">
        <v>1680</v>
      </c>
    </row>
    <row r="729" spans="1:13" x14ac:dyDescent="0.35">
      <c r="A729" t="s">
        <v>529</v>
      </c>
      <c r="B729" t="s">
        <v>96</v>
      </c>
      <c r="C729" t="s">
        <v>1082</v>
      </c>
      <c r="D729" t="s">
        <v>1030</v>
      </c>
      <c r="E729" t="s">
        <v>1028</v>
      </c>
      <c r="F729" t="s">
        <v>603</v>
      </c>
      <c r="G729" t="s">
        <v>1081</v>
      </c>
      <c r="H729" t="s">
        <v>1261</v>
      </c>
      <c r="I729" t="s">
        <v>62</v>
      </c>
      <c r="J729" t="s">
        <v>1081</v>
      </c>
      <c r="K729" s="78">
        <f t="shared" ca="1" si="11"/>
        <v>0</v>
      </c>
      <c r="M729" t="s">
        <v>1680</v>
      </c>
    </row>
    <row r="730" spans="1:13" x14ac:dyDescent="0.35">
      <c r="A730" t="s">
        <v>529</v>
      </c>
      <c r="B730" t="s">
        <v>98</v>
      </c>
      <c r="C730" t="s">
        <v>1082</v>
      </c>
      <c r="D730" t="s">
        <v>1030</v>
      </c>
      <c r="E730" t="s">
        <v>1028</v>
      </c>
      <c r="F730" t="s">
        <v>54</v>
      </c>
      <c r="G730" t="s">
        <v>1081</v>
      </c>
      <c r="H730" t="s">
        <v>1262</v>
      </c>
      <c r="I730" t="s">
        <v>62</v>
      </c>
      <c r="J730" t="s">
        <v>1081</v>
      </c>
      <c r="K730" s="78">
        <f t="shared" ca="1" si="11"/>
        <v>0</v>
      </c>
      <c r="M730" t="s">
        <v>1680</v>
      </c>
    </row>
    <row r="731" spans="1:13" x14ac:dyDescent="0.35">
      <c r="A731" t="s">
        <v>529</v>
      </c>
      <c r="B731" t="s">
        <v>100</v>
      </c>
      <c r="C731" t="s">
        <v>1082</v>
      </c>
      <c r="D731" t="s">
        <v>1030</v>
      </c>
      <c r="E731" t="s">
        <v>1029</v>
      </c>
      <c r="G731" t="s">
        <v>1081</v>
      </c>
      <c r="H731" t="s">
        <v>1263</v>
      </c>
      <c r="I731" t="s">
        <v>62</v>
      </c>
      <c r="J731" t="s">
        <v>1081</v>
      </c>
      <c r="K731" s="78">
        <f t="shared" ca="1" si="11"/>
        <v>0</v>
      </c>
      <c r="M731" t="s">
        <v>1680</v>
      </c>
    </row>
    <row r="732" spans="1:13" x14ac:dyDescent="0.35">
      <c r="A732" t="s">
        <v>529</v>
      </c>
      <c r="B732" t="s">
        <v>102</v>
      </c>
      <c r="C732" t="s">
        <v>1082</v>
      </c>
      <c r="D732" t="s">
        <v>1031</v>
      </c>
      <c r="E732" t="s">
        <v>1028</v>
      </c>
      <c r="F732" t="s">
        <v>1094</v>
      </c>
      <c r="G732" t="s">
        <v>1081</v>
      </c>
      <c r="H732" t="s">
        <v>1264</v>
      </c>
      <c r="I732" t="s">
        <v>62</v>
      </c>
      <c r="J732" t="s">
        <v>1081</v>
      </c>
      <c r="K732" s="78">
        <f t="shared" ca="1" si="11"/>
        <v>0</v>
      </c>
      <c r="M732" t="s">
        <v>1680</v>
      </c>
    </row>
    <row r="733" spans="1:13" x14ac:dyDescent="0.35">
      <c r="A733" t="s">
        <v>529</v>
      </c>
      <c r="B733" t="s">
        <v>67</v>
      </c>
      <c r="C733" t="s">
        <v>1082</v>
      </c>
      <c r="D733" t="s">
        <v>1031</v>
      </c>
      <c r="E733" t="s">
        <v>1028</v>
      </c>
      <c r="F733" t="s">
        <v>1095</v>
      </c>
      <c r="G733" t="s">
        <v>1081</v>
      </c>
      <c r="H733" t="s">
        <v>1265</v>
      </c>
      <c r="I733" t="s">
        <v>62</v>
      </c>
      <c r="J733" t="s">
        <v>1081</v>
      </c>
      <c r="K733" s="78">
        <f t="shared" ca="1" si="11"/>
        <v>0</v>
      </c>
      <c r="M733" t="s">
        <v>1680</v>
      </c>
    </row>
    <row r="734" spans="1:13" x14ac:dyDescent="0.35">
      <c r="A734" t="s">
        <v>529</v>
      </c>
      <c r="B734" t="s">
        <v>105</v>
      </c>
      <c r="C734" t="s">
        <v>1082</v>
      </c>
      <c r="D734" t="s">
        <v>1031</v>
      </c>
      <c r="E734" t="s">
        <v>1028</v>
      </c>
      <c r="F734" t="s">
        <v>54</v>
      </c>
      <c r="G734" t="s">
        <v>1081</v>
      </c>
      <c r="H734" t="s">
        <v>1266</v>
      </c>
      <c r="I734" t="s">
        <v>62</v>
      </c>
      <c r="J734" t="s">
        <v>1081</v>
      </c>
      <c r="K734" s="78">
        <f t="shared" ca="1" si="11"/>
        <v>0</v>
      </c>
      <c r="M734" t="s">
        <v>1680</v>
      </c>
    </row>
    <row r="735" spans="1:13" x14ac:dyDescent="0.35">
      <c r="A735" t="s">
        <v>529</v>
      </c>
      <c r="B735" t="s">
        <v>107</v>
      </c>
      <c r="C735" t="s">
        <v>1082</v>
      </c>
      <c r="D735" t="s">
        <v>1031</v>
      </c>
      <c r="E735" t="s">
        <v>1029</v>
      </c>
      <c r="G735" t="s">
        <v>1081</v>
      </c>
      <c r="H735" t="s">
        <v>1267</v>
      </c>
      <c r="I735" t="s">
        <v>62</v>
      </c>
      <c r="J735" t="s">
        <v>1081</v>
      </c>
      <c r="K735" s="78">
        <f t="shared" ca="1" si="11"/>
        <v>0</v>
      </c>
      <c r="M735" t="s">
        <v>1680</v>
      </c>
    </row>
    <row r="736" spans="1:13" x14ac:dyDescent="0.35">
      <c r="A736" t="s">
        <v>529</v>
      </c>
      <c r="B736" t="s">
        <v>109</v>
      </c>
      <c r="C736" t="s">
        <v>1082</v>
      </c>
      <c r="D736" t="s">
        <v>1032</v>
      </c>
      <c r="E736" t="s">
        <v>1028</v>
      </c>
      <c r="F736" t="s">
        <v>1094</v>
      </c>
      <c r="G736" t="s">
        <v>1081</v>
      </c>
      <c r="H736" t="s">
        <v>1268</v>
      </c>
      <c r="I736" t="s">
        <v>62</v>
      </c>
      <c r="J736" t="s">
        <v>1081</v>
      </c>
      <c r="K736" s="78">
        <f t="shared" ca="1" si="11"/>
        <v>0</v>
      </c>
      <c r="M736" t="s">
        <v>1680</v>
      </c>
    </row>
    <row r="737" spans="1:13" x14ac:dyDescent="0.35">
      <c r="A737" t="s">
        <v>529</v>
      </c>
      <c r="B737" t="s">
        <v>111</v>
      </c>
      <c r="C737" t="s">
        <v>1082</v>
      </c>
      <c r="D737" t="s">
        <v>1032</v>
      </c>
      <c r="E737" t="s">
        <v>1028</v>
      </c>
      <c r="F737" t="s">
        <v>1095</v>
      </c>
      <c r="G737" t="s">
        <v>1081</v>
      </c>
      <c r="H737" t="s">
        <v>1269</v>
      </c>
      <c r="I737" t="s">
        <v>62</v>
      </c>
      <c r="J737" t="s">
        <v>1081</v>
      </c>
      <c r="K737" s="78">
        <f t="shared" ca="1" si="11"/>
        <v>0</v>
      </c>
      <c r="M737" t="s">
        <v>1680</v>
      </c>
    </row>
    <row r="738" spans="1:13" x14ac:dyDescent="0.35">
      <c r="A738" t="s">
        <v>529</v>
      </c>
      <c r="B738" t="s">
        <v>114</v>
      </c>
      <c r="C738" t="s">
        <v>1082</v>
      </c>
      <c r="D738" t="s">
        <v>1032</v>
      </c>
      <c r="E738" t="s">
        <v>1028</v>
      </c>
      <c r="F738" t="s">
        <v>54</v>
      </c>
      <c r="G738" t="s">
        <v>1081</v>
      </c>
      <c r="H738" t="s">
        <v>1270</v>
      </c>
      <c r="I738" t="s">
        <v>62</v>
      </c>
      <c r="J738" t="s">
        <v>1081</v>
      </c>
      <c r="K738" s="78">
        <f t="shared" ca="1" si="11"/>
        <v>0</v>
      </c>
      <c r="M738" t="s">
        <v>1680</v>
      </c>
    </row>
    <row r="739" spans="1:13" x14ac:dyDescent="0.35">
      <c r="A739" t="s">
        <v>529</v>
      </c>
      <c r="B739" t="s">
        <v>116</v>
      </c>
      <c r="C739" t="s">
        <v>1082</v>
      </c>
      <c r="D739" t="s">
        <v>1032</v>
      </c>
      <c r="E739" t="s">
        <v>1029</v>
      </c>
      <c r="G739" t="s">
        <v>1081</v>
      </c>
      <c r="H739" t="s">
        <v>1271</v>
      </c>
      <c r="I739" t="s">
        <v>62</v>
      </c>
      <c r="J739" t="s">
        <v>1081</v>
      </c>
      <c r="K739" s="78">
        <f t="shared" ca="1" si="11"/>
        <v>0</v>
      </c>
      <c r="M739" t="s">
        <v>1680</v>
      </c>
    </row>
    <row r="740" spans="1:13" x14ac:dyDescent="0.35">
      <c r="A740" t="s">
        <v>529</v>
      </c>
      <c r="B740" t="s">
        <v>118</v>
      </c>
      <c r="C740" t="s">
        <v>1082</v>
      </c>
      <c r="D740" t="s">
        <v>513</v>
      </c>
      <c r="E740" t="s">
        <v>1028</v>
      </c>
      <c r="G740" t="s">
        <v>1081</v>
      </c>
      <c r="H740" t="s">
        <v>1272</v>
      </c>
      <c r="I740" t="s">
        <v>62</v>
      </c>
      <c r="J740" t="s">
        <v>1081</v>
      </c>
      <c r="K740" s="78">
        <f t="shared" ca="1" si="11"/>
        <v>0</v>
      </c>
      <c r="M740" t="s">
        <v>1680</v>
      </c>
    </row>
    <row r="741" spans="1:13" x14ac:dyDescent="0.35">
      <c r="A741" t="s">
        <v>529</v>
      </c>
      <c r="B741" t="s">
        <v>120</v>
      </c>
      <c r="C741" t="s">
        <v>1082</v>
      </c>
      <c r="D741" t="s">
        <v>513</v>
      </c>
      <c r="E741" t="s">
        <v>1029</v>
      </c>
      <c r="G741" t="s">
        <v>1081</v>
      </c>
      <c r="H741" t="s">
        <v>1273</v>
      </c>
      <c r="I741" t="s">
        <v>62</v>
      </c>
      <c r="J741" t="s">
        <v>1081</v>
      </c>
      <c r="K741" s="78">
        <f t="shared" ca="1" si="11"/>
        <v>0</v>
      </c>
      <c r="M741" t="s">
        <v>1680</v>
      </c>
    </row>
    <row r="742" spans="1:13" x14ac:dyDescent="0.35">
      <c r="A742" t="s">
        <v>529</v>
      </c>
      <c r="B742" t="s">
        <v>122</v>
      </c>
      <c r="C742" t="s">
        <v>1082</v>
      </c>
      <c r="D742" t="s">
        <v>1033</v>
      </c>
      <c r="E742" t="s">
        <v>1028</v>
      </c>
      <c r="G742" t="s">
        <v>1081</v>
      </c>
      <c r="H742" t="s">
        <v>1274</v>
      </c>
      <c r="I742" t="s">
        <v>62</v>
      </c>
      <c r="J742" t="s">
        <v>1081</v>
      </c>
      <c r="K742" s="78">
        <f t="shared" ca="1" si="11"/>
        <v>0</v>
      </c>
      <c r="M742" t="s">
        <v>1680</v>
      </c>
    </row>
    <row r="743" spans="1:13" x14ac:dyDescent="0.35">
      <c r="A743" t="s">
        <v>529</v>
      </c>
      <c r="B743" t="s">
        <v>124</v>
      </c>
      <c r="C743" t="s">
        <v>1082</v>
      </c>
      <c r="D743" t="s">
        <v>1033</v>
      </c>
      <c r="E743" t="s">
        <v>1029</v>
      </c>
      <c r="G743" t="s">
        <v>1081</v>
      </c>
      <c r="H743" t="s">
        <v>1275</v>
      </c>
      <c r="I743" t="s">
        <v>62</v>
      </c>
      <c r="J743" t="s">
        <v>1081</v>
      </c>
      <c r="K743" s="78">
        <f t="shared" ca="1" si="11"/>
        <v>0</v>
      </c>
      <c r="M743" t="s">
        <v>1680</v>
      </c>
    </row>
    <row r="744" spans="1:13" x14ac:dyDescent="0.35">
      <c r="A744" t="s">
        <v>529</v>
      </c>
      <c r="B744" t="s">
        <v>71</v>
      </c>
      <c r="C744" t="s">
        <v>1082</v>
      </c>
      <c r="D744" t="s">
        <v>1033</v>
      </c>
      <c r="E744" t="s">
        <v>1034</v>
      </c>
      <c r="G744" t="s">
        <v>1081</v>
      </c>
      <c r="H744" t="s">
        <v>1276</v>
      </c>
      <c r="I744" t="s">
        <v>62</v>
      </c>
      <c r="J744" t="s">
        <v>1081</v>
      </c>
      <c r="K744" s="78">
        <f t="shared" ca="1" si="11"/>
        <v>0</v>
      </c>
      <c r="M744" t="s">
        <v>1680</v>
      </c>
    </row>
    <row r="745" spans="1:13" x14ac:dyDescent="0.35">
      <c r="A745" t="s">
        <v>529</v>
      </c>
      <c r="B745" t="s">
        <v>127</v>
      </c>
      <c r="C745" t="s">
        <v>1097</v>
      </c>
      <c r="D745" t="s">
        <v>1027</v>
      </c>
      <c r="E745" t="s">
        <v>1028</v>
      </c>
      <c r="F745" t="s">
        <v>1026</v>
      </c>
      <c r="H745" t="s">
        <v>1277</v>
      </c>
      <c r="I745" t="s">
        <v>14</v>
      </c>
      <c r="J745" t="s">
        <v>1026</v>
      </c>
      <c r="K745" s="78">
        <f t="shared" ca="1" si="11"/>
        <v>0</v>
      </c>
      <c r="M745" t="s">
        <v>1680</v>
      </c>
    </row>
    <row r="746" spans="1:13" x14ac:dyDescent="0.35">
      <c r="A746" t="s">
        <v>529</v>
      </c>
      <c r="B746" t="s">
        <v>129</v>
      </c>
      <c r="C746" t="s">
        <v>1097</v>
      </c>
      <c r="D746" t="s">
        <v>1027</v>
      </c>
      <c r="E746" t="s">
        <v>1029</v>
      </c>
      <c r="F746" t="s">
        <v>1026</v>
      </c>
      <c r="H746" t="s">
        <v>1278</v>
      </c>
      <c r="I746" t="s">
        <v>14</v>
      </c>
      <c r="J746" t="s">
        <v>1026</v>
      </c>
      <c r="K746" s="78">
        <f t="shared" ca="1" si="11"/>
        <v>0</v>
      </c>
      <c r="M746" t="s">
        <v>1680</v>
      </c>
    </row>
    <row r="747" spans="1:13" x14ac:dyDescent="0.35">
      <c r="A747" t="s">
        <v>529</v>
      </c>
      <c r="B747" t="s">
        <v>404</v>
      </c>
      <c r="C747" t="s">
        <v>1097</v>
      </c>
      <c r="D747" t="s">
        <v>480</v>
      </c>
      <c r="E747" t="s">
        <v>1028</v>
      </c>
      <c r="F747" t="s">
        <v>1026</v>
      </c>
      <c r="H747" t="s">
        <v>1279</v>
      </c>
      <c r="I747" t="s">
        <v>14</v>
      </c>
      <c r="J747" t="s">
        <v>1026</v>
      </c>
      <c r="K747" s="78">
        <f t="shared" ca="1" si="11"/>
        <v>0</v>
      </c>
      <c r="M747" t="s">
        <v>1680</v>
      </c>
    </row>
    <row r="748" spans="1:13" x14ac:dyDescent="0.35">
      <c r="A748" t="s">
        <v>529</v>
      </c>
      <c r="B748" t="s">
        <v>406</v>
      </c>
      <c r="C748" t="s">
        <v>1097</v>
      </c>
      <c r="D748" t="s">
        <v>480</v>
      </c>
      <c r="E748" t="s">
        <v>1029</v>
      </c>
      <c r="F748" t="s">
        <v>1026</v>
      </c>
      <c r="H748" t="s">
        <v>1280</v>
      </c>
      <c r="I748" t="s">
        <v>14</v>
      </c>
      <c r="J748" t="s">
        <v>1026</v>
      </c>
      <c r="K748" s="78">
        <f t="shared" ca="1" si="11"/>
        <v>0</v>
      </c>
      <c r="M748" t="s">
        <v>1680</v>
      </c>
    </row>
    <row r="749" spans="1:13" x14ac:dyDescent="0.35">
      <c r="A749" t="s">
        <v>529</v>
      </c>
      <c r="B749" t="s">
        <v>408</v>
      </c>
      <c r="C749" t="s">
        <v>1097</v>
      </c>
      <c r="D749" t="s">
        <v>1030</v>
      </c>
      <c r="E749" t="s">
        <v>1028</v>
      </c>
      <c r="F749" t="s">
        <v>1026</v>
      </c>
      <c r="H749" t="s">
        <v>1281</v>
      </c>
      <c r="I749" t="s">
        <v>14</v>
      </c>
      <c r="J749" t="s">
        <v>1026</v>
      </c>
      <c r="K749" s="78">
        <f t="shared" ca="1" si="11"/>
        <v>0</v>
      </c>
      <c r="M749" t="s">
        <v>1680</v>
      </c>
    </row>
    <row r="750" spans="1:13" x14ac:dyDescent="0.35">
      <c r="A750" t="s">
        <v>529</v>
      </c>
      <c r="B750" t="s">
        <v>410</v>
      </c>
      <c r="C750" t="s">
        <v>1097</v>
      </c>
      <c r="D750" t="s">
        <v>1030</v>
      </c>
      <c r="E750" t="s">
        <v>1029</v>
      </c>
      <c r="F750" t="s">
        <v>1026</v>
      </c>
      <c r="H750" t="s">
        <v>1282</v>
      </c>
      <c r="I750" t="s">
        <v>14</v>
      </c>
      <c r="J750" t="s">
        <v>1026</v>
      </c>
      <c r="K750" s="78">
        <f t="shared" ca="1" si="11"/>
        <v>0</v>
      </c>
      <c r="M750" t="s">
        <v>1680</v>
      </c>
    </row>
    <row r="751" spans="1:13" x14ac:dyDescent="0.35">
      <c r="A751" t="s">
        <v>529</v>
      </c>
      <c r="B751" t="s">
        <v>412</v>
      </c>
      <c r="C751" t="s">
        <v>1097</v>
      </c>
      <c r="D751" t="s">
        <v>1031</v>
      </c>
      <c r="E751" t="s">
        <v>1028</v>
      </c>
      <c r="F751" t="s">
        <v>1026</v>
      </c>
      <c r="H751" t="s">
        <v>1283</v>
      </c>
      <c r="I751" t="s">
        <v>14</v>
      </c>
      <c r="J751" t="s">
        <v>1026</v>
      </c>
      <c r="K751" s="78">
        <f t="shared" ca="1" si="11"/>
        <v>0</v>
      </c>
      <c r="M751" t="s">
        <v>1680</v>
      </c>
    </row>
    <row r="752" spans="1:13" x14ac:dyDescent="0.35">
      <c r="A752" t="s">
        <v>529</v>
      </c>
      <c r="B752" t="s">
        <v>415</v>
      </c>
      <c r="C752" t="s">
        <v>1097</v>
      </c>
      <c r="D752" t="s">
        <v>1031</v>
      </c>
      <c r="E752" t="s">
        <v>1029</v>
      </c>
      <c r="F752" t="s">
        <v>1026</v>
      </c>
      <c r="H752" t="s">
        <v>1284</v>
      </c>
      <c r="I752" t="s">
        <v>14</v>
      </c>
      <c r="J752" t="s">
        <v>1026</v>
      </c>
      <c r="K752" s="78">
        <f t="shared" ca="1" si="11"/>
        <v>0</v>
      </c>
      <c r="M752" t="s">
        <v>1680</v>
      </c>
    </row>
    <row r="753" spans="1:13" x14ac:dyDescent="0.35">
      <c r="A753" t="s">
        <v>529</v>
      </c>
      <c r="B753" t="s">
        <v>418</v>
      </c>
      <c r="C753" t="s">
        <v>1097</v>
      </c>
      <c r="D753" t="s">
        <v>1032</v>
      </c>
      <c r="E753" t="s">
        <v>1028</v>
      </c>
      <c r="F753" t="s">
        <v>1026</v>
      </c>
      <c r="H753" t="s">
        <v>1285</v>
      </c>
      <c r="I753" t="s">
        <v>14</v>
      </c>
      <c r="J753" t="s">
        <v>1026</v>
      </c>
      <c r="K753" s="78">
        <f t="shared" ca="1" si="11"/>
        <v>0</v>
      </c>
      <c r="M753" t="s">
        <v>1680</v>
      </c>
    </row>
    <row r="754" spans="1:13" x14ac:dyDescent="0.35">
      <c r="A754" t="s">
        <v>529</v>
      </c>
      <c r="B754" t="s">
        <v>131</v>
      </c>
      <c r="C754" t="s">
        <v>1097</v>
      </c>
      <c r="D754" t="s">
        <v>1032</v>
      </c>
      <c r="E754" t="s">
        <v>1029</v>
      </c>
      <c r="F754" t="s">
        <v>1026</v>
      </c>
      <c r="H754" t="s">
        <v>1286</v>
      </c>
      <c r="I754" t="s">
        <v>14</v>
      </c>
      <c r="J754" t="s">
        <v>1026</v>
      </c>
      <c r="K754" s="78">
        <f t="shared" ca="1" si="11"/>
        <v>0</v>
      </c>
      <c r="M754" t="s">
        <v>1680</v>
      </c>
    </row>
    <row r="755" spans="1:13" x14ac:dyDescent="0.35">
      <c r="A755" t="s">
        <v>529</v>
      </c>
      <c r="B755" t="s">
        <v>134</v>
      </c>
      <c r="C755" t="s">
        <v>1097</v>
      </c>
      <c r="D755" t="s">
        <v>513</v>
      </c>
      <c r="E755" t="s">
        <v>1028</v>
      </c>
      <c r="F755" t="s">
        <v>1026</v>
      </c>
      <c r="H755" t="s">
        <v>1287</v>
      </c>
      <c r="I755" t="s">
        <v>14</v>
      </c>
      <c r="J755" t="s">
        <v>1026</v>
      </c>
      <c r="K755" s="78">
        <f t="shared" ca="1" si="11"/>
        <v>0</v>
      </c>
      <c r="M755" t="s">
        <v>1680</v>
      </c>
    </row>
    <row r="756" spans="1:13" x14ac:dyDescent="0.35">
      <c r="A756" t="s">
        <v>529</v>
      </c>
      <c r="B756" t="s">
        <v>136</v>
      </c>
      <c r="C756" t="s">
        <v>1097</v>
      </c>
      <c r="D756" t="s">
        <v>513</v>
      </c>
      <c r="E756" t="s">
        <v>1029</v>
      </c>
      <c r="F756" t="s">
        <v>1026</v>
      </c>
      <c r="H756" t="s">
        <v>1288</v>
      </c>
      <c r="I756" t="s">
        <v>14</v>
      </c>
      <c r="J756" t="s">
        <v>1026</v>
      </c>
      <c r="K756" s="78">
        <f t="shared" ref="K756:K819" ca="1" si="12">OFFSET(INDIRECT(A756&amp;"_specific_Corner"),MATCH($B756,INDIRECT(A756&amp;"_specific_Row"),0),MATCH($I756,INDIRECT(A756&amp;"_specific_Column",0)))</f>
        <v>0</v>
      </c>
      <c r="M756" t="s">
        <v>1680</v>
      </c>
    </row>
    <row r="757" spans="1:13" x14ac:dyDescent="0.35">
      <c r="A757" t="s">
        <v>529</v>
      </c>
      <c r="B757" t="s">
        <v>138</v>
      </c>
      <c r="C757" t="s">
        <v>1097</v>
      </c>
      <c r="D757" t="s">
        <v>1033</v>
      </c>
      <c r="E757" t="s">
        <v>1034</v>
      </c>
      <c r="F757" t="s">
        <v>1026</v>
      </c>
      <c r="H757" t="s">
        <v>1289</v>
      </c>
      <c r="I757" t="s">
        <v>14</v>
      </c>
      <c r="J757" t="s">
        <v>1026</v>
      </c>
      <c r="K757" s="78">
        <f t="shared" ca="1" si="12"/>
        <v>0</v>
      </c>
      <c r="M757" t="s">
        <v>1680</v>
      </c>
    </row>
    <row r="758" spans="1:13" x14ac:dyDescent="0.35">
      <c r="A758" t="s">
        <v>529</v>
      </c>
      <c r="B758" t="s">
        <v>127</v>
      </c>
      <c r="C758" t="s">
        <v>1097</v>
      </c>
      <c r="D758" t="s">
        <v>1027</v>
      </c>
      <c r="E758" t="s">
        <v>1028</v>
      </c>
      <c r="F758" t="s">
        <v>1082</v>
      </c>
      <c r="H758" t="s">
        <v>1290</v>
      </c>
      <c r="I758" t="s">
        <v>61</v>
      </c>
      <c r="J758" t="s">
        <v>1082</v>
      </c>
      <c r="K758" s="78">
        <f t="shared" ca="1" si="12"/>
        <v>0</v>
      </c>
      <c r="M758" t="s">
        <v>1680</v>
      </c>
    </row>
    <row r="759" spans="1:13" x14ac:dyDescent="0.35">
      <c r="A759" t="s">
        <v>529</v>
      </c>
      <c r="B759" t="s">
        <v>129</v>
      </c>
      <c r="C759" t="s">
        <v>1097</v>
      </c>
      <c r="D759" t="s">
        <v>1027</v>
      </c>
      <c r="E759" t="s">
        <v>1029</v>
      </c>
      <c r="F759" t="s">
        <v>1082</v>
      </c>
      <c r="H759" t="s">
        <v>1291</v>
      </c>
      <c r="I759" t="s">
        <v>61</v>
      </c>
      <c r="J759" t="s">
        <v>1082</v>
      </c>
      <c r="K759" s="78">
        <f t="shared" ca="1" si="12"/>
        <v>0</v>
      </c>
      <c r="M759" t="s">
        <v>1680</v>
      </c>
    </row>
    <row r="760" spans="1:13" x14ac:dyDescent="0.35">
      <c r="A760" t="s">
        <v>529</v>
      </c>
      <c r="B760" t="s">
        <v>404</v>
      </c>
      <c r="C760" t="s">
        <v>1097</v>
      </c>
      <c r="D760" t="s">
        <v>480</v>
      </c>
      <c r="E760" t="s">
        <v>1028</v>
      </c>
      <c r="F760" t="s">
        <v>1082</v>
      </c>
      <c r="H760" t="s">
        <v>1292</v>
      </c>
      <c r="I760" t="s">
        <v>61</v>
      </c>
      <c r="J760" t="s">
        <v>1082</v>
      </c>
      <c r="K760" s="78">
        <f t="shared" ca="1" si="12"/>
        <v>0</v>
      </c>
      <c r="M760" t="s">
        <v>1680</v>
      </c>
    </row>
    <row r="761" spans="1:13" x14ac:dyDescent="0.35">
      <c r="A761" t="s">
        <v>529</v>
      </c>
      <c r="B761" t="s">
        <v>406</v>
      </c>
      <c r="C761" t="s">
        <v>1097</v>
      </c>
      <c r="D761" t="s">
        <v>480</v>
      </c>
      <c r="E761" t="s">
        <v>1029</v>
      </c>
      <c r="F761" t="s">
        <v>1082</v>
      </c>
      <c r="H761" t="s">
        <v>1293</v>
      </c>
      <c r="I761" t="s">
        <v>61</v>
      </c>
      <c r="J761" t="s">
        <v>1082</v>
      </c>
      <c r="K761" s="78">
        <f t="shared" ca="1" si="12"/>
        <v>0</v>
      </c>
      <c r="M761" t="s">
        <v>1680</v>
      </c>
    </row>
    <row r="762" spans="1:13" x14ac:dyDescent="0.35">
      <c r="A762" t="s">
        <v>529</v>
      </c>
      <c r="B762" t="s">
        <v>408</v>
      </c>
      <c r="C762" t="s">
        <v>1097</v>
      </c>
      <c r="D762" t="s">
        <v>1030</v>
      </c>
      <c r="E762" t="s">
        <v>1028</v>
      </c>
      <c r="F762" t="s">
        <v>1082</v>
      </c>
      <c r="H762" t="s">
        <v>1294</v>
      </c>
      <c r="I762" t="s">
        <v>61</v>
      </c>
      <c r="J762" t="s">
        <v>1082</v>
      </c>
      <c r="K762" s="78">
        <f t="shared" ca="1" si="12"/>
        <v>0</v>
      </c>
      <c r="M762" t="s">
        <v>1680</v>
      </c>
    </row>
    <row r="763" spans="1:13" x14ac:dyDescent="0.35">
      <c r="A763" t="s">
        <v>529</v>
      </c>
      <c r="B763" t="s">
        <v>410</v>
      </c>
      <c r="C763" t="s">
        <v>1097</v>
      </c>
      <c r="D763" t="s">
        <v>1030</v>
      </c>
      <c r="E763" t="s">
        <v>1029</v>
      </c>
      <c r="F763" t="s">
        <v>1082</v>
      </c>
      <c r="H763" t="s">
        <v>1295</v>
      </c>
      <c r="I763" t="s">
        <v>61</v>
      </c>
      <c r="J763" t="s">
        <v>1082</v>
      </c>
      <c r="K763" s="78">
        <f t="shared" ca="1" si="12"/>
        <v>0</v>
      </c>
      <c r="M763" t="s">
        <v>1680</v>
      </c>
    </row>
    <row r="764" spans="1:13" x14ac:dyDescent="0.35">
      <c r="A764" t="s">
        <v>529</v>
      </c>
      <c r="B764" t="s">
        <v>412</v>
      </c>
      <c r="C764" t="s">
        <v>1097</v>
      </c>
      <c r="D764" t="s">
        <v>1031</v>
      </c>
      <c r="E764" t="s">
        <v>1028</v>
      </c>
      <c r="F764" t="s">
        <v>1082</v>
      </c>
      <c r="H764" t="s">
        <v>1296</v>
      </c>
      <c r="I764" t="s">
        <v>61</v>
      </c>
      <c r="J764" t="s">
        <v>1082</v>
      </c>
      <c r="K764" s="78">
        <f t="shared" ca="1" si="12"/>
        <v>0</v>
      </c>
      <c r="M764" t="s">
        <v>1680</v>
      </c>
    </row>
    <row r="765" spans="1:13" x14ac:dyDescent="0.35">
      <c r="A765" t="s">
        <v>529</v>
      </c>
      <c r="B765" t="s">
        <v>415</v>
      </c>
      <c r="C765" t="s">
        <v>1097</v>
      </c>
      <c r="D765" t="s">
        <v>1031</v>
      </c>
      <c r="E765" t="s">
        <v>1029</v>
      </c>
      <c r="F765" t="s">
        <v>1082</v>
      </c>
      <c r="H765" t="s">
        <v>1297</v>
      </c>
      <c r="I765" t="s">
        <v>61</v>
      </c>
      <c r="J765" t="s">
        <v>1082</v>
      </c>
      <c r="K765" s="78">
        <f t="shared" ca="1" si="12"/>
        <v>0</v>
      </c>
      <c r="M765" t="s">
        <v>1680</v>
      </c>
    </row>
    <row r="766" spans="1:13" x14ac:dyDescent="0.35">
      <c r="A766" t="s">
        <v>529</v>
      </c>
      <c r="B766" t="s">
        <v>418</v>
      </c>
      <c r="C766" t="s">
        <v>1097</v>
      </c>
      <c r="D766" t="s">
        <v>1032</v>
      </c>
      <c r="E766" t="s">
        <v>1028</v>
      </c>
      <c r="F766" t="s">
        <v>1082</v>
      </c>
      <c r="H766" t="s">
        <v>1298</v>
      </c>
      <c r="I766" t="s">
        <v>61</v>
      </c>
      <c r="J766" t="s">
        <v>1082</v>
      </c>
      <c r="K766" s="78">
        <f t="shared" ca="1" si="12"/>
        <v>0</v>
      </c>
      <c r="M766" t="s">
        <v>1680</v>
      </c>
    </row>
    <row r="767" spans="1:13" x14ac:dyDescent="0.35">
      <c r="A767" t="s">
        <v>529</v>
      </c>
      <c r="B767" t="s">
        <v>131</v>
      </c>
      <c r="C767" t="s">
        <v>1097</v>
      </c>
      <c r="D767" t="s">
        <v>1032</v>
      </c>
      <c r="E767" t="s">
        <v>1029</v>
      </c>
      <c r="F767" t="s">
        <v>1082</v>
      </c>
      <c r="H767" t="s">
        <v>1299</v>
      </c>
      <c r="I767" t="s">
        <v>61</v>
      </c>
      <c r="J767" t="s">
        <v>1082</v>
      </c>
      <c r="K767" s="78">
        <f t="shared" ca="1" si="12"/>
        <v>0</v>
      </c>
      <c r="M767" t="s">
        <v>1680</v>
      </c>
    </row>
    <row r="768" spans="1:13" x14ac:dyDescent="0.35">
      <c r="A768" t="s">
        <v>529</v>
      </c>
      <c r="B768" t="s">
        <v>134</v>
      </c>
      <c r="C768" t="s">
        <v>1097</v>
      </c>
      <c r="D768" t="s">
        <v>513</v>
      </c>
      <c r="E768" t="s">
        <v>1028</v>
      </c>
      <c r="F768" t="s">
        <v>1082</v>
      </c>
      <c r="H768" t="s">
        <v>1300</v>
      </c>
      <c r="I768" t="s">
        <v>61</v>
      </c>
      <c r="J768" t="s">
        <v>1082</v>
      </c>
      <c r="K768" s="78">
        <f t="shared" ca="1" si="12"/>
        <v>0</v>
      </c>
      <c r="M768" t="s">
        <v>1680</v>
      </c>
    </row>
    <row r="769" spans="1:13" x14ac:dyDescent="0.35">
      <c r="A769" t="s">
        <v>529</v>
      </c>
      <c r="B769" t="s">
        <v>136</v>
      </c>
      <c r="C769" t="s">
        <v>1097</v>
      </c>
      <c r="D769" t="s">
        <v>513</v>
      </c>
      <c r="E769" t="s">
        <v>1029</v>
      </c>
      <c r="F769" t="s">
        <v>1082</v>
      </c>
      <c r="H769" t="s">
        <v>1301</v>
      </c>
      <c r="I769" t="s">
        <v>61</v>
      </c>
      <c r="J769" t="s">
        <v>1082</v>
      </c>
      <c r="K769" s="78">
        <f t="shared" ca="1" si="12"/>
        <v>0</v>
      </c>
      <c r="M769" t="s">
        <v>1680</v>
      </c>
    </row>
    <row r="770" spans="1:13" x14ac:dyDescent="0.35">
      <c r="A770" t="s">
        <v>529</v>
      </c>
      <c r="B770" t="s">
        <v>138</v>
      </c>
      <c r="C770" t="s">
        <v>1097</v>
      </c>
      <c r="D770" t="s">
        <v>1033</v>
      </c>
      <c r="E770" t="s">
        <v>1034</v>
      </c>
      <c r="F770" t="s">
        <v>1082</v>
      </c>
      <c r="H770" t="s">
        <v>1302</v>
      </c>
      <c r="I770" t="s">
        <v>61</v>
      </c>
      <c r="J770" t="s">
        <v>1082</v>
      </c>
      <c r="K770" s="78">
        <f t="shared" ca="1" si="12"/>
        <v>0</v>
      </c>
      <c r="M770" t="s">
        <v>1680</v>
      </c>
    </row>
    <row r="771" spans="1:13" x14ac:dyDescent="0.35">
      <c r="A771" t="s">
        <v>529</v>
      </c>
      <c r="B771" t="s">
        <v>127</v>
      </c>
      <c r="C771" t="s">
        <v>1097</v>
      </c>
      <c r="D771" t="s">
        <v>1027</v>
      </c>
      <c r="E771" t="s">
        <v>1028</v>
      </c>
      <c r="F771" t="s">
        <v>1097</v>
      </c>
      <c r="H771" t="s">
        <v>1303</v>
      </c>
      <c r="I771" t="s">
        <v>62</v>
      </c>
      <c r="J771" t="s">
        <v>1097</v>
      </c>
      <c r="K771" s="78" t="str">
        <f t="shared" ca="1" si="12"/>
        <v/>
      </c>
      <c r="M771" t="s">
        <v>1680</v>
      </c>
    </row>
    <row r="772" spans="1:13" x14ac:dyDescent="0.35">
      <c r="A772" t="s">
        <v>529</v>
      </c>
      <c r="B772" t="s">
        <v>129</v>
      </c>
      <c r="C772" t="s">
        <v>1097</v>
      </c>
      <c r="D772" t="s">
        <v>1027</v>
      </c>
      <c r="E772" t="s">
        <v>1029</v>
      </c>
      <c r="F772" t="s">
        <v>1097</v>
      </c>
      <c r="H772" t="s">
        <v>1304</v>
      </c>
      <c r="I772" t="s">
        <v>62</v>
      </c>
      <c r="J772" t="s">
        <v>1097</v>
      </c>
      <c r="K772" s="78" t="str">
        <f t="shared" ca="1" si="12"/>
        <v/>
      </c>
      <c r="M772" t="s">
        <v>1680</v>
      </c>
    </row>
    <row r="773" spans="1:13" x14ac:dyDescent="0.35">
      <c r="A773" t="s">
        <v>529</v>
      </c>
      <c r="B773" t="s">
        <v>404</v>
      </c>
      <c r="C773" t="s">
        <v>1097</v>
      </c>
      <c r="D773" t="s">
        <v>480</v>
      </c>
      <c r="E773" t="s">
        <v>1028</v>
      </c>
      <c r="F773" t="s">
        <v>1097</v>
      </c>
      <c r="H773" t="s">
        <v>1305</v>
      </c>
      <c r="I773" t="s">
        <v>62</v>
      </c>
      <c r="J773" t="s">
        <v>1097</v>
      </c>
      <c r="K773" s="78" t="str">
        <f t="shared" ca="1" si="12"/>
        <v/>
      </c>
      <c r="M773" t="s">
        <v>1680</v>
      </c>
    </row>
    <row r="774" spans="1:13" x14ac:dyDescent="0.35">
      <c r="A774" t="s">
        <v>529</v>
      </c>
      <c r="B774" t="s">
        <v>406</v>
      </c>
      <c r="C774" t="s">
        <v>1097</v>
      </c>
      <c r="D774" t="s">
        <v>480</v>
      </c>
      <c r="E774" t="s">
        <v>1029</v>
      </c>
      <c r="F774" t="s">
        <v>1097</v>
      </c>
      <c r="H774" t="s">
        <v>1306</v>
      </c>
      <c r="I774" t="s">
        <v>62</v>
      </c>
      <c r="J774" t="s">
        <v>1097</v>
      </c>
      <c r="K774" s="78" t="str">
        <f t="shared" ca="1" si="12"/>
        <v/>
      </c>
      <c r="M774" t="s">
        <v>1680</v>
      </c>
    </row>
    <row r="775" spans="1:13" x14ac:dyDescent="0.35">
      <c r="A775" t="s">
        <v>529</v>
      </c>
      <c r="B775" t="s">
        <v>408</v>
      </c>
      <c r="C775" t="s">
        <v>1097</v>
      </c>
      <c r="D775" t="s">
        <v>1030</v>
      </c>
      <c r="E775" t="s">
        <v>1028</v>
      </c>
      <c r="F775" t="s">
        <v>1097</v>
      </c>
      <c r="H775" t="s">
        <v>1307</v>
      </c>
      <c r="I775" t="s">
        <v>62</v>
      </c>
      <c r="J775" t="s">
        <v>1097</v>
      </c>
      <c r="K775" s="78" t="str">
        <f t="shared" ca="1" si="12"/>
        <v/>
      </c>
      <c r="M775" t="s">
        <v>1680</v>
      </c>
    </row>
    <row r="776" spans="1:13" x14ac:dyDescent="0.35">
      <c r="A776" t="s">
        <v>529</v>
      </c>
      <c r="B776" t="s">
        <v>410</v>
      </c>
      <c r="C776" t="s">
        <v>1097</v>
      </c>
      <c r="D776" t="s">
        <v>1030</v>
      </c>
      <c r="E776" t="s">
        <v>1029</v>
      </c>
      <c r="F776" t="s">
        <v>1097</v>
      </c>
      <c r="H776" t="s">
        <v>1308</v>
      </c>
      <c r="I776" t="s">
        <v>62</v>
      </c>
      <c r="J776" t="s">
        <v>1097</v>
      </c>
      <c r="K776" s="78" t="str">
        <f t="shared" ca="1" si="12"/>
        <v/>
      </c>
      <c r="M776" t="s">
        <v>1680</v>
      </c>
    </row>
    <row r="777" spans="1:13" x14ac:dyDescent="0.35">
      <c r="A777" t="s">
        <v>529</v>
      </c>
      <c r="B777" t="s">
        <v>412</v>
      </c>
      <c r="C777" t="s">
        <v>1097</v>
      </c>
      <c r="D777" t="s">
        <v>1031</v>
      </c>
      <c r="E777" t="s">
        <v>1028</v>
      </c>
      <c r="F777" t="s">
        <v>1097</v>
      </c>
      <c r="H777" t="s">
        <v>1309</v>
      </c>
      <c r="I777" t="s">
        <v>62</v>
      </c>
      <c r="J777" t="s">
        <v>1097</v>
      </c>
      <c r="K777" s="78" t="str">
        <f t="shared" ca="1" si="12"/>
        <v/>
      </c>
      <c r="M777" t="s">
        <v>1680</v>
      </c>
    </row>
    <row r="778" spans="1:13" x14ac:dyDescent="0.35">
      <c r="A778" t="s">
        <v>529</v>
      </c>
      <c r="B778" t="s">
        <v>415</v>
      </c>
      <c r="C778" t="s">
        <v>1097</v>
      </c>
      <c r="D778" t="s">
        <v>1031</v>
      </c>
      <c r="E778" t="s">
        <v>1029</v>
      </c>
      <c r="F778" t="s">
        <v>1097</v>
      </c>
      <c r="H778" t="s">
        <v>1310</v>
      </c>
      <c r="I778" t="s">
        <v>62</v>
      </c>
      <c r="J778" t="s">
        <v>1097</v>
      </c>
      <c r="K778" s="78" t="str">
        <f t="shared" ca="1" si="12"/>
        <v/>
      </c>
      <c r="M778" t="s">
        <v>1680</v>
      </c>
    </row>
    <row r="779" spans="1:13" x14ac:dyDescent="0.35">
      <c r="A779" t="s">
        <v>529</v>
      </c>
      <c r="B779" t="s">
        <v>418</v>
      </c>
      <c r="C779" t="s">
        <v>1097</v>
      </c>
      <c r="D779" t="s">
        <v>1032</v>
      </c>
      <c r="E779" t="s">
        <v>1028</v>
      </c>
      <c r="F779" t="s">
        <v>1097</v>
      </c>
      <c r="H779" t="s">
        <v>1311</v>
      </c>
      <c r="I779" t="s">
        <v>62</v>
      </c>
      <c r="J779" t="s">
        <v>1097</v>
      </c>
      <c r="K779" s="78" t="str">
        <f t="shared" ca="1" si="12"/>
        <v/>
      </c>
      <c r="M779" t="s">
        <v>1680</v>
      </c>
    </row>
    <row r="780" spans="1:13" x14ac:dyDescent="0.35">
      <c r="A780" t="s">
        <v>529</v>
      </c>
      <c r="B780" t="s">
        <v>131</v>
      </c>
      <c r="C780" t="s">
        <v>1097</v>
      </c>
      <c r="D780" t="s">
        <v>1032</v>
      </c>
      <c r="E780" t="s">
        <v>1029</v>
      </c>
      <c r="F780" t="s">
        <v>1097</v>
      </c>
      <c r="H780" t="s">
        <v>1312</v>
      </c>
      <c r="I780" t="s">
        <v>62</v>
      </c>
      <c r="J780" t="s">
        <v>1097</v>
      </c>
      <c r="K780" s="78" t="str">
        <f t="shared" ca="1" si="12"/>
        <v/>
      </c>
      <c r="M780" t="s">
        <v>1680</v>
      </c>
    </row>
    <row r="781" spans="1:13" x14ac:dyDescent="0.35">
      <c r="A781" t="s">
        <v>529</v>
      </c>
      <c r="B781" t="s">
        <v>134</v>
      </c>
      <c r="C781" t="s">
        <v>1097</v>
      </c>
      <c r="D781" t="s">
        <v>513</v>
      </c>
      <c r="E781" t="s">
        <v>1028</v>
      </c>
      <c r="F781" t="s">
        <v>1097</v>
      </c>
      <c r="H781" t="s">
        <v>1313</v>
      </c>
      <c r="I781" t="s">
        <v>62</v>
      </c>
      <c r="J781" t="s">
        <v>1097</v>
      </c>
      <c r="K781" s="78" t="str">
        <f t="shared" ca="1" si="12"/>
        <v/>
      </c>
      <c r="M781" t="s">
        <v>1680</v>
      </c>
    </row>
    <row r="782" spans="1:13" x14ac:dyDescent="0.35">
      <c r="A782" t="s">
        <v>529</v>
      </c>
      <c r="B782" t="s">
        <v>136</v>
      </c>
      <c r="C782" t="s">
        <v>1097</v>
      </c>
      <c r="D782" t="s">
        <v>513</v>
      </c>
      <c r="E782" t="s">
        <v>1029</v>
      </c>
      <c r="F782" t="s">
        <v>1097</v>
      </c>
      <c r="H782" t="s">
        <v>1314</v>
      </c>
      <c r="I782" t="s">
        <v>62</v>
      </c>
      <c r="J782" t="s">
        <v>1097</v>
      </c>
      <c r="K782" s="78" t="str">
        <f t="shared" ca="1" si="12"/>
        <v/>
      </c>
      <c r="M782" t="s">
        <v>1680</v>
      </c>
    </row>
    <row r="783" spans="1:13" x14ac:dyDescent="0.35">
      <c r="A783" t="s">
        <v>529</v>
      </c>
      <c r="B783" t="s">
        <v>138</v>
      </c>
      <c r="C783" t="s">
        <v>1097</v>
      </c>
      <c r="D783" t="s">
        <v>1033</v>
      </c>
      <c r="E783" t="s">
        <v>1034</v>
      </c>
      <c r="F783" t="s">
        <v>1097</v>
      </c>
      <c r="H783" t="s">
        <v>1315</v>
      </c>
      <c r="I783" t="s">
        <v>62</v>
      </c>
      <c r="J783" t="s">
        <v>1097</v>
      </c>
      <c r="K783" s="78" t="str">
        <f t="shared" ca="1" si="12"/>
        <v/>
      </c>
      <c r="M783" t="s">
        <v>1680</v>
      </c>
    </row>
    <row r="784" spans="1:13" x14ac:dyDescent="0.35">
      <c r="A784" t="s">
        <v>529</v>
      </c>
      <c r="B784" t="s">
        <v>74</v>
      </c>
      <c r="C784" t="s">
        <v>1316</v>
      </c>
      <c r="D784" t="s">
        <v>1042</v>
      </c>
      <c r="E784" t="s">
        <v>1026</v>
      </c>
      <c r="H784" t="s">
        <v>1317</v>
      </c>
      <c r="I784" t="s">
        <v>14</v>
      </c>
      <c r="J784" t="s">
        <v>1026</v>
      </c>
      <c r="K784" s="78">
        <f t="shared" ca="1" si="12"/>
        <v>0</v>
      </c>
      <c r="M784" t="s">
        <v>1680</v>
      </c>
    </row>
    <row r="785" spans="1:13" x14ac:dyDescent="0.35">
      <c r="A785" t="s">
        <v>529</v>
      </c>
      <c r="B785" t="s">
        <v>141</v>
      </c>
      <c r="C785" t="s">
        <v>1316</v>
      </c>
      <c r="D785" t="s">
        <v>1043</v>
      </c>
      <c r="E785" t="s">
        <v>1026</v>
      </c>
      <c r="H785" t="s">
        <v>1318</v>
      </c>
      <c r="I785" t="s">
        <v>14</v>
      </c>
      <c r="J785" t="s">
        <v>1026</v>
      </c>
      <c r="K785" s="78">
        <f t="shared" ca="1" si="12"/>
        <v>0</v>
      </c>
      <c r="M785" t="s">
        <v>1680</v>
      </c>
    </row>
    <row r="786" spans="1:13" x14ac:dyDescent="0.35">
      <c r="A786" t="s">
        <v>529</v>
      </c>
      <c r="B786" t="s">
        <v>143</v>
      </c>
      <c r="C786" t="s">
        <v>1316</v>
      </c>
      <c r="D786" t="s">
        <v>1044</v>
      </c>
      <c r="E786" t="s">
        <v>1026</v>
      </c>
      <c r="H786" t="s">
        <v>1319</v>
      </c>
      <c r="I786" t="s">
        <v>14</v>
      </c>
      <c r="J786" t="s">
        <v>1026</v>
      </c>
      <c r="K786" s="78">
        <f t="shared" ca="1" si="12"/>
        <v>0</v>
      </c>
      <c r="M786" t="s">
        <v>1680</v>
      </c>
    </row>
    <row r="787" spans="1:13" x14ac:dyDescent="0.35">
      <c r="A787" t="s">
        <v>529</v>
      </c>
      <c r="B787" t="s">
        <v>144</v>
      </c>
      <c r="C787" t="s">
        <v>1316</v>
      </c>
      <c r="D787" t="s">
        <v>1045</v>
      </c>
      <c r="E787" t="s">
        <v>1026</v>
      </c>
      <c r="H787" t="s">
        <v>1320</v>
      </c>
      <c r="I787" t="s">
        <v>14</v>
      </c>
      <c r="J787" t="s">
        <v>1026</v>
      </c>
      <c r="K787" s="78">
        <f t="shared" ca="1" si="12"/>
        <v>0</v>
      </c>
      <c r="M787" t="s">
        <v>1680</v>
      </c>
    </row>
    <row r="788" spans="1:13" x14ac:dyDescent="0.35">
      <c r="A788" t="s">
        <v>529</v>
      </c>
      <c r="B788" t="s">
        <v>145</v>
      </c>
      <c r="C788" t="s">
        <v>1316</v>
      </c>
      <c r="D788" t="s">
        <v>1046</v>
      </c>
      <c r="E788" t="s">
        <v>1026</v>
      </c>
      <c r="H788" t="s">
        <v>1321</v>
      </c>
      <c r="I788" t="s">
        <v>14</v>
      </c>
      <c r="J788" t="s">
        <v>1026</v>
      </c>
      <c r="K788" s="78">
        <f t="shared" ca="1" si="12"/>
        <v>0</v>
      </c>
      <c r="M788" t="s">
        <v>1680</v>
      </c>
    </row>
    <row r="789" spans="1:13" x14ac:dyDescent="0.35">
      <c r="A789" t="s">
        <v>529</v>
      </c>
      <c r="B789" t="s">
        <v>146</v>
      </c>
      <c r="C789" t="s">
        <v>1316</v>
      </c>
      <c r="D789" t="s">
        <v>1047</v>
      </c>
      <c r="E789" t="s">
        <v>1026</v>
      </c>
      <c r="H789" t="s">
        <v>1322</v>
      </c>
      <c r="I789" t="s">
        <v>14</v>
      </c>
      <c r="J789" t="s">
        <v>1026</v>
      </c>
      <c r="K789" s="78">
        <f t="shared" ca="1" si="12"/>
        <v>0</v>
      </c>
      <c r="M789" t="s">
        <v>1680</v>
      </c>
    </row>
    <row r="790" spans="1:13" x14ac:dyDescent="0.35">
      <c r="A790" t="s">
        <v>529</v>
      </c>
      <c r="B790" t="s">
        <v>148</v>
      </c>
      <c r="C790" t="s">
        <v>1316</v>
      </c>
      <c r="D790" t="s">
        <v>1048</v>
      </c>
      <c r="E790" t="s">
        <v>1026</v>
      </c>
      <c r="H790" t="s">
        <v>1323</v>
      </c>
      <c r="I790" t="s">
        <v>14</v>
      </c>
      <c r="J790" t="s">
        <v>1026</v>
      </c>
      <c r="K790" s="78">
        <f t="shared" ca="1" si="12"/>
        <v>0</v>
      </c>
      <c r="M790" t="s">
        <v>1680</v>
      </c>
    </row>
    <row r="791" spans="1:13" x14ac:dyDescent="0.35">
      <c r="A791" t="s">
        <v>529</v>
      </c>
      <c r="B791" t="s">
        <v>150</v>
      </c>
      <c r="C791" t="s">
        <v>1316</v>
      </c>
      <c r="D791" t="s">
        <v>480</v>
      </c>
      <c r="E791" t="s">
        <v>1026</v>
      </c>
      <c r="H791" t="s">
        <v>1324</v>
      </c>
      <c r="I791" t="s">
        <v>14</v>
      </c>
      <c r="J791" t="s">
        <v>1026</v>
      </c>
      <c r="K791" s="78">
        <f t="shared" ca="1" si="12"/>
        <v>0</v>
      </c>
      <c r="M791" t="s">
        <v>1680</v>
      </c>
    </row>
    <row r="792" spans="1:13" x14ac:dyDescent="0.35">
      <c r="A792" t="s">
        <v>529</v>
      </c>
      <c r="B792" t="s">
        <v>151</v>
      </c>
      <c r="C792" t="s">
        <v>1316</v>
      </c>
      <c r="D792" t="s">
        <v>1049</v>
      </c>
      <c r="E792" t="s">
        <v>1026</v>
      </c>
      <c r="H792" t="s">
        <v>1325</v>
      </c>
      <c r="I792" t="s">
        <v>14</v>
      </c>
      <c r="J792" t="s">
        <v>1026</v>
      </c>
      <c r="K792" s="78">
        <f t="shared" ca="1" si="12"/>
        <v>0</v>
      </c>
      <c r="M792" t="s">
        <v>1680</v>
      </c>
    </row>
    <row r="793" spans="1:13" x14ac:dyDescent="0.35">
      <c r="A793" t="s">
        <v>529</v>
      </c>
      <c r="B793" t="s">
        <v>152</v>
      </c>
      <c r="C793" t="s">
        <v>1316</v>
      </c>
      <c r="D793" t="s">
        <v>1050</v>
      </c>
      <c r="E793" t="s">
        <v>1026</v>
      </c>
      <c r="H793" t="s">
        <v>1326</v>
      </c>
      <c r="I793" t="s">
        <v>14</v>
      </c>
      <c r="J793" t="s">
        <v>1026</v>
      </c>
      <c r="K793" s="78">
        <f t="shared" ca="1" si="12"/>
        <v>0</v>
      </c>
      <c r="M793" t="s">
        <v>1680</v>
      </c>
    </row>
    <row r="794" spans="1:13" x14ac:dyDescent="0.35">
      <c r="A794" t="s">
        <v>529</v>
      </c>
      <c r="B794" t="s">
        <v>153</v>
      </c>
      <c r="C794" t="s">
        <v>1316</v>
      </c>
      <c r="D794" t="s">
        <v>1051</v>
      </c>
      <c r="E794" t="s">
        <v>1026</v>
      </c>
      <c r="H794" t="s">
        <v>1327</v>
      </c>
      <c r="I794" t="s">
        <v>14</v>
      </c>
      <c r="J794" t="s">
        <v>1026</v>
      </c>
      <c r="K794" s="78">
        <f t="shared" ca="1" si="12"/>
        <v>0</v>
      </c>
      <c r="M794" t="s">
        <v>1680</v>
      </c>
    </row>
    <row r="795" spans="1:13" x14ac:dyDescent="0.35">
      <c r="A795" t="s">
        <v>529</v>
      </c>
      <c r="B795" t="s">
        <v>155</v>
      </c>
      <c r="C795" t="s">
        <v>1316</v>
      </c>
      <c r="D795" t="s">
        <v>1052</v>
      </c>
      <c r="E795" t="s">
        <v>1026</v>
      </c>
      <c r="H795" t="s">
        <v>1328</v>
      </c>
      <c r="I795" t="s">
        <v>14</v>
      </c>
      <c r="J795" t="s">
        <v>1026</v>
      </c>
      <c r="K795" s="78">
        <f t="shared" ca="1" si="12"/>
        <v>0</v>
      </c>
      <c r="M795" t="s">
        <v>1680</v>
      </c>
    </row>
    <row r="796" spans="1:13" x14ac:dyDescent="0.35">
      <c r="A796" t="s">
        <v>529</v>
      </c>
      <c r="B796" t="s">
        <v>78</v>
      </c>
      <c r="C796" t="s">
        <v>1316</v>
      </c>
      <c r="D796" t="s">
        <v>1053</v>
      </c>
      <c r="E796" t="s">
        <v>1026</v>
      </c>
      <c r="H796" t="s">
        <v>1329</v>
      </c>
      <c r="I796" t="s">
        <v>14</v>
      </c>
      <c r="J796" t="s">
        <v>1026</v>
      </c>
      <c r="K796" s="78">
        <f t="shared" ca="1" si="12"/>
        <v>0</v>
      </c>
      <c r="M796" t="s">
        <v>1680</v>
      </c>
    </row>
    <row r="797" spans="1:13" x14ac:dyDescent="0.35">
      <c r="A797" t="s">
        <v>529</v>
      </c>
      <c r="B797" t="s">
        <v>156</v>
      </c>
      <c r="C797" t="s">
        <v>1316</v>
      </c>
      <c r="D797" t="s">
        <v>1054</v>
      </c>
      <c r="E797" t="s">
        <v>1026</v>
      </c>
      <c r="H797" t="s">
        <v>1330</v>
      </c>
      <c r="I797" t="s">
        <v>14</v>
      </c>
      <c r="J797" t="s">
        <v>1026</v>
      </c>
      <c r="K797" s="78">
        <f t="shared" ca="1" si="12"/>
        <v>0</v>
      </c>
      <c r="M797" t="s">
        <v>1680</v>
      </c>
    </row>
    <row r="798" spans="1:13" x14ac:dyDescent="0.35">
      <c r="A798" t="s">
        <v>529</v>
      </c>
      <c r="B798" t="s">
        <v>157</v>
      </c>
      <c r="C798" t="s">
        <v>1316</v>
      </c>
      <c r="D798" t="s">
        <v>1055</v>
      </c>
      <c r="E798" t="s">
        <v>1026</v>
      </c>
      <c r="H798" t="s">
        <v>1331</v>
      </c>
      <c r="I798" t="s">
        <v>14</v>
      </c>
      <c r="J798" t="s">
        <v>1026</v>
      </c>
      <c r="K798" s="78">
        <f t="shared" ca="1" si="12"/>
        <v>0</v>
      </c>
      <c r="M798" t="s">
        <v>1680</v>
      </c>
    </row>
    <row r="799" spans="1:13" x14ac:dyDescent="0.35">
      <c r="A799" t="s">
        <v>529</v>
      </c>
      <c r="B799" t="s">
        <v>159</v>
      </c>
      <c r="C799" t="s">
        <v>1316</v>
      </c>
      <c r="D799" t="s">
        <v>1056</v>
      </c>
      <c r="E799" t="s">
        <v>1026</v>
      </c>
      <c r="H799" t="s">
        <v>1332</v>
      </c>
      <c r="I799" t="s">
        <v>14</v>
      </c>
      <c r="J799" t="s">
        <v>1026</v>
      </c>
      <c r="K799" s="78">
        <f t="shared" ca="1" si="12"/>
        <v>0</v>
      </c>
      <c r="M799" t="s">
        <v>1680</v>
      </c>
    </row>
    <row r="800" spans="1:13" x14ac:dyDescent="0.35">
      <c r="A800" t="s">
        <v>529</v>
      </c>
      <c r="B800" t="s">
        <v>160</v>
      </c>
      <c r="C800" t="s">
        <v>1316</v>
      </c>
      <c r="D800" t="s">
        <v>1057</v>
      </c>
      <c r="E800" t="s">
        <v>1026</v>
      </c>
      <c r="H800" t="s">
        <v>1333</v>
      </c>
      <c r="I800" t="s">
        <v>14</v>
      </c>
      <c r="J800" t="s">
        <v>1026</v>
      </c>
      <c r="K800" s="78">
        <f t="shared" ca="1" si="12"/>
        <v>0</v>
      </c>
      <c r="M800" t="s">
        <v>1680</v>
      </c>
    </row>
    <row r="801" spans="1:13" x14ac:dyDescent="0.35">
      <c r="A801" t="s">
        <v>529</v>
      </c>
      <c r="B801" t="s">
        <v>161</v>
      </c>
      <c r="C801" t="s">
        <v>1316</v>
      </c>
      <c r="D801" t="s">
        <v>1058</v>
      </c>
      <c r="E801" t="s">
        <v>1026</v>
      </c>
      <c r="H801" t="s">
        <v>1334</v>
      </c>
      <c r="I801" t="s">
        <v>14</v>
      </c>
      <c r="J801" t="s">
        <v>1026</v>
      </c>
      <c r="K801" s="78">
        <f t="shared" ca="1" si="12"/>
        <v>0</v>
      </c>
      <c r="M801" t="s">
        <v>1680</v>
      </c>
    </row>
    <row r="802" spans="1:13" x14ac:dyDescent="0.35">
      <c r="A802" t="s">
        <v>529</v>
      </c>
      <c r="B802" t="s">
        <v>162</v>
      </c>
      <c r="C802" t="s">
        <v>1316</v>
      </c>
      <c r="D802" t="s">
        <v>513</v>
      </c>
      <c r="E802" t="s">
        <v>1026</v>
      </c>
      <c r="H802" t="s">
        <v>1335</v>
      </c>
      <c r="I802" t="s">
        <v>14</v>
      </c>
      <c r="J802" t="s">
        <v>1026</v>
      </c>
      <c r="K802" s="78">
        <f t="shared" ca="1" si="12"/>
        <v>0</v>
      </c>
      <c r="M802" t="s">
        <v>1680</v>
      </c>
    </row>
    <row r="803" spans="1:13" x14ac:dyDescent="0.35">
      <c r="A803" t="s">
        <v>529</v>
      </c>
      <c r="B803" t="s">
        <v>164</v>
      </c>
      <c r="C803" t="s">
        <v>1316</v>
      </c>
      <c r="D803" t="s">
        <v>1060</v>
      </c>
      <c r="E803" t="s">
        <v>1026</v>
      </c>
      <c r="H803" t="s">
        <v>1336</v>
      </c>
      <c r="I803" t="s">
        <v>14</v>
      </c>
      <c r="J803" t="s">
        <v>1026</v>
      </c>
      <c r="K803" s="78">
        <f t="shared" ca="1" si="12"/>
        <v>0</v>
      </c>
      <c r="M803" t="s">
        <v>1680</v>
      </c>
    </row>
    <row r="804" spans="1:13" x14ac:dyDescent="0.35">
      <c r="A804" t="s">
        <v>529</v>
      </c>
      <c r="B804" t="s">
        <v>74</v>
      </c>
      <c r="C804" t="s">
        <v>1316</v>
      </c>
      <c r="D804" t="s">
        <v>1042</v>
      </c>
      <c r="E804" t="s">
        <v>1082</v>
      </c>
      <c r="H804" t="s">
        <v>1337</v>
      </c>
      <c r="I804" t="s">
        <v>61</v>
      </c>
      <c r="J804" t="s">
        <v>1082</v>
      </c>
      <c r="K804" s="78">
        <f t="shared" ca="1" si="12"/>
        <v>0</v>
      </c>
      <c r="M804" t="s">
        <v>1680</v>
      </c>
    </row>
    <row r="805" spans="1:13" x14ac:dyDescent="0.35">
      <c r="A805" t="s">
        <v>529</v>
      </c>
      <c r="B805" t="s">
        <v>141</v>
      </c>
      <c r="C805" t="s">
        <v>1316</v>
      </c>
      <c r="D805" t="s">
        <v>1043</v>
      </c>
      <c r="E805" t="s">
        <v>1082</v>
      </c>
      <c r="H805" t="s">
        <v>1338</v>
      </c>
      <c r="I805" t="s">
        <v>61</v>
      </c>
      <c r="J805" t="s">
        <v>1082</v>
      </c>
      <c r="K805" s="78">
        <f t="shared" ca="1" si="12"/>
        <v>0</v>
      </c>
      <c r="M805" t="s">
        <v>1680</v>
      </c>
    </row>
    <row r="806" spans="1:13" x14ac:dyDescent="0.35">
      <c r="A806" t="s">
        <v>529</v>
      </c>
      <c r="B806" t="s">
        <v>143</v>
      </c>
      <c r="C806" t="s">
        <v>1316</v>
      </c>
      <c r="D806" t="s">
        <v>1044</v>
      </c>
      <c r="E806" t="s">
        <v>1082</v>
      </c>
      <c r="H806" t="s">
        <v>1339</v>
      </c>
      <c r="I806" t="s">
        <v>61</v>
      </c>
      <c r="J806" t="s">
        <v>1082</v>
      </c>
      <c r="K806" s="78">
        <f t="shared" ca="1" si="12"/>
        <v>0</v>
      </c>
      <c r="M806" t="s">
        <v>1680</v>
      </c>
    </row>
    <row r="807" spans="1:13" x14ac:dyDescent="0.35">
      <c r="A807" t="s">
        <v>529</v>
      </c>
      <c r="B807" t="s">
        <v>144</v>
      </c>
      <c r="C807" t="s">
        <v>1316</v>
      </c>
      <c r="D807" t="s">
        <v>1045</v>
      </c>
      <c r="E807" t="s">
        <v>1082</v>
      </c>
      <c r="H807" t="s">
        <v>1340</v>
      </c>
      <c r="I807" t="s">
        <v>61</v>
      </c>
      <c r="J807" t="s">
        <v>1082</v>
      </c>
      <c r="K807" s="78">
        <f t="shared" ca="1" si="12"/>
        <v>0</v>
      </c>
      <c r="M807" t="s">
        <v>1680</v>
      </c>
    </row>
    <row r="808" spans="1:13" x14ac:dyDescent="0.35">
      <c r="A808" t="s">
        <v>529</v>
      </c>
      <c r="B808" t="s">
        <v>145</v>
      </c>
      <c r="C808" t="s">
        <v>1316</v>
      </c>
      <c r="D808" t="s">
        <v>1046</v>
      </c>
      <c r="E808" t="s">
        <v>1082</v>
      </c>
      <c r="H808" t="s">
        <v>1341</v>
      </c>
      <c r="I808" t="s">
        <v>61</v>
      </c>
      <c r="J808" t="s">
        <v>1082</v>
      </c>
      <c r="K808" s="78">
        <f t="shared" ca="1" si="12"/>
        <v>0</v>
      </c>
      <c r="M808" t="s">
        <v>1680</v>
      </c>
    </row>
    <row r="809" spans="1:13" x14ac:dyDescent="0.35">
      <c r="A809" t="s">
        <v>529</v>
      </c>
      <c r="B809" t="s">
        <v>146</v>
      </c>
      <c r="C809" t="s">
        <v>1316</v>
      </c>
      <c r="D809" t="s">
        <v>1047</v>
      </c>
      <c r="E809" t="s">
        <v>1082</v>
      </c>
      <c r="H809" t="s">
        <v>1342</v>
      </c>
      <c r="I809" t="s">
        <v>61</v>
      </c>
      <c r="J809" t="s">
        <v>1082</v>
      </c>
      <c r="K809" s="78">
        <f t="shared" ca="1" si="12"/>
        <v>0</v>
      </c>
      <c r="M809" t="s">
        <v>1680</v>
      </c>
    </row>
    <row r="810" spans="1:13" x14ac:dyDescent="0.35">
      <c r="A810" t="s">
        <v>529</v>
      </c>
      <c r="B810" t="s">
        <v>148</v>
      </c>
      <c r="C810" t="s">
        <v>1316</v>
      </c>
      <c r="D810" t="s">
        <v>1048</v>
      </c>
      <c r="E810" t="s">
        <v>1082</v>
      </c>
      <c r="H810" t="s">
        <v>1343</v>
      </c>
      <c r="I810" t="s">
        <v>61</v>
      </c>
      <c r="J810" t="s">
        <v>1082</v>
      </c>
      <c r="K810" s="78">
        <f t="shared" ca="1" si="12"/>
        <v>0</v>
      </c>
      <c r="M810" t="s">
        <v>1680</v>
      </c>
    </row>
    <row r="811" spans="1:13" x14ac:dyDescent="0.35">
      <c r="A811" t="s">
        <v>529</v>
      </c>
      <c r="B811" t="s">
        <v>150</v>
      </c>
      <c r="C811" t="s">
        <v>1316</v>
      </c>
      <c r="D811" t="s">
        <v>480</v>
      </c>
      <c r="E811" t="s">
        <v>1082</v>
      </c>
      <c r="H811" t="s">
        <v>1344</v>
      </c>
      <c r="I811" t="s">
        <v>61</v>
      </c>
      <c r="J811" t="s">
        <v>1082</v>
      </c>
      <c r="K811" s="78">
        <f t="shared" ca="1" si="12"/>
        <v>0</v>
      </c>
      <c r="M811" t="s">
        <v>1680</v>
      </c>
    </row>
    <row r="812" spans="1:13" x14ac:dyDescent="0.35">
      <c r="A812" t="s">
        <v>529</v>
      </c>
      <c r="B812" t="s">
        <v>151</v>
      </c>
      <c r="C812" t="s">
        <v>1316</v>
      </c>
      <c r="D812" t="s">
        <v>1049</v>
      </c>
      <c r="E812" t="s">
        <v>1082</v>
      </c>
      <c r="H812" t="s">
        <v>1345</v>
      </c>
      <c r="I812" t="s">
        <v>61</v>
      </c>
      <c r="J812" t="s">
        <v>1082</v>
      </c>
      <c r="K812" s="78">
        <f t="shared" ca="1" si="12"/>
        <v>0</v>
      </c>
      <c r="M812" t="s">
        <v>1680</v>
      </c>
    </row>
    <row r="813" spans="1:13" x14ac:dyDescent="0.35">
      <c r="A813" t="s">
        <v>529</v>
      </c>
      <c r="B813" t="s">
        <v>152</v>
      </c>
      <c r="C813" t="s">
        <v>1316</v>
      </c>
      <c r="D813" t="s">
        <v>1050</v>
      </c>
      <c r="E813" t="s">
        <v>1082</v>
      </c>
      <c r="H813" t="s">
        <v>1346</v>
      </c>
      <c r="I813" t="s">
        <v>61</v>
      </c>
      <c r="J813" t="s">
        <v>1082</v>
      </c>
      <c r="K813" s="78">
        <f t="shared" ca="1" si="12"/>
        <v>0</v>
      </c>
      <c r="M813" t="s">
        <v>1680</v>
      </c>
    </row>
    <row r="814" spans="1:13" x14ac:dyDescent="0.35">
      <c r="A814" t="s">
        <v>529</v>
      </c>
      <c r="B814" t="s">
        <v>153</v>
      </c>
      <c r="C814" t="s">
        <v>1316</v>
      </c>
      <c r="D814" t="s">
        <v>1051</v>
      </c>
      <c r="E814" t="s">
        <v>1082</v>
      </c>
      <c r="H814" t="s">
        <v>1347</v>
      </c>
      <c r="I814" t="s">
        <v>61</v>
      </c>
      <c r="J814" t="s">
        <v>1082</v>
      </c>
      <c r="K814" s="78">
        <f t="shared" ca="1" si="12"/>
        <v>0</v>
      </c>
      <c r="M814" t="s">
        <v>1680</v>
      </c>
    </row>
    <row r="815" spans="1:13" x14ac:dyDescent="0.35">
      <c r="A815" t="s">
        <v>529</v>
      </c>
      <c r="B815" t="s">
        <v>155</v>
      </c>
      <c r="C815" t="s">
        <v>1316</v>
      </c>
      <c r="D815" t="s">
        <v>1052</v>
      </c>
      <c r="E815" t="s">
        <v>1082</v>
      </c>
      <c r="H815" t="s">
        <v>1348</v>
      </c>
      <c r="I815" t="s">
        <v>61</v>
      </c>
      <c r="J815" t="s">
        <v>1082</v>
      </c>
      <c r="K815" s="78">
        <f t="shared" ca="1" si="12"/>
        <v>0</v>
      </c>
      <c r="M815" t="s">
        <v>1680</v>
      </c>
    </row>
    <row r="816" spans="1:13" x14ac:dyDescent="0.35">
      <c r="A816" t="s">
        <v>529</v>
      </c>
      <c r="B816" t="s">
        <v>78</v>
      </c>
      <c r="C816" t="s">
        <v>1316</v>
      </c>
      <c r="D816" t="s">
        <v>1053</v>
      </c>
      <c r="E816" t="s">
        <v>1082</v>
      </c>
      <c r="H816" t="s">
        <v>1349</v>
      </c>
      <c r="I816" t="s">
        <v>61</v>
      </c>
      <c r="J816" t="s">
        <v>1082</v>
      </c>
      <c r="K816" s="78">
        <f t="shared" ca="1" si="12"/>
        <v>0</v>
      </c>
      <c r="M816" t="s">
        <v>1680</v>
      </c>
    </row>
    <row r="817" spans="1:13" x14ac:dyDescent="0.35">
      <c r="A817" t="s">
        <v>529</v>
      </c>
      <c r="B817" t="s">
        <v>156</v>
      </c>
      <c r="C817" t="s">
        <v>1316</v>
      </c>
      <c r="D817" t="s">
        <v>1054</v>
      </c>
      <c r="E817" t="s">
        <v>1082</v>
      </c>
      <c r="H817" t="s">
        <v>1350</v>
      </c>
      <c r="I817" t="s">
        <v>61</v>
      </c>
      <c r="J817" t="s">
        <v>1082</v>
      </c>
      <c r="K817" s="78">
        <f t="shared" ca="1" si="12"/>
        <v>0</v>
      </c>
      <c r="M817" t="s">
        <v>1680</v>
      </c>
    </row>
    <row r="818" spans="1:13" x14ac:dyDescent="0.35">
      <c r="A818" t="s">
        <v>529</v>
      </c>
      <c r="B818" t="s">
        <v>157</v>
      </c>
      <c r="C818" t="s">
        <v>1316</v>
      </c>
      <c r="D818" t="s">
        <v>1055</v>
      </c>
      <c r="E818" t="s">
        <v>1082</v>
      </c>
      <c r="H818" t="s">
        <v>1351</v>
      </c>
      <c r="I818" t="s">
        <v>61</v>
      </c>
      <c r="J818" t="s">
        <v>1082</v>
      </c>
      <c r="K818" s="78">
        <f t="shared" ca="1" si="12"/>
        <v>0</v>
      </c>
      <c r="M818" t="s">
        <v>1680</v>
      </c>
    </row>
    <row r="819" spans="1:13" x14ac:dyDescent="0.35">
      <c r="A819" t="s">
        <v>529</v>
      </c>
      <c r="B819" t="s">
        <v>159</v>
      </c>
      <c r="C819" t="s">
        <v>1316</v>
      </c>
      <c r="D819" t="s">
        <v>1056</v>
      </c>
      <c r="E819" t="s">
        <v>1082</v>
      </c>
      <c r="H819" t="s">
        <v>1352</v>
      </c>
      <c r="I819" t="s">
        <v>61</v>
      </c>
      <c r="J819" t="s">
        <v>1082</v>
      </c>
      <c r="K819" s="78">
        <f t="shared" ca="1" si="12"/>
        <v>0</v>
      </c>
      <c r="M819" t="s">
        <v>1680</v>
      </c>
    </row>
    <row r="820" spans="1:13" x14ac:dyDescent="0.35">
      <c r="A820" t="s">
        <v>529</v>
      </c>
      <c r="B820" t="s">
        <v>160</v>
      </c>
      <c r="C820" t="s">
        <v>1316</v>
      </c>
      <c r="D820" t="s">
        <v>1057</v>
      </c>
      <c r="E820" t="s">
        <v>1082</v>
      </c>
      <c r="H820" t="s">
        <v>1353</v>
      </c>
      <c r="I820" t="s">
        <v>61</v>
      </c>
      <c r="J820" t="s">
        <v>1082</v>
      </c>
      <c r="K820" s="78">
        <f t="shared" ref="K820:K843" ca="1" si="13">OFFSET(INDIRECT(A820&amp;"_specific_Corner"),MATCH($B820,INDIRECT(A820&amp;"_specific_Row"),0),MATCH($I820,INDIRECT(A820&amp;"_specific_Column",0)))</f>
        <v>0</v>
      </c>
      <c r="M820" t="s">
        <v>1680</v>
      </c>
    </row>
    <row r="821" spans="1:13" x14ac:dyDescent="0.35">
      <c r="A821" t="s">
        <v>529</v>
      </c>
      <c r="B821" t="s">
        <v>161</v>
      </c>
      <c r="C821" t="s">
        <v>1316</v>
      </c>
      <c r="D821" t="s">
        <v>1058</v>
      </c>
      <c r="E821" t="s">
        <v>1082</v>
      </c>
      <c r="H821" t="s">
        <v>1354</v>
      </c>
      <c r="I821" t="s">
        <v>61</v>
      </c>
      <c r="J821" t="s">
        <v>1082</v>
      </c>
      <c r="K821" s="78">
        <f t="shared" ca="1" si="13"/>
        <v>0</v>
      </c>
      <c r="M821" t="s">
        <v>1680</v>
      </c>
    </row>
    <row r="822" spans="1:13" x14ac:dyDescent="0.35">
      <c r="A822" t="s">
        <v>529</v>
      </c>
      <c r="B822" t="s">
        <v>162</v>
      </c>
      <c r="C822" t="s">
        <v>1316</v>
      </c>
      <c r="D822" t="s">
        <v>513</v>
      </c>
      <c r="E822" t="s">
        <v>1082</v>
      </c>
      <c r="H822" t="s">
        <v>1355</v>
      </c>
      <c r="I822" t="s">
        <v>61</v>
      </c>
      <c r="J822" t="s">
        <v>1082</v>
      </c>
      <c r="K822" s="78">
        <f t="shared" ca="1" si="13"/>
        <v>-5694</v>
      </c>
      <c r="M822" t="s">
        <v>1680</v>
      </c>
    </row>
    <row r="823" spans="1:13" x14ac:dyDescent="0.35">
      <c r="A823" t="s">
        <v>529</v>
      </c>
      <c r="B823" t="s">
        <v>164</v>
      </c>
      <c r="C823" t="s">
        <v>1316</v>
      </c>
      <c r="D823" t="s">
        <v>1060</v>
      </c>
      <c r="E823" t="s">
        <v>1082</v>
      </c>
      <c r="H823" t="s">
        <v>1356</v>
      </c>
      <c r="I823" t="s">
        <v>61</v>
      </c>
      <c r="J823" t="s">
        <v>1082</v>
      </c>
      <c r="K823" s="78">
        <f t="shared" ca="1" si="13"/>
        <v>-5694</v>
      </c>
      <c r="M823" t="s">
        <v>1680</v>
      </c>
    </row>
    <row r="824" spans="1:13" x14ac:dyDescent="0.35">
      <c r="A824" t="s">
        <v>529</v>
      </c>
      <c r="B824" t="s">
        <v>74</v>
      </c>
      <c r="C824" t="s">
        <v>1316</v>
      </c>
      <c r="D824" t="s">
        <v>1042</v>
      </c>
      <c r="E824" t="s">
        <v>1097</v>
      </c>
      <c r="H824" t="s">
        <v>1357</v>
      </c>
      <c r="I824" t="s">
        <v>62</v>
      </c>
      <c r="J824" t="s">
        <v>1097</v>
      </c>
      <c r="K824" s="78" t="str">
        <f t="shared" ca="1" si="13"/>
        <v/>
      </c>
      <c r="M824" t="s">
        <v>1680</v>
      </c>
    </row>
    <row r="825" spans="1:13" x14ac:dyDescent="0.35">
      <c r="A825" t="s">
        <v>529</v>
      </c>
      <c r="B825" t="s">
        <v>141</v>
      </c>
      <c r="C825" t="s">
        <v>1316</v>
      </c>
      <c r="D825" t="s">
        <v>1043</v>
      </c>
      <c r="E825" t="s">
        <v>1097</v>
      </c>
      <c r="H825" t="s">
        <v>1358</v>
      </c>
      <c r="I825" t="s">
        <v>62</v>
      </c>
      <c r="J825" t="s">
        <v>1097</v>
      </c>
      <c r="K825" s="78" t="str">
        <f t="shared" ca="1" si="13"/>
        <v/>
      </c>
      <c r="M825" t="s">
        <v>1680</v>
      </c>
    </row>
    <row r="826" spans="1:13" x14ac:dyDescent="0.35">
      <c r="A826" t="s">
        <v>529</v>
      </c>
      <c r="B826" t="s">
        <v>143</v>
      </c>
      <c r="C826" t="s">
        <v>1316</v>
      </c>
      <c r="D826" t="s">
        <v>1044</v>
      </c>
      <c r="E826" t="s">
        <v>1097</v>
      </c>
      <c r="H826" t="s">
        <v>1359</v>
      </c>
      <c r="I826" t="s">
        <v>62</v>
      </c>
      <c r="J826" t="s">
        <v>1097</v>
      </c>
      <c r="K826" s="78" t="str">
        <f t="shared" ca="1" si="13"/>
        <v/>
      </c>
      <c r="M826" t="s">
        <v>1680</v>
      </c>
    </row>
    <row r="827" spans="1:13" x14ac:dyDescent="0.35">
      <c r="A827" t="s">
        <v>529</v>
      </c>
      <c r="B827" t="s">
        <v>144</v>
      </c>
      <c r="C827" t="s">
        <v>1316</v>
      </c>
      <c r="D827" t="s">
        <v>1045</v>
      </c>
      <c r="E827" t="s">
        <v>1097</v>
      </c>
      <c r="H827" t="s">
        <v>1360</v>
      </c>
      <c r="I827" t="s">
        <v>62</v>
      </c>
      <c r="J827" t="s">
        <v>1097</v>
      </c>
      <c r="K827" s="78" t="str">
        <f t="shared" ca="1" si="13"/>
        <v/>
      </c>
      <c r="M827" t="s">
        <v>1680</v>
      </c>
    </row>
    <row r="828" spans="1:13" x14ac:dyDescent="0.35">
      <c r="A828" t="s">
        <v>529</v>
      </c>
      <c r="B828" t="s">
        <v>145</v>
      </c>
      <c r="C828" t="s">
        <v>1316</v>
      </c>
      <c r="D828" t="s">
        <v>1046</v>
      </c>
      <c r="E828" t="s">
        <v>1097</v>
      </c>
      <c r="H828" t="s">
        <v>1361</v>
      </c>
      <c r="I828" t="s">
        <v>62</v>
      </c>
      <c r="J828" t="s">
        <v>1097</v>
      </c>
      <c r="K828" s="78" t="str">
        <f t="shared" ca="1" si="13"/>
        <v/>
      </c>
      <c r="M828" t="s">
        <v>1680</v>
      </c>
    </row>
    <row r="829" spans="1:13" x14ac:dyDescent="0.35">
      <c r="A829" t="s">
        <v>529</v>
      </c>
      <c r="B829" t="s">
        <v>146</v>
      </c>
      <c r="C829" t="s">
        <v>1316</v>
      </c>
      <c r="D829" t="s">
        <v>1047</v>
      </c>
      <c r="E829" t="s">
        <v>1097</v>
      </c>
      <c r="H829" t="s">
        <v>1362</v>
      </c>
      <c r="I829" t="s">
        <v>62</v>
      </c>
      <c r="J829" t="s">
        <v>1097</v>
      </c>
      <c r="K829" s="78" t="str">
        <f t="shared" ca="1" si="13"/>
        <v/>
      </c>
      <c r="M829" t="s">
        <v>1680</v>
      </c>
    </row>
    <row r="830" spans="1:13" x14ac:dyDescent="0.35">
      <c r="A830" t="s">
        <v>529</v>
      </c>
      <c r="B830" t="s">
        <v>148</v>
      </c>
      <c r="C830" t="s">
        <v>1316</v>
      </c>
      <c r="D830" t="s">
        <v>1048</v>
      </c>
      <c r="E830" t="s">
        <v>1097</v>
      </c>
      <c r="H830" t="s">
        <v>1363</v>
      </c>
      <c r="I830" t="s">
        <v>62</v>
      </c>
      <c r="J830" t="s">
        <v>1097</v>
      </c>
      <c r="K830" s="78" t="str">
        <f t="shared" ca="1" si="13"/>
        <v/>
      </c>
      <c r="M830" t="s">
        <v>1680</v>
      </c>
    </row>
    <row r="831" spans="1:13" x14ac:dyDescent="0.35">
      <c r="A831" t="s">
        <v>529</v>
      </c>
      <c r="B831" t="s">
        <v>150</v>
      </c>
      <c r="C831" t="s">
        <v>1316</v>
      </c>
      <c r="D831" t="s">
        <v>480</v>
      </c>
      <c r="E831" t="s">
        <v>1097</v>
      </c>
      <c r="H831" t="s">
        <v>1364</v>
      </c>
      <c r="I831" t="s">
        <v>62</v>
      </c>
      <c r="J831" t="s">
        <v>1097</v>
      </c>
      <c r="K831" s="78" t="str">
        <f t="shared" ca="1" si="13"/>
        <v/>
      </c>
      <c r="M831" t="s">
        <v>1680</v>
      </c>
    </row>
    <row r="832" spans="1:13" x14ac:dyDescent="0.35">
      <c r="A832" t="s">
        <v>529</v>
      </c>
      <c r="B832" t="s">
        <v>151</v>
      </c>
      <c r="C832" t="s">
        <v>1316</v>
      </c>
      <c r="D832" t="s">
        <v>1049</v>
      </c>
      <c r="E832" t="s">
        <v>1097</v>
      </c>
      <c r="H832" t="s">
        <v>1365</v>
      </c>
      <c r="I832" t="s">
        <v>62</v>
      </c>
      <c r="J832" t="s">
        <v>1097</v>
      </c>
      <c r="K832" s="78" t="str">
        <f t="shared" ca="1" si="13"/>
        <v/>
      </c>
      <c r="M832" t="s">
        <v>1680</v>
      </c>
    </row>
    <row r="833" spans="1:14" x14ac:dyDescent="0.35">
      <c r="A833" t="s">
        <v>529</v>
      </c>
      <c r="B833" t="s">
        <v>152</v>
      </c>
      <c r="C833" t="s">
        <v>1316</v>
      </c>
      <c r="D833" t="s">
        <v>1050</v>
      </c>
      <c r="E833" t="s">
        <v>1097</v>
      </c>
      <c r="H833" t="s">
        <v>1366</v>
      </c>
      <c r="I833" t="s">
        <v>62</v>
      </c>
      <c r="J833" t="s">
        <v>1097</v>
      </c>
      <c r="K833" s="78" t="str">
        <f t="shared" ca="1" si="13"/>
        <v/>
      </c>
      <c r="M833" t="s">
        <v>1680</v>
      </c>
    </row>
    <row r="834" spans="1:14" x14ac:dyDescent="0.35">
      <c r="A834" t="s">
        <v>529</v>
      </c>
      <c r="B834" t="s">
        <v>153</v>
      </c>
      <c r="C834" t="s">
        <v>1316</v>
      </c>
      <c r="D834" t="s">
        <v>1051</v>
      </c>
      <c r="E834" t="s">
        <v>1097</v>
      </c>
      <c r="H834" t="s">
        <v>1367</v>
      </c>
      <c r="I834" t="s">
        <v>62</v>
      </c>
      <c r="J834" t="s">
        <v>1097</v>
      </c>
      <c r="K834" s="78" t="str">
        <f t="shared" ca="1" si="13"/>
        <v/>
      </c>
      <c r="M834" t="s">
        <v>1680</v>
      </c>
    </row>
    <row r="835" spans="1:14" x14ac:dyDescent="0.35">
      <c r="A835" t="s">
        <v>529</v>
      </c>
      <c r="B835" t="s">
        <v>155</v>
      </c>
      <c r="C835" t="s">
        <v>1316</v>
      </c>
      <c r="D835" t="s">
        <v>1052</v>
      </c>
      <c r="E835" t="s">
        <v>1097</v>
      </c>
      <c r="H835" t="s">
        <v>1368</v>
      </c>
      <c r="I835" t="s">
        <v>62</v>
      </c>
      <c r="J835" t="s">
        <v>1097</v>
      </c>
      <c r="K835" s="78" t="str">
        <f t="shared" ca="1" si="13"/>
        <v/>
      </c>
      <c r="M835" t="s">
        <v>1680</v>
      </c>
    </row>
    <row r="836" spans="1:14" x14ac:dyDescent="0.35">
      <c r="A836" t="s">
        <v>529</v>
      </c>
      <c r="B836" t="s">
        <v>78</v>
      </c>
      <c r="C836" t="s">
        <v>1316</v>
      </c>
      <c r="D836" t="s">
        <v>1053</v>
      </c>
      <c r="E836" t="s">
        <v>1097</v>
      </c>
      <c r="H836" t="s">
        <v>1369</v>
      </c>
      <c r="I836" t="s">
        <v>62</v>
      </c>
      <c r="J836" t="s">
        <v>1097</v>
      </c>
      <c r="K836" s="78" t="str">
        <f t="shared" ca="1" si="13"/>
        <v/>
      </c>
      <c r="M836" t="s">
        <v>1680</v>
      </c>
    </row>
    <row r="837" spans="1:14" x14ac:dyDescent="0.35">
      <c r="A837" t="s">
        <v>529</v>
      </c>
      <c r="B837" t="s">
        <v>156</v>
      </c>
      <c r="C837" t="s">
        <v>1316</v>
      </c>
      <c r="D837" t="s">
        <v>1054</v>
      </c>
      <c r="E837" t="s">
        <v>1097</v>
      </c>
      <c r="H837" t="s">
        <v>1370</v>
      </c>
      <c r="I837" t="s">
        <v>62</v>
      </c>
      <c r="J837" t="s">
        <v>1097</v>
      </c>
      <c r="K837" s="78" t="str">
        <f t="shared" ca="1" si="13"/>
        <v/>
      </c>
      <c r="M837" t="s">
        <v>1680</v>
      </c>
    </row>
    <row r="838" spans="1:14" x14ac:dyDescent="0.35">
      <c r="A838" t="s">
        <v>529</v>
      </c>
      <c r="B838" t="s">
        <v>157</v>
      </c>
      <c r="C838" t="s">
        <v>1316</v>
      </c>
      <c r="D838" t="s">
        <v>1055</v>
      </c>
      <c r="E838" t="s">
        <v>1097</v>
      </c>
      <c r="H838" t="s">
        <v>1371</v>
      </c>
      <c r="I838" t="s">
        <v>62</v>
      </c>
      <c r="J838" t="s">
        <v>1097</v>
      </c>
      <c r="K838" s="78" t="str">
        <f t="shared" ca="1" si="13"/>
        <v/>
      </c>
      <c r="M838" t="s">
        <v>1680</v>
      </c>
    </row>
    <row r="839" spans="1:14" x14ac:dyDescent="0.35">
      <c r="A839" t="s">
        <v>529</v>
      </c>
      <c r="B839" t="s">
        <v>159</v>
      </c>
      <c r="C839" t="s">
        <v>1316</v>
      </c>
      <c r="D839" t="s">
        <v>1056</v>
      </c>
      <c r="E839" t="s">
        <v>1097</v>
      </c>
      <c r="H839" t="s">
        <v>1372</v>
      </c>
      <c r="I839" t="s">
        <v>62</v>
      </c>
      <c r="J839" t="s">
        <v>1097</v>
      </c>
      <c r="K839" s="78" t="str">
        <f t="shared" ca="1" si="13"/>
        <v/>
      </c>
      <c r="M839" t="s">
        <v>1680</v>
      </c>
    </row>
    <row r="840" spans="1:14" x14ac:dyDescent="0.35">
      <c r="A840" t="s">
        <v>529</v>
      </c>
      <c r="B840" t="s">
        <v>160</v>
      </c>
      <c r="C840" t="s">
        <v>1316</v>
      </c>
      <c r="D840" t="s">
        <v>1057</v>
      </c>
      <c r="E840" t="s">
        <v>1097</v>
      </c>
      <c r="H840" t="s">
        <v>1373</v>
      </c>
      <c r="I840" t="s">
        <v>62</v>
      </c>
      <c r="J840" t="s">
        <v>1097</v>
      </c>
      <c r="K840" s="78" t="str">
        <f t="shared" ca="1" si="13"/>
        <v/>
      </c>
      <c r="M840" t="s">
        <v>1680</v>
      </c>
    </row>
    <row r="841" spans="1:14" x14ac:dyDescent="0.35">
      <c r="A841" t="s">
        <v>529</v>
      </c>
      <c r="B841" t="s">
        <v>161</v>
      </c>
      <c r="C841" t="s">
        <v>1316</v>
      </c>
      <c r="D841" t="s">
        <v>1058</v>
      </c>
      <c r="E841" t="s">
        <v>1097</v>
      </c>
      <c r="H841" t="s">
        <v>1374</v>
      </c>
      <c r="I841" t="s">
        <v>62</v>
      </c>
      <c r="J841" t="s">
        <v>1097</v>
      </c>
      <c r="K841" s="78" t="str">
        <f t="shared" ca="1" si="13"/>
        <v/>
      </c>
      <c r="M841" t="s">
        <v>1680</v>
      </c>
    </row>
    <row r="842" spans="1:14" x14ac:dyDescent="0.35">
      <c r="A842" t="s">
        <v>529</v>
      </c>
      <c r="B842" t="s">
        <v>162</v>
      </c>
      <c r="C842" t="s">
        <v>1316</v>
      </c>
      <c r="D842" t="s">
        <v>513</v>
      </c>
      <c r="E842" t="s">
        <v>1097</v>
      </c>
      <c r="H842" t="s">
        <v>1375</v>
      </c>
      <c r="I842" t="s">
        <v>62</v>
      </c>
      <c r="J842" t="s">
        <v>1097</v>
      </c>
      <c r="K842" s="78" t="str">
        <f t="shared" ca="1" si="13"/>
        <v/>
      </c>
      <c r="M842" t="s">
        <v>1680</v>
      </c>
    </row>
    <row r="843" spans="1:14" x14ac:dyDescent="0.35">
      <c r="A843" t="s">
        <v>529</v>
      </c>
      <c r="B843" t="s">
        <v>164</v>
      </c>
      <c r="C843" t="s">
        <v>1316</v>
      </c>
      <c r="D843" t="s">
        <v>1060</v>
      </c>
      <c r="E843" t="s">
        <v>1097</v>
      </c>
      <c r="H843" t="s">
        <v>1376</v>
      </c>
      <c r="I843" t="s">
        <v>62</v>
      </c>
      <c r="J843" t="s">
        <v>1097</v>
      </c>
      <c r="K843" s="78" t="str">
        <f t="shared" ca="1" si="13"/>
        <v/>
      </c>
      <c r="M843" t="s">
        <v>1680</v>
      </c>
    </row>
    <row r="844" spans="1:14" x14ac:dyDescent="0.35">
      <c r="A844" t="s">
        <v>530</v>
      </c>
      <c r="B844" t="s">
        <v>19</v>
      </c>
      <c r="C844" t="s">
        <v>1011</v>
      </c>
      <c r="D844" t="s">
        <v>54</v>
      </c>
      <c r="H844" t="s">
        <v>1011</v>
      </c>
      <c r="I844" t="s">
        <v>63</v>
      </c>
      <c r="J844" t="s">
        <v>54</v>
      </c>
      <c r="K844" s="78">
        <f t="shared" ref="K844:K907" ca="1" si="14">OFFSET(INDIRECT(A844&amp;"_specific_Corner"),MATCH($B844,INDIRECT(A844&amp;"_specific_Row"),0),MATCH($I844,INDIRECT(A844&amp;"_specific_Column",0)))</f>
        <v>0</v>
      </c>
      <c r="M844" t="s">
        <v>1680</v>
      </c>
      <c r="N844">
        <v>1</v>
      </c>
    </row>
    <row r="845" spans="1:14" x14ac:dyDescent="0.35">
      <c r="A845" t="s">
        <v>530</v>
      </c>
      <c r="B845" t="s">
        <v>573</v>
      </c>
      <c r="C845" t="s">
        <v>572</v>
      </c>
      <c r="D845" t="s">
        <v>54</v>
      </c>
      <c r="H845" t="s">
        <v>572</v>
      </c>
      <c r="I845" t="s">
        <v>63</v>
      </c>
      <c r="J845" t="s">
        <v>54</v>
      </c>
      <c r="K845" s="78">
        <f t="shared" ca="1" si="14"/>
        <v>0</v>
      </c>
      <c r="M845" t="s">
        <v>1680</v>
      </c>
    </row>
    <row r="846" spans="1:14" x14ac:dyDescent="0.35">
      <c r="A846" t="s">
        <v>530</v>
      </c>
      <c r="B846" t="s">
        <v>23</v>
      </c>
      <c r="C846" t="s">
        <v>574</v>
      </c>
      <c r="D846" t="s">
        <v>54</v>
      </c>
      <c r="H846" t="s">
        <v>574</v>
      </c>
      <c r="I846" t="s">
        <v>63</v>
      </c>
      <c r="J846" t="s">
        <v>54</v>
      </c>
      <c r="K846" s="78">
        <f t="shared" ca="1" si="14"/>
        <v>0</v>
      </c>
      <c r="M846" t="s">
        <v>1680</v>
      </c>
    </row>
    <row r="847" spans="1:14" x14ac:dyDescent="0.35">
      <c r="A847" t="s">
        <v>530</v>
      </c>
      <c r="B847" t="s">
        <v>26</v>
      </c>
      <c r="C847" t="s">
        <v>575</v>
      </c>
      <c r="D847" t="s">
        <v>54</v>
      </c>
      <c r="H847" t="s">
        <v>575</v>
      </c>
      <c r="I847" t="s">
        <v>63</v>
      </c>
      <c r="J847" t="s">
        <v>54</v>
      </c>
      <c r="K847" s="78">
        <f t="shared" ca="1" si="14"/>
        <v>0</v>
      </c>
      <c r="M847" t="s">
        <v>1680</v>
      </c>
    </row>
    <row r="848" spans="1:14" x14ac:dyDescent="0.35">
      <c r="A848" t="s">
        <v>530</v>
      </c>
      <c r="B848" t="s">
        <v>30</v>
      </c>
      <c r="C848" t="s">
        <v>1073</v>
      </c>
      <c r="D848" t="s">
        <v>54</v>
      </c>
      <c r="H848" t="s">
        <v>1073</v>
      </c>
      <c r="I848" t="s">
        <v>63</v>
      </c>
      <c r="J848" t="s">
        <v>54</v>
      </c>
      <c r="K848" s="78">
        <f t="shared" ca="1" si="14"/>
        <v>0</v>
      </c>
      <c r="M848" t="s">
        <v>1680</v>
      </c>
    </row>
    <row r="849" spans="1:13" x14ac:dyDescent="0.35">
      <c r="A849" t="s">
        <v>530</v>
      </c>
      <c r="B849" t="s">
        <v>34</v>
      </c>
      <c r="C849" t="s">
        <v>1074</v>
      </c>
      <c r="D849" t="s">
        <v>54</v>
      </c>
      <c r="H849" t="s">
        <v>1074</v>
      </c>
      <c r="I849" t="s">
        <v>63</v>
      </c>
      <c r="J849" t="s">
        <v>54</v>
      </c>
      <c r="K849" s="78">
        <f t="shared" ca="1" si="14"/>
        <v>0</v>
      </c>
      <c r="M849" t="s">
        <v>1680</v>
      </c>
    </row>
    <row r="850" spans="1:13" x14ac:dyDescent="0.35">
      <c r="A850" t="s">
        <v>530</v>
      </c>
      <c r="B850" t="s">
        <v>38</v>
      </c>
      <c r="C850" t="s">
        <v>1082</v>
      </c>
      <c r="D850" t="s">
        <v>1027</v>
      </c>
      <c r="E850" t="s">
        <v>1028</v>
      </c>
      <c r="F850" t="s">
        <v>1084</v>
      </c>
      <c r="H850" t="s">
        <v>1101</v>
      </c>
      <c r="I850" t="s">
        <v>63</v>
      </c>
      <c r="J850" t="s">
        <v>1082</v>
      </c>
      <c r="K850" s="78">
        <f t="shared" ca="1" si="14"/>
        <v>0</v>
      </c>
      <c r="M850" t="s">
        <v>1680</v>
      </c>
    </row>
    <row r="851" spans="1:13" x14ac:dyDescent="0.35">
      <c r="A851" t="s">
        <v>530</v>
      </c>
      <c r="B851" t="s">
        <v>41</v>
      </c>
      <c r="C851" t="s">
        <v>1082</v>
      </c>
      <c r="D851" t="s">
        <v>1027</v>
      </c>
      <c r="E851" t="s">
        <v>1028</v>
      </c>
      <c r="F851" t="s">
        <v>1085</v>
      </c>
      <c r="H851" t="s">
        <v>1102</v>
      </c>
      <c r="I851" t="s">
        <v>63</v>
      </c>
      <c r="J851" t="s">
        <v>1082</v>
      </c>
      <c r="K851" s="78">
        <f t="shared" ca="1" si="14"/>
        <v>0</v>
      </c>
      <c r="M851" t="s">
        <v>1680</v>
      </c>
    </row>
    <row r="852" spans="1:13" x14ac:dyDescent="0.35">
      <c r="A852" t="s">
        <v>530</v>
      </c>
      <c r="B852" t="s">
        <v>45</v>
      </c>
      <c r="C852" t="s">
        <v>1082</v>
      </c>
      <c r="D852" t="s">
        <v>1027</v>
      </c>
      <c r="E852" t="s">
        <v>1028</v>
      </c>
      <c r="F852" t="s">
        <v>1086</v>
      </c>
      <c r="H852" t="s">
        <v>1103</v>
      </c>
      <c r="I852" t="s">
        <v>63</v>
      </c>
      <c r="J852" t="s">
        <v>1082</v>
      </c>
      <c r="K852" s="78">
        <f t="shared" ca="1" si="14"/>
        <v>0</v>
      </c>
      <c r="M852" t="s">
        <v>1680</v>
      </c>
    </row>
    <row r="853" spans="1:13" x14ac:dyDescent="0.35">
      <c r="A853" t="s">
        <v>530</v>
      </c>
      <c r="B853" t="s">
        <v>49</v>
      </c>
      <c r="C853" t="s">
        <v>1082</v>
      </c>
      <c r="D853" t="s">
        <v>1027</v>
      </c>
      <c r="E853" t="s">
        <v>1028</v>
      </c>
      <c r="F853" t="s">
        <v>1087</v>
      </c>
      <c r="H853" t="s">
        <v>1104</v>
      </c>
      <c r="I853" t="s">
        <v>63</v>
      </c>
      <c r="J853" t="s">
        <v>1082</v>
      </c>
      <c r="K853" s="78">
        <f t="shared" ca="1" si="14"/>
        <v>0</v>
      </c>
      <c r="M853" t="s">
        <v>1680</v>
      </c>
    </row>
    <row r="854" spans="1:13" x14ac:dyDescent="0.35">
      <c r="A854" t="s">
        <v>530</v>
      </c>
      <c r="B854" t="s">
        <v>51</v>
      </c>
      <c r="C854" t="s">
        <v>1082</v>
      </c>
      <c r="D854" t="s">
        <v>1027</v>
      </c>
      <c r="E854" t="s">
        <v>1028</v>
      </c>
      <c r="F854" t="s">
        <v>1088</v>
      </c>
      <c r="H854" t="s">
        <v>1105</v>
      </c>
      <c r="I854" t="s">
        <v>63</v>
      </c>
      <c r="J854" t="s">
        <v>1082</v>
      </c>
      <c r="K854" s="78">
        <f t="shared" ca="1" si="14"/>
        <v>0</v>
      </c>
      <c r="M854" t="s">
        <v>1680</v>
      </c>
    </row>
    <row r="855" spans="1:13" x14ac:dyDescent="0.35">
      <c r="A855" t="s">
        <v>530</v>
      </c>
      <c r="B855" t="s">
        <v>53</v>
      </c>
      <c r="C855" t="s">
        <v>1082</v>
      </c>
      <c r="D855" t="s">
        <v>1027</v>
      </c>
      <c r="E855" t="s">
        <v>1028</v>
      </c>
      <c r="F855" t="s">
        <v>1089</v>
      </c>
      <c r="H855" t="s">
        <v>1106</v>
      </c>
      <c r="I855" t="s">
        <v>63</v>
      </c>
      <c r="J855" t="s">
        <v>1082</v>
      </c>
      <c r="K855" s="78">
        <f t="shared" ca="1" si="14"/>
        <v>0</v>
      </c>
      <c r="M855" t="s">
        <v>1680</v>
      </c>
    </row>
    <row r="856" spans="1:13" x14ac:dyDescent="0.35">
      <c r="A856" t="s">
        <v>530</v>
      </c>
      <c r="B856" t="s">
        <v>60</v>
      </c>
      <c r="C856" t="s">
        <v>1082</v>
      </c>
      <c r="D856" t="s">
        <v>1027</v>
      </c>
      <c r="E856" t="s">
        <v>1028</v>
      </c>
      <c r="F856" t="s">
        <v>603</v>
      </c>
      <c r="H856" t="s">
        <v>1107</v>
      </c>
      <c r="I856" t="s">
        <v>63</v>
      </c>
      <c r="J856" t="s">
        <v>1082</v>
      </c>
      <c r="K856" s="78">
        <f t="shared" ca="1" si="14"/>
        <v>0</v>
      </c>
      <c r="M856" t="s">
        <v>1680</v>
      </c>
    </row>
    <row r="857" spans="1:13" x14ac:dyDescent="0.35">
      <c r="A857" t="s">
        <v>530</v>
      </c>
      <c r="B857" t="s">
        <v>66</v>
      </c>
      <c r="C857" t="s">
        <v>1082</v>
      </c>
      <c r="D857" t="s">
        <v>1027</v>
      </c>
      <c r="E857" t="s">
        <v>1028</v>
      </c>
      <c r="F857" t="s">
        <v>513</v>
      </c>
      <c r="H857" t="s">
        <v>1108</v>
      </c>
      <c r="I857" t="s">
        <v>63</v>
      </c>
      <c r="J857" t="s">
        <v>1082</v>
      </c>
      <c r="K857" s="78">
        <f t="shared" ca="1" si="14"/>
        <v>0</v>
      </c>
      <c r="M857" t="s">
        <v>1680</v>
      </c>
    </row>
    <row r="858" spans="1:13" x14ac:dyDescent="0.35">
      <c r="A858" t="s">
        <v>530</v>
      </c>
      <c r="B858" t="s">
        <v>69</v>
      </c>
      <c r="C858" t="s">
        <v>1082</v>
      </c>
      <c r="D858" t="s">
        <v>1027</v>
      </c>
      <c r="E858" t="s">
        <v>1028</v>
      </c>
      <c r="F858" t="s">
        <v>54</v>
      </c>
      <c r="H858" t="s">
        <v>1109</v>
      </c>
      <c r="I858" t="s">
        <v>63</v>
      </c>
      <c r="J858" t="s">
        <v>1082</v>
      </c>
      <c r="K858" s="78">
        <f t="shared" ca="1" si="14"/>
        <v>0</v>
      </c>
      <c r="M858" t="s">
        <v>1680</v>
      </c>
    </row>
    <row r="859" spans="1:13" x14ac:dyDescent="0.35">
      <c r="A859" t="s">
        <v>530</v>
      </c>
      <c r="B859" t="s">
        <v>73</v>
      </c>
      <c r="C859" t="s">
        <v>1082</v>
      </c>
      <c r="D859" t="s">
        <v>1027</v>
      </c>
      <c r="E859" t="s">
        <v>1029</v>
      </c>
      <c r="H859" t="s">
        <v>1110</v>
      </c>
      <c r="I859" t="s">
        <v>63</v>
      </c>
      <c r="J859" t="s">
        <v>1082</v>
      </c>
      <c r="K859" s="78">
        <f t="shared" ca="1" si="14"/>
        <v>0</v>
      </c>
      <c r="M859" t="s">
        <v>1680</v>
      </c>
    </row>
    <row r="860" spans="1:13" x14ac:dyDescent="0.35">
      <c r="A860" t="s">
        <v>530</v>
      </c>
      <c r="B860" t="s">
        <v>76</v>
      </c>
      <c r="C860" t="s">
        <v>1082</v>
      </c>
      <c r="D860" t="s">
        <v>480</v>
      </c>
      <c r="E860" t="s">
        <v>1028</v>
      </c>
      <c r="F860" t="s">
        <v>1090</v>
      </c>
      <c r="H860" t="s">
        <v>1111</v>
      </c>
      <c r="I860" t="s">
        <v>63</v>
      </c>
      <c r="J860" t="s">
        <v>1082</v>
      </c>
      <c r="K860" s="78">
        <f t="shared" ca="1" si="14"/>
        <v>0</v>
      </c>
      <c r="M860" t="s">
        <v>1680</v>
      </c>
    </row>
    <row r="861" spans="1:13" x14ac:dyDescent="0.35">
      <c r="A861" t="s">
        <v>530</v>
      </c>
      <c r="B861" t="s">
        <v>80</v>
      </c>
      <c r="C861" t="s">
        <v>1082</v>
      </c>
      <c r="D861" t="s">
        <v>480</v>
      </c>
      <c r="E861" t="s">
        <v>1028</v>
      </c>
      <c r="F861" t="s">
        <v>1091</v>
      </c>
      <c r="H861" t="s">
        <v>1112</v>
      </c>
      <c r="I861" t="s">
        <v>63</v>
      </c>
      <c r="J861" t="s">
        <v>1082</v>
      </c>
      <c r="K861" s="78">
        <f t="shared" ca="1" si="14"/>
        <v>0</v>
      </c>
      <c r="M861" t="s">
        <v>1680</v>
      </c>
    </row>
    <row r="862" spans="1:13" x14ac:dyDescent="0.35">
      <c r="A862" t="s">
        <v>530</v>
      </c>
      <c r="B862" t="s">
        <v>82</v>
      </c>
      <c r="C862" t="s">
        <v>1082</v>
      </c>
      <c r="D862" t="s">
        <v>480</v>
      </c>
      <c r="E862" t="s">
        <v>1028</v>
      </c>
      <c r="F862" t="s">
        <v>1092</v>
      </c>
      <c r="H862" t="s">
        <v>1113</v>
      </c>
      <c r="I862" t="s">
        <v>63</v>
      </c>
      <c r="J862" t="s">
        <v>1082</v>
      </c>
      <c r="K862" s="78">
        <f t="shared" ca="1" si="14"/>
        <v>0</v>
      </c>
      <c r="M862" t="s">
        <v>1680</v>
      </c>
    </row>
    <row r="863" spans="1:13" x14ac:dyDescent="0.35">
      <c r="A863" t="s">
        <v>530</v>
      </c>
      <c r="B863" t="s">
        <v>84</v>
      </c>
      <c r="C863" t="s">
        <v>1082</v>
      </c>
      <c r="D863" t="s">
        <v>480</v>
      </c>
      <c r="E863" t="s">
        <v>1028</v>
      </c>
      <c r="F863" t="s">
        <v>586</v>
      </c>
      <c r="H863" t="s">
        <v>1114</v>
      </c>
      <c r="I863" t="s">
        <v>63</v>
      </c>
      <c r="J863" t="s">
        <v>1082</v>
      </c>
      <c r="K863" s="78">
        <f t="shared" ca="1" si="14"/>
        <v>0</v>
      </c>
      <c r="M863" t="s">
        <v>1680</v>
      </c>
    </row>
    <row r="864" spans="1:13" x14ac:dyDescent="0.35">
      <c r="A864" t="s">
        <v>530</v>
      </c>
      <c r="B864" t="s">
        <v>86</v>
      </c>
      <c r="C864" t="s">
        <v>1082</v>
      </c>
      <c r="D864" t="s">
        <v>480</v>
      </c>
      <c r="E864" t="s">
        <v>1028</v>
      </c>
      <c r="F864" t="s">
        <v>513</v>
      </c>
      <c r="H864" t="s">
        <v>1115</v>
      </c>
      <c r="I864" t="s">
        <v>63</v>
      </c>
      <c r="J864" t="s">
        <v>1082</v>
      </c>
      <c r="K864" s="78">
        <f t="shared" ca="1" si="14"/>
        <v>0</v>
      </c>
      <c r="M864" t="s">
        <v>1680</v>
      </c>
    </row>
    <row r="865" spans="1:13" x14ac:dyDescent="0.35">
      <c r="A865" t="s">
        <v>530</v>
      </c>
      <c r="B865" t="s">
        <v>88</v>
      </c>
      <c r="C865" t="s">
        <v>1082</v>
      </c>
      <c r="D865" t="s">
        <v>480</v>
      </c>
      <c r="E865" t="s">
        <v>1028</v>
      </c>
      <c r="F865" t="s">
        <v>54</v>
      </c>
      <c r="H865" t="s">
        <v>1116</v>
      </c>
      <c r="I865" t="s">
        <v>63</v>
      </c>
      <c r="J865" t="s">
        <v>1082</v>
      </c>
      <c r="K865" s="78">
        <f t="shared" ca="1" si="14"/>
        <v>0</v>
      </c>
      <c r="M865" t="s">
        <v>1680</v>
      </c>
    </row>
    <row r="866" spans="1:13" x14ac:dyDescent="0.35">
      <c r="A866" t="s">
        <v>530</v>
      </c>
      <c r="B866" t="s">
        <v>90</v>
      </c>
      <c r="C866" t="s">
        <v>1082</v>
      </c>
      <c r="D866" t="s">
        <v>480</v>
      </c>
      <c r="E866" t="s">
        <v>1029</v>
      </c>
      <c r="H866" t="s">
        <v>1117</v>
      </c>
      <c r="I866" t="s">
        <v>63</v>
      </c>
      <c r="J866" t="s">
        <v>1082</v>
      </c>
      <c r="K866" s="78">
        <f t="shared" ca="1" si="14"/>
        <v>0</v>
      </c>
      <c r="M866" t="s">
        <v>1680</v>
      </c>
    </row>
    <row r="867" spans="1:13" x14ac:dyDescent="0.35">
      <c r="A867" t="s">
        <v>530</v>
      </c>
      <c r="B867" t="s">
        <v>92</v>
      </c>
      <c r="C867" t="s">
        <v>1082</v>
      </c>
      <c r="D867" t="s">
        <v>1030</v>
      </c>
      <c r="E867" t="s">
        <v>1028</v>
      </c>
      <c r="F867" t="s">
        <v>1093</v>
      </c>
      <c r="H867" t="s">
        <v>1118</v>
      </c>
      <c r="I867" t="s">
        <v>63</v>
      </c>
      <c r="J867" t="s">
        <v>1082</v>
      </c>
      <c r="K867" s="78">
        <f t="shared" ca="1" si="14"/>
        <v>0</v>
      </c>
      <c r="M867" t="s">
        <v>1680</v>
      </c>
    </row>
    <row r="868" spans="1:13" x14ac:dyDescent="0.35">
      <c r="A868" t="s">
        <v>530</v>
      </c>
      <c r="B868" t="s">
        <v>94</v>
      </c>
      <c r="C868" t="s">
        <v>1082</v>
      </c>
      <c r="D868" t="s">
        <v>1030</v>
      </c>
      <c r="E868" t="s">
        <v>1028</v>
      </c>
      <c r="F868" t="s">
        <v>1089</v>
      </c>
      <c r="H868" t="s">
        <v>1119</v>
      </c>
      <c r="I868" t="s">
        <v>63</v>
      </c>
      <c r="J868" t="s">
        <v>1082</v>
      </c>
      <c r="K868" s="78">
        <f t="shared" ca="1" si="14"/>
        <v>0</v>
      </c>
      <c r="M868" t="s">
        <v>1680</v>
      </c>
    </row>
    <row r="869" spans="1:13" x14ac:dyDescent="0.35">
      <c r="A869" t="s">
        <v>530</v>
      </c>
      <c r="B869" t="s">
        <v>96</v>
      </c>
      <c r="C869" t="s">
        <v>1082</v>
      </c>
      <c r="D869" t="s">
        <v>1030</v>
      </c>
      <c r="E869" t="s">
        <v>1028</v>
      </c>
      <c r="F869" t="s">
        <v>603</v>
      </c>
      <c r="H869" t="s">
        <v>1120</v>
      </c>
      <c r="I869" t="s">
        <v>63</v>
      </c>
      <c r="J869" t="s">
        <v>1082</v>
      </c>
      <c r="K869" s="78">
        <f t="shared" ca="1" si="14"/>
        <v>0</v>
      </c>
      <c r="M869" t="s">
        <v>1680</v>
      </c>
    </row>
    <row r="870" spans="1:13" x14ac:dyDescent="0.35">
      <c r="A870" t="s">
        <v>530</v>
      </c>
      <c r="B870" t="s">
        <v>98</v>
      </c>
      <c r="C870" t="s">
        <v>1082</v>
      </c>
      <c r="D870" t="s">
        <v>1030</v>
      </c>
      <c r="E870" t="s">
        <v>1028</v>
      </c>
      <c r="F870" t="s">
        <v>54</v>
      </c>
      <c r="H870" t="s">
        <v>1121</v>
      </c>
      <c r="I870" t="s">
        <v>63</v>
      </c>
      <c r="J870" t="s">
        <v>1082</v>
      </c>
      <c r="K870" s="78">
        <f t="shared" ca="1" si="14"/>
        <v>0</v>
      </c>
      <c r="M870" t="s">
        <v>1680</v>
      </c>
    </row>
    <row r="871" spans="1:13" x14ac:dyDescent="0.35">
      <c r="A871" t="s">
        <v>530</v>
      </c>
      <c r="B871" t="s">
        <v>100</v>
      </c>
      <c r="C871" t="s">
        <v>1082</v>
      </c>
      <c r="D871" t="s">
        <v>1030</v>
      </c>
      <c r="E871" t="s">
        <v>1029</v>
      </c>
      <c r="H871" t="s">
        <v>1122</v>
      </c>
      <c r="I871" t="s">
        <v>63</v>
      </c>
      <c r="J871" t="s">
        <v>1082</v>
      </c>
      <c r="K871" s="78">
        <f t="shared" ca="1" si="14"/>
        <v>0</v>
      </c>
      <c r="M871" t="s">
        <v>1680</v>
      </c>
    </row>
    <row r="872" spans="1:13" x14ac:dyDescent="0.35">
      <c r="A872" t="s">
        <v>530</v>
      </c>
      <c r="B872" t="s">
        <v>102</v>
      </c>
      <c r="C872" t="s">
        <v>1082</v>
      </c>
      <c r="D872" t="s">
        <v>1031</v>
      </c>
      <c r="E872" t="s">
        <v>1028</v>
      </c>
      <c r="F872" t="s">
        <v>1094</v>
      </c>
      <c r="H872" t="s">
        <v>1123</v>
      </c>
      <c r="I872" t="s">
        <v>63</v>
      </c>
      <c r="J872" t="s">
        <v>1082</v>
      </c>
      <c r="K872" s="78">
        <f t="shared" ca="1" si="14"/>
        <v>0</v>
      </c>
      <c r="M872" t="s">
        <v>1680</v>
      </c>
    </row>
    <row r="873" spans="1:13" x14ac:dyDescent="0.35">
      <c r="A873" t="s">
        <v>530</v>
      </c>
      <c r="B873" t="s">
        <v>67</v>
      </c>
      <c r="C873" t="s">
        <v>1082</v>
      </c>
      <c r="D873" t="s">
        <v>1031</v>
      </c>
      <c r="E873" t="s">
        <v>1028</v>
      </c>
      <c r="F873" t="s">
        <v>1095</v>
      </c>
      <c r="H873" t="s">
        <v>1124</v>
      </c>
      <c r="I873" t="s">
        <v>63</v>
      </c>
      <c r="J873" t="s">
        <v>1082</v>
      </c>
      <c r="K873" s="78">
        <f t="shared" ca="1" si="14"/>
        <v>0</v>
      </c>
      <c r="M873" t="s">
        <v>1680</v>
      </c>
    </row>
    <row r="874" spans="1:13" x14ac:dyDescent="0.35">
      <c r="A874" t="s">
        <v>530</v>
      </c>
      <c r="B874" t="s">
        <v>105</v>
      </c>
      <c r="C874" t="s">
        <v>1082</v>
      </c>
      <c r="D874" t="s">
        <v>1031</v>
      </c>
      <c r="E874" t="s">
        <v>1028</v>
      </c>
      <c r="F874" t="s">
        <v>54</v>
      </c>
      <c r="H874" t="s">
        <v>1125</v>
      </c>
      <c r="I874" t="s">
        <v>63</v>
      </c>
      <c r="J874" t="s">
        <v>1082</v>
      </c>
      <c r="K874" s="78">
        <f t="shared" ca="1" si="14"/>
        <v>0</v>
      </c>
      <c r="M874" t="s">
        <v>1680</v>
      </c>
    </row>
    <row r="875" spans="1:13" x14ac:dyDescent="0.35">
      <c r="A875" t="s">
        <v>530</v>
      </c>
      <c r="B875" t="s">
        <v>107</v>
      </c>
      <c r="C875" t="s">
        <v>1082</v>
      </c>
      <c r="D875" t="s">
        <v>1031</v>
      </c>
      <c r="E875" t="s">
        <v>1029</v>
      </c>
      <c r="H875" t="s">
        <v>1126</v>
      </c>
      <c r="I875" t="s">
        <v>63</v>
      </c>
      <c r="J875" t="s">
        <v>1082</v>
      </c>
      <c r="K875" s="78">
        <f t="shared" ca="1" si="14"/>
        <v>0</v>
      </c>
      <c r="M875" t="s">
        <v>1680</v>
      </c>
    </row>
    <row r="876" spans="1:13" x14ac:dyDescent="0.35">
      <c r="A876" t="s">
        <v>530</v>
      </c>
      <c r="B876" t="s">
        <v>109</v>
      </c>
      <c r="C876" t="s">
        <v>1082</v>
      </c>
      <c r="D876" t="s">
        <v>1032</v>
      </c>
      <c r="E876" t="s">
        <v>1028</v>
      </c>
      <c r="F876" t="s">
        <v>1094</v>
      </c>
      <c r="H876" t="s">
        <v>1127</v>
      </c>
      <c r="I876" t="s">
        <v>63</v>
      </c>
      <c r="J876" t="s">
        <v>1082</v>
      </c>
      <c r="K876" s="78">
        <f t="shared" ca="1" si="14"/>
        <v>0</v>
      </c>
      <c r="M876" t="s">
        <v>1680</v>
      </c>
    </row>
    <row r="877" spans="1:13" x14ac:dyDescent="0.35">
      <c r="A877" t="s">
        <v>530</v>
      </c>
      <c r="B877" t="s">
        <v>111</v>
      </c>
      <c r="C877" t="s">
        <v>1082</v>
      </c>
      <c r="D877" t="s">
        <v>1032</v>
      </c>
      <c r="E877" t="s">
        <v>1028</v>
      </c>
      <c r="F877" t="s">
        <v>1095</v>
      </c>
      <c r="H877" t="s">
        <v>1128</v>
      </c>
      <c r="I877" t="s">
        <v>63</v>
      </c>
      <c r="J877" t="s">
        <v>1082</v>
      </c>
      <c r="K877" s="78">
        <f t="shared" ca="1" si="14"/>
        <v>0</v>
      </c>
      <c r="M877" t="s">
        <v>1680</v>
      </c>
    </row>
    <row r="878" spans="1:13" x14ac:dyDescent="0.35">
      <c r="A878" t="s">
        <v>530</v>
      </c>
      <c r="B878" t="s">
        <v>114</v>
      </c>
      <c r="C878" t="s">
        <v>1082</v>
      </c>
      <c r="D878" t="s">
        <v>1032</v>
      </c>
      <c r="E878" t="s">
        <v>1028</v>
      </c>
      <c r="F878" t="s">
        <v>54</v>
      </c>
      <c r="H878" t="s">
        <v>1129</v>
      </c>
      <c r="I878" t="s">
        <v>63</v>
      </c>
      <c r="J878" t="s">
        <v>1082</v>
      </c>
      <c r="K878" s="78">
        <f t="shared" ca="1" si="14"/>
        <v>0</v>
      </c>
      <c r="M878" t="s">
        <v>1680</v>
      </c>
    </row>
    <row r="879" spans="1:13" x14ac:dyDescent="0.35">
      <c r="A879" t="s">
        <v>530</v>
      </c>
      <c r="B879" t="s">
        <v>116</v>
      </c>
      <c r="C879" t="s">
        <v>1082</v>
      </c>
      <c r="D879" t="s">
        <v>1032</v>
      </c>
      <c r="E879" t="s">
        <v>1029</v>
      </c>
      <c r="H879" t="s">
        <v>1130</v>
      </c>
      <c r="I879" t="s">
        <v>63</v>
      </c>
      <c r="J879" t="s">
        <v>1082</v>
      </c>
      <c r="K879" s="78">
        <f t="shared" ca="1" si="14"/>
        <v>0</v>
      </c>
      <c r="M879" t="s">
        <v>1680</v>
      </c>
    </row>
    <row r="880" spans="1:13" x14ac:dyDescent="0.35">
      <c r="A880" t="s">
        <v>530</v>
      </c>
      <c r="B880" t="s">
        <v>118</v>
      </c>
      <c r="C880" t="s">
        <v>1082</v>
      </c>
      <c r="D880" t="s">
        <v>513</v>
      </c>
      <c r="E880" t="s">
        <v>1028</v>
      </c>
      <c r="H880" t="s">
        <v>1131</v>
      </c>
      <c r="I880" t="s">
        <v>63</v>
      </c>
      <c r="J880" t="s">
        <v>1082</v>
      </c>
      <c r="K880" s="78">
        <f t="shared" ca="1" si="14"/>
        <v>0</v>
      </c>
      <c r="M880" t="s">
        <v>1680</v>
      </c>
    </row>
    <row r="881" spans="1:13" x14ac:dyDescent="0.35">
      <c r="A881" t="s">
        <v>530</v>
      </c>
      <c r="B881" t="s">
        <v>120</v>
      </c>
      <c r="C881" t="s">
        <v>1082</v>
      </c>
      <c r="D881" t="s">
        <v>513</v>
      </c>
      <c r="E881" t="s">
        <v>1029</v>
      </c>
      <c r="H881" t="s">
        <v>1132</v>
      </c>
      <c r="I881" t="s">
        <v>63</v>
      </c>
      <c r="J881" t="s">
        <v>1082</v>
      </c>
      <c r="K881" s="78">
        <f t="shared" ca="1" si="14"/>
        <v>0</v>
      </c>
      <c r="M881" t="s">
        <v>1680</v>
      </c>
    </row>
    <row r="882" spans="1:13" x14ac:dyDescent="0.35">
      <c r="A882" t="s">
        <v>530</v>
      </c>
      <c r="B882" t="s">
        <v>122</v>
      </c>
      <c r="C882" t="s">
        <v>1082</v>
      </c>
      <c r="D882" t="s">
        <v>1033</v>
      </c>
      <c r="E882" t="s">
        <v>1028</v>
      </c>
      <c r="H882" t="s">
        <v>1133</v>
      </c>
      <c r="I882" t="s">
        <v>63</v>
      </c>
      <c r="J882" t="s">
        <v>1082</v>
      </c>
      <c r="K882" s="78">
        <f t="shared" ca="1" si="14"/>
        <v>0</v>
      </c>
      <c r="M882" t="s">
        <v>1680</v>
      </c>
    </row>
    <row r="883" spans="1:13" x14ac:dyDescent="0.35">
      <c r="A883" t="s">
        <v>530</v>
      </c>
      <c r="B883" t="s">
        <v>124</v>
      </c>
      <c r="C883" t="s">
        <v>1082</v>
      </c>
      <c r="D883" t="s">
        <v>1033</v>
      </c>
      <c r="E883" t="s">
        <v>1029</v>
      </c>
      <c r="H883" t="s">
        <v>1134</v>
      </c>
      <c r="I883" t="s">
        <v>63</v>
      </c>
      <c r="J883" t="s">
        <v>1082</v>
      </c>
      <c r="K883" s="78">
        <f t="shared" ca="1" si="14"/>
        <v>0</v>
      </c>
      <c r="M883" t="s">
        <v>1680</v>
      </c>
    </row>
    <row r="884" spans="1:13" x14ac:dyDescent="0.35">
      <c r="A884" t="s">
        <v>530</v>
      </c>
      <c r="B884" t="s">
        <v>71</v>
      </c>
      <c r="C884" t="s">
        <v>1082</v>
      </c>
      <c r="D884" t="s">
        <v>1033</v>
      </c>
      <c r="E884" t="s">
        <v>1034</v>
      </c>
      <c r="H884" t="s">
        <v>1135</v>
      </c>
      <c r="I884" t="s">
        <v>63</v>
      </c>
      <c r="J884" t="s">
        <v>1082</v>
      </c>
      <c r="K884" s="78">
        <f t="shared" ca="1" si="14"/>
        <v>0</v>
      </c>
      <c r="M884" t="s">
        <v>1680</v>
      </c>
    </row>
    <row r="885" spans="1:13" x14ac:dyDescent="0.35">
      <c r="A885" t="s">
        <v>530</v>
      </c>
      <c r="B885" t="s">
        <v>38</v>
      </c>
      <c r="C885" t="s">
        <v>1082</v>
      </c>
      <c r="D885" t="s">
        <v>1027</v>
      </c>
      <c r="E885" t="s">
        <v>1028</v>
      </c>
      <c r="F885" t="s">
        <v>1084</v>
      </c>
      <c r="G885" t="s">
        <v>1136</v>
      </c>
      <c r="H885" t="s">
        <v>1137</v>
      </c>
      <c r="I885" t="s">
        <v>64</v>
      </c>
      <c r="J885" t="s">
        <v>1136</v>
      </c>
      <c r="K885" s="78">
        <f t="shared" ca="1" si="14"/>
        <v>0</v>
      </c>
      <c r="M885" t="s">
        <v>1680</v>
      </c>
    </row>
    <row r="886" spans="1:13" x14ac:dyDescent="0.35">
      <c r="A886" t="s">
        <v>530</v>
      </c>
      <c r="B886" t="s">
        <v>41</v>
      </c>
      <c r="C886" t="s">
        <v>1082</v>
      </c>
      <c r="D886" t="s">
        <v>1027</v>
      </c>
      <c r="E886" t="s">
        <v>1028</v>
      </c>
      <c r="F886" t="s">
        <v>1085</v>
      </c>
      <c r="G886" t="s">
        <v>1136</v>
      </c>
      <c r="H886" t="s">
        <v>1138</v>
      </c>
      <c r="I886" t="s">
        <v>64</v>
      </c>
      <c r="J886" t="s">
        <v>1136</v>
      </c>
      <c r="K886" s="78">
        <f t="shared" ca="1" si="14"/>
        <v>0</v>
      </c>
      <c r="M886" t="s">
        <v>1680</v>
      </c>
    </row>
    <row r="887" spans="1:13" x14ac:dyDescent="0.35">
      <c r="A887" t="s">
        <v>530</v>
      </c>
      <c r="B887" t="s">
        <v>45</v>
      </c>
      <c r="C887" t="s">
        <v>1082</v>
      </c>
      <c r="D887" t="s">
        <v>1027</v>
      </c>
      <c r="E887" t="s">
        <v>1028</v>
      </c>
      <c r="F887" t="s">
        <v>1086</v>
      </c>
      <c r="G887" t="s">
        <v>1136</v>
      </c>
      <c r="H887" t="s">
        <v>1139</v>
      </c>
      <c r="I887" t="s">
        <v>64</v>
      </c>
      <c r="J887" t="s">
        <v>1136</v>
      </c>
      <c r="K887" s="78">
        <f t="shared" ca="1" si="14"/>
        <v>0</v>
      </c>
      <c r="M887" t="s">
        <v>1680</v>
      </c>
    </row>
    <row r="888" spans="1:13" x14ac:dyDescent="0.35">
      <c r="A888" t="s">
        <v>530</v>
      </c>
      <c r="B888" t="s">
        <v>49</v>
      </c>
      <c r="C888" t="s">
        <v>1082</v>
      </c>
      <c r="D888" t="s">
        <v>1027</v>
      </c>
      <c r="E888" t="s">
        <v>1028</v>
      </c>
      <c r="F888" t="s">
        <v>1087</v>
      </c>
      <c r="G888" t="s">
        <v>1136</v>
      </c>
      <c r="H888" t="s">
        <v>1140</v>
      </c>
      <c r="I888" t="s">
        <v>64</v>
      </c>
      <c r="J888" t="s">
        <v>1136</v>
      </c>
      <c r="K888" s="78">
        <f t="shared" ca="1" si="14"/>
        <v>0</v>
      </c>
      <c r="M888" t="s">
        <v>1680</v>
      </c>
    </row>
    <row r="889" spans="1:13" x14ac:dyDescent="0.35">
      <c r="A889" t="s">
        <v>530</v>
      </c>
      <c r="B889" t="s">
        <v>51</v>
      </c>
      <c r="C889" t="s">
        <v>1082</v>
      </c>
      <c r="D889" t="s">
        <v>1027</v>
      </c>
      <c r="E889" t="s">
        <v>1028</v>
      </c>
      <c r="F889" t="s">
        <v>1088</v>
      </c>
      <c r="G889" t="s">
        <v>1136</v>
      </c>
      <c r="H889" t="s">
        <v>1141</v>
      </c>
      <c r="I889" t="s">
        <v>64</v>
      </c>
      <c r="J889" t="s">
        <v>1136</v>
      </c>
      <c r="K889" s="78">
        <f t="shared" ca="1" si="14"/>
        <v>0</v>
      </c>
      <c r="M889" t="s">
        <v>1680</v>
      </c>
    </row>
    <row r="890" spans="1:13" x14ac:dyDescent="0.35">
      <c r="A890" t="s">
        <v>530</v>
      </c>
      <c r="B890" t="s">
        <v>53</v>
      </c>
      <c r="C890" t="s">
        <v>1082</v>
      </c>
      <c r="D890" t="s">
        <v>1027</v>
      </c>
      <c r="E890" t="s">
        <v>1028</v>
      </c>
      <c r="F890" t="s">
        <v>1089</v>
      </c>
      <c r="G890" t="s">
        <v>1136</v>
      </c>
      <c r="H890" t="s">
        <v>1142</v>
      </c>
      <c r="I890" t="s">
        <v>64</v>
      </c>
      <c r="J890" t="s">
        <v>1136</v>
      </c>
      <c r="K890" s="78">
        <f t="shared" ca="1" si="14"/>
        <v>0</v>
      </c>
      <c r="M890" t="s">
        <v>1680</v>
      </c>
    </row>
    <row r="891" spans="1:13" x14ac:dyDescent="0.35">
      <c r="A891" t="s">
        <v>530</v>
      </c>
      <c r="B891" t="s">
        <v>60</v>
      </c>
      <c r="C891" t="s">
        <v>1082</v>
      </c>
      <c r="D891" t="s">
        <v>1027</v>
      </c>
      <c r="E891" t="s">
        <v>1028</v>
      </c>
      <c r="F891" t="s">
        <v>603</v>
      </c>
      <c r="G891" t="s">
        <v>1136</v>
      </c>
      <c r="H891" t="s">
        <v>1143</v>
      </c>
      <c r="I891" t="s">
        <v>64</v>
      </c>
      <c r="J891" t="s">
        <v>1136</v>
      </c>
      <c r="K891" s="78">
        <f t="shared" ca="1" si="14"/>
        <v>0</v>
      </c>
      <c r="M891" t="s">
        <v>1680</v>
      </c>
    </row>
    <row r="892" spans="1:13" x14ac:dyDescent="0.35">
      <c r="A892" t="s">
        <v>530</v>
      </c>
      <c r="B892" t="s">
        <v>66</v>
      </c>
      <c r="C892" t="s">
        <v>1082</v>
      </c>
      <c r="D892" t="s">
        <v>1027</v>
      </c>
      <c r="E892" t="s">
        <v>1028</v>
      </c>
      <c r="F892" t="s">
        <v>513</v>
      </c>
      <c r="G892" t="s">
        <v>1136</v>
      </c>
      <c r="H892" t="s">
        <v>1144</v>
      </c>
      <c r="I892" t="s">
        <v>64</v>
      </c>
      <c r="J892" t="s">
        <v>1136</v>
      </c>
      <c r="K892" s="78">
        <f t="shared" ca="1" si="14"/>
        <v>0</v>
      </c>
      <c r="M892" t="s">
        <v>1680</v>
      </c>
    </row>
    <row r="893" spans="1:13" x14ac:dyDescent="0.35">
      <c r="A893" t="s">
        <v>530</v>
      </c>
      <c r="B893" t="s">
        <v>69</v>
      </c>
      <c r="C893" t="s">
        <v>1082</v>
      </c>
      <c r="D893" t="s">
        <v>1027</v>
      </c>
      <c r="E893" t="s">
        <v>1028</v>
      </c>
      <c r="F893" t="s">
        <v>54</v>
      </c>
      <c r="G893" t="s">
        <v>1136</v>
      </c>
      <c r="H893" t="s">
        <v>1145</v>
      </c>
      <c r="I893" t="s">
        <v>64</v>
      </c>
      <c r="J893" t="s">
        <v>1136</v>
      </c>
      <c r="K893" s="78">
        <f t="shared" ca="1" si="14"/>
        <v>0</v>
      </c>
      <c r="M893" t="s">
        <v>1680</v>
      </c>
    </row>
    <row r="894" spans="1:13" x14ac:dyDescent="0.35">
      <c r="A894" t="s">
        <v>530</v>
      </c>
      <c r="B894" t="s">
        <v>73</v>
      </c>
      <c r="C894" t="s">
        <v>1082</v>
      </c>
      <c r="D894" t="s">
        <v>1027</v>
      </c>
      <c r="E894" t="s">
        <v>1029</v>
      </c>
      <c r="G894" t="s">
        <v>1136</v>
      </c>
      <c r="H894" t="s">
        <v>1146</v>
      </c>
      <c r="I894" t="s">
        <v>64</v>
      </c>
      <c r="J894" t="s">
        <v>1136</v>
      </c>
      <c r="K894" s="78">
        <f t="shared" ca="1" si="14"/>
        <v>0</v>
      </c>
      <c r="M894" t="s">
        <v>1680</v>
      </c>
    </row>
    <row r="895" spans="1:13" x14ac:dyDescent="0.35">
      <c r="A895" t="s">
        <v>530</v>
      </c>
      <c r="B895" t="s">
        <v>76</v>
      </c>
      <c r="C895" t="s">
        <v>1082</v>
      </c>
      <c r="D895" t="s">
        <v>480</v>
      </c>
      <c r="E895" t="s">
        <v>1028</v>
      </c>
      <c r="F895" t="s">
        <v>1090</v>
      </c>
      <c r="G895" t="s">
        <v>1136</v>
      </c>
      <c r="H895" t="s">
        <v>1147</v>
      </c>
      <c r="I895" t="s">
        <v>64</v>
      </c>
      <c r="J895" t="s">
        <v>1136</v>
      </c>
      <c r="K895" s="78">
        <f t="shared" ca="1" si="14"/>
        <v>0</v>
      </c>
      <c r="M895" t="s">
        <v>1680</v>
      </c>
    </row>
    <row r="896" spans="1:13" x14ac:dyDescent="0.35">
      <c r="A896" t="s">
        <v>530</v>
      </c>
      <c r="B896" t="s">
        <v>80</v>
      </c>
      <c r="C896" t="s">
        <v>1082</v>
      </c>
      <c r="D896" t="s">
        <v>480</v>
      </c>
      <c r="E896" t="s">
        <v>1028</v>
      </c>
      <c r="F896" t="s">
        <v>1091</v>
      </c>
      <c r="G896" t="s">
        <v>1136</v>
      </c>
      <c r="H896" t="s">
        <v>1148</v>
      </c>
      <c r="I896" t="s">
        <v>64</v>
      </c>
      <c r="J896" t="s">
        <v>1136</v>
      </c>
      <c r="K896" s="78">
        <f t="shared" ca="1" si="14"/>
        <v>0</v>
      </c>
      <c r="M896" t="s">
        <v>1680</v>
      </c>
    </row>
    <row r="897" spans="1:13" x14ac:dyDescent="0.35">
      <c r="A897" t="s">
        <v>530</v>
      </c>
      <c r="B897" t="s">
        <v>82</v>
      </c>
      <c r="C897" t="s">
        <v>1082</v>
      </c>
      <c r="D897" t="s">
        <v>480</v>
      </c>
      <c r="E897" t="s">
        <v>1028</v>
      </c>
      <c r="F897" t="s">
        <v>1092</v>
      </c>
      <c r="G897" t="s">
        <v>1136</v>
      </c>
      <c r="H897" t="s">
        <v>1149</v>
      </c>
      <c r="I897" t="s">
        <v>64</v>
      </c>
      <c r="J897" t="s">
        <v>1136</v>
      </c>
      <c r="K897" s="78">
        <f t="shared" ca="1" si="14"/>
        <v>0</v>
      </c>
      <c r="M897" t="s">
        <v>1680</v>
      </c>
    </row>
    <row r="898" spans="1:13" x14ac:dyDescent="0.35">
      <c r="A898" t="s">
        <v>530</v>
      </c>
      <c r="B898" t="s">
        <v>84</v>
      </c>
      <c r="C898" t="s">
        <v>1082</v>
      </c>
      <c r="D898" t="s">
        <v>480</v>
      </c>
      <c r="E898" t="s">
        <v>1028</v>
      </c>
      <c r="F898" t="s">
        <v>586</v>
      </c>
      <c r="G898" t="s">
        <v>1136</v>
      </c>
      <c r="H898" t="s">
        <v>1150</v>
      </c>
      <c r="I898" t="s">
        <v>64</v>
      </c>
      <c r="J898" t="s">
        <v>1136</v>
      </c>
      <c r="K898" s="78">
        <f t="shared" ca="1" si="14"/>
        <v>0</v>
      </c>
      <c r="M898" t="s">
        <v>1680</v>
      </c>
    </row>
    <row r="899" spans="1:13" x14ac:dyDescent="0.35">
      <c r="A899" t="s">
        <v>530</v>
      </c>
      <c r="B899" t="s">
        <v>86</v>
      </c>
      <c r="C899" t="s">
        <v>1082</v>
      </c>
      <c r="D899" t="s">
        <v>480</v>
      </c>
      <c r="E899" t="s">
        <v>1028</v>
      </c>
      <c r="F899" t="s">
        <v>513</v>
      </c>
      <c r="G899" t="s">
        <v>1136</v>
      </c>
      <c r="H899" t="s">
        <v>1151</v>
      </c>
      <c r="I899" t="s">
        <v>64</v>
      </c>
      <c r="J899" t="s">
        <v>1136</v>
      </c>
      <c r="K899" s="78">
        <f t="shared" ca="1" si="14"/>
        <v>0</v>
      </c>
      <c r="M899" t="s">
        <v>1680</v>
      </c>
    </row>
    <row r="900" spans="1:13" x14ac:dyDescent="0.35">
      <c r="A900" t="s">
        <v>530</v>
      </c>
      <c r="B900" t="s">
        <v>88</v>
      </c>
      <c r="C900" t="s">
        <v>1082</v>
      </c>
      <c r="D900" t="s">
        <v>480</v>
      </c>
      <c r="E900" t="s">
        <v>1028</v>
      </c>
      <c r="F900" t="s">
        <v>54</v>
      </c>
      <c r="G900" t="s">
        <v>1136</v>
      </c>
      <c r="H900" t="s">
        <v>1152</v>
      </c>
      <c r="I900" t="s">
        <v>64</v>
      </c>
      <c r="J900" t="s">
        <v>1136</v>
      </c>
      <c r="K900" s="78">
        <f t="shared" ca="1" si="14"/>
        <v>0</v>
      </c>
      <c r="M900" t="s">
        <v>1680</v>
      </c>
    </row>
    <row r="901" spans="1:13" x14ac:dyDescent="0.35">
      <c r="A901" t="s">
        <v>530</v>
      </c>
      <c r="B901" t="s">
        <v>90</v>
      </c>
      <c r="C901" t="s">
        <v>1082</v>
      </c>
      <c r="D901" t="s">
        <v>480</v>
      </c>
      <c r="E901" t="s">
        <v>1029</v>
      </c>
      <c r="G901" t="s">
        <v>1136</v>
      </c>
      <c r="H901" t="s">
        <v>1153</v>
      </c>
      <c r="I901" t="s">
        <v>64</v>
      </c>
      <c r="J901" t="s">
        <v>1136</v>
      </c>
      <c r="K901" s="78">
        <f t="shared" ca="1" si="14"/>
        <v>0</v>
      </c>
      <c r="M901" t="s">
        <v>1680</v>
      </c>
    </row>
    <row r="902" spans="1:13" x14ac:dyDescent="0.35">
      <c r="A902" t="s">
        <v>530</v>
      </c>
      <c r="B902" t="s">
        <v>92</v>
      </c>
      <c r="C902" t="s">
        <v>1082</v>
      </c>
      <c r="D902" t="s">
        <v>1030</v>
      </c>
      <c r="E902" t="s">
        <v>1028</v>
      </c>
      <c r="F902" t="s">
        <v>1093</v>
      </c>
      <c r="G902" t="s">
        <v>1136</v>
      </c>
      <c r="H902" t="s">
        <v>1154</v>
      </c>
      <c r="I902" t="s">
        <v>64</v>
      </c>
      <c r="J902" t="s">
        <v>1136</v>
      </c>
      <c r="K902" s="78">
        <f t="shared" ca="1" si="14"/>
        <v>0</v>
      </c>
      <c r="M902" t="s">
        <v>1680</v>
      </c>
    </row>
    <row r="903" spans="1:13" x14ac:dyDescent="0.35">
      <c r="A903" t="s">
        <v>530</v>
      </c>
      <c r="B903" t="s">
        <v>94</v>
      </c>
      <c r="C903" t="s">
        <v>1082</v>
      </c>
      <c r="D903" t="s">
        <v>1030</v>
      </c>
      <c r="E903" t="s">
        <v>1028</v>
      </c>
      <c r="F903" t="s">
        <v>1089</v>
      </c>
      <c r="G903" t="s">
        <v>1136</v>
      </c>
      <c r="H903" t="s">
        <v>1155</v>
      </c>
      <c r="I903" t="s">
        <v>64</v>
      </c>
      <c r="J903" t="s">
        <v>1136</v>
      </c>
      <c r="K903" s="78">
        <f t="shared" ca="1" si="14"/>
        <v>0</v>
      </c>
      <c r="M903" t="s">
        <v>1680</v>
      </c>
    </row>
    <row r="904" spans="1:13" x14ac:dyDescent="0.35">
      <c r="A904" t="s">
        <v>530</v>
      </c>
      <c r="B904" t="s">
        <v>96</v>
      </c>
      <c r="C904" t="s">
        <v>1082</v>
      </c>
      <c r="D904" t="s">
        <v>1030</v>
      </c>
      <c r="E904" t="s">
        <v>1028</v>
      </c>
      <c r="F904" t="s">
        <v>603</v>
      </c>
      <c r="G904" t="s">
        <v>1136</v>
      </c>
      <c r="H904" t="s">
        <v>1156</v>
      </c>
      <c r="I904" t="s">
        <v>64</v>
      </c>
      <c r="J904" t="s">
        <v>1136</v>
      </c>
      <c r="K904" s="78">
        <f t="shared" ca="1" si="14"/>
        <v>0</v>
      </c>
      <c r="M904" t="s">
        <v>1680</v>
      </c>
    </row>
    <row r="905" spans="1:13" x14ac:dyDescent="0.35">
      <c r="A905" t="s">
        <v>530</v>
      </c>
      <c r="B905" t="s">
        <v>98</v>
      </c>
      <c r="C905" t="s">
        <v>1082</v>
      </c>
      <c r="D905" t="s">
        <v>1030</v>
      </c>
      <c r="E905" t="s">
        <v>1028</v>
      </c>
      <c r="F905" t="s">
        <v>54</v>
      </c>
      <c r="G905" t="s">
        <v>1136</v>
      </c>
      <c r="H905" t="s">
        <v>1157</v>
      </c>
      <c r="I905" t="s">
        <v>64</v>
      </c>
      <c r="J905" t="s">
        <v>1136</v>
      </c>
      <c r="K905" s="78">
        <f t="shared" ca="1" si="14"/>
        <v>0</v>
      </c>
      <c r="M905" t="s">
        <v>1680</v>
      </c>
    </row>
    <row r="906" spans="1:13" x14ac:dyDescent="0.35">
      <c r="A906" t="s">
        <v>530</v>
      </c>
      <c r="B906" t="s">
        <v>100</v>
      </c>
      <c r="C906" t="s">
        <v>1082</v>
      </c>
      <c r="D906" t="s">
        <v>1030</v>
      </c>
      <c r="E906" t="s">
        <v>1029</v>
      </c>
      <c r="G906" t="s">
        <v>1136</v>
      </c>
      <c r="H906" t="s">
        <v>1158</v>
      </c>
      <c r="I906" t="s">
        <v>64</v>
      </c>
      <c r="J906" t="s">
        <v>1136</v>
      </c>
      <c r="K906" s="78">
        <f t="shared" ca="1" si="14"/>
        <v>0</v>
      </c>
      <c r="M906" t="s">
        <v>1680</v>
      </c>
    </row>
    <row r="907" spans="1:13" x14ac:dyDescent="0.35">
      <c r="A907" t="s">
        <v>530</v>
      </c>
      <c r="B907" t="s">
        <v>102</v>
      </c>
      <c r="C907" t="s">
        <v>1082</v>
      </c>
      <c r="D907" t="s">
        <v>1031</v>
      </c>
      <c r="E907" t="s">
        <v>1028</v>
      </c>
      <c r="F907" t="s">
        <v>1094</v>
      </c>
      <c r="G907" t="s">
        <v>1136</v>
      </c>
      <c r="H907" t="s">
        <v>1159</v>
      </c>
      <c r="I907" t="s">
        <v>64</v>
      </c>
      <c r="J907" t="s">
        <v>1136</v>
      </c>
      <c r="K907" s="78">
        <f t="shared" ca="1" si="14"/>
        <v>0</v>
      </c>
      <c r="M907" t="s">
        <v>1680</v>
      </c>
    </row>
    <row r="908" spans="1:13" x14ac:dyDescent="0.35">
      <c r="A908" t="s">
        <v>530</v>
      </c>
      <c r="B908" t="s">
        <v>67</v>
      </c>
      <c r="C908" t="s">
        <v>1082</v>
      </c>
      <c r="D908" t="s">
        <v>1031</v>
      </c>
      <c r="E908" t="s">
        <v>1028</v>
      </c>
      <c r="F908" t="s">
        <v>1095</v>
      </c>
      <c r="G908" t="s">
        <v>1136</v>
      </c>
      <c r="H908" t="s">
        <v>1160</v>
      </c>
      <c r="I908" t="s">
        <v>64</v>
      </c>
      <c r="J908" t="s">
        <v>1136</v>
      </c>
      <c r="K908" s="78">
        <f t="shared" ref="K908:K971" ca="1" si="15">OFFSET(INDIRECT(A908&amp;"_specific_Corner"),MATCH($B908,INDIRECT(A908&amp;"_specific_Row"),0),MATCH($I908,INDIRECT(A908&amp;"_specific_Column",0)))</f>
        <v>0</v>
      </c>
      <c r="M908" t="s">
        <v>1680</v>
      </c>
    </row>
    <row r="909" spans="1:13" x14ac:dyDescent="0.35">
      <c r="A909" t="s">
        <v>530</v>
      </c>
      <c r="B909" t="s">
        <v>105</v>
      </c>
      <c r="C909" t="s">
        <v>1082</v>
      </c>
      <c r="D909" t="s">
        <v>1031</v>
      </c>
      <c r="E909" t="s">
        <v>1028</v>
      </c>
      <c r="F909" t="s">
        <v>54</v>
      </c>
      <c r="G909" t="s">
        <v>1136</v>
      </c>
      <c r="H909" t="s">
        <v>1161</v>
      </c>
      <c r="I909" t="s">
        <v>64</v>
      </c>
      <c r="J909" t="s">
        <v>1136</v>
      </c>
      <c r="K909" s="78">
        <f t="shared" ca="1" si="15"/>
        <v>0</v>
      </c>
      <c r="M909" t="s">
        <v>1680</v>
      </c>
    </row>
    <row r="910" spans="1:13" x14ac:dyDescent="0.35">
      <c r="A910" t="s">
        <v>530</v>
      </c>
      <c r="B910" t="s">
        <v>107</v>
      </c>
      <c r="C910" t="s">
        <v>1082</v>
      </c>
      <c r="D910" t="s">
        <v>1031</v>
      </c>
      <c r="E910" t="s">
        <v>1029</v>
      </c>
      <c r="G910" t="s">
        <v>1136</v>
      </c>
      <c r="H910" t="s">
        <v>1162</v>
      </c>
      <c r="I910" t="s">
        <v>64</v>
      </c>
      <c r="J910" t="s">
        <v>1136</v>
      </c>
      <c r="K910" s="78">
        <f t="shared" ca="1" si="15"/>
        <v>0</v>
      </c>
      <c r="M910" t="s">
        <v>1680</v>
      </c>
    </row>
    <row r="911" spans="1:13" x14ac:dyDescent="0.35">
      <c r="A911" t="s">
        <v>530</v>
      </c>
      <c r="B911" t="s">
        <v>109</v>
      </c>
      <c r="C911" t="s">
        <v>1082</v>
      </c>
      <c r="D911" t="s">
        <v>1032</v>
      </c>
      <c r="E911" t="s">
        <v>1028</v>
      </c>
      <c r="F911" t="s">
        <v>1094</v>
      </c>
      <c r="G911" t="s">
        <v>1136</v>
      </c>
      <c r="H911" t="s">
        <v>1163</v>
      </c>
      <c r="I911" t="s">
        <v>64</v>
      </c>
      <c r="J911" t="s">
        <v>1136</v>
      </c>
      <c r="K911" s="78">
        <f t="shared" ca="1" si="15"/>
        <v>0</v>
      </c>
      <c r="M911" t="s">
        <v>1680</v>
      </c>
    </row>
    <row r="912" spans="1:13" x14ac:dyDescent="0.35">
      <c r="A912" t="s">
        <v>530</v>
      </c>
      <c r="B912" t="s">
        <v>111</v>
      </c>
      <c r="C912" t="s">
        <v>1082</v>
      </c>
      <c r="D912" t="s">
        <v>1032</v>
      </c>
      <c r="E912" t="s">
        <v>1028</v>
      </c>
      <c r="F912" t="s">
        <v>1095</v>
      </c>
      <c r="G912" t="s">
        <v>1136</v>
      </c>
      <c r="H912" t="s">
        <v>1164</v>
      </c>
      <c r="I912" t="s">
        <v>64</v>
      </c>
      <c r="J912" t="s">
        <v>1136</v>
      </c>
      <c r="K912" s="78">
        <f t="shared" ca="1" si="15"/>
        <v>0</v>
      </c>
      <c r="M912" t="s">
        <v>1680</v>
      </c>
    </row>
    <row r="913" spans="1:13" x14ac:dyDescent="0.35">
      <c r="A913" t="s">
        <v>530</v>
      </c>
      <c r="B913" t="s">
        <v>114</v>
      </c>
      <c r="C913" t="s">
        <v>1082</v>
      </c>
      <c r="D913" t="s">
        <v>1032</v>
      </c>
      <c r="E913" t="s">
        <v>1028</v>
      </c>
      <c r="F913" t="s">
        <v>54</v>
      </c>
      <c r="G913" t="s">
        <v>1136</v>
      </c>
      <c r="H913" t="s">
        <v>1165</v>
      </c>
      <c r="I913" t="s">
        <v>64</v>
      </c>
      <c r="J913" t="s">
        <v>1136</v>
      </c>
      <c r="K913" s="78">
        <f t="shared" ca="1" si="15"/>
        <v>0</v>
      </c>
      <c r="M913" t="s">
        <v>1680</v>
      </c>
    </row>
    <row r="914" spans="1:13" x14ac:dyDescent="0.35">
      <c r="A914" t="s">
        <v>530</v>
      </c>
      <c r="B914" t="s">
        <v>116</v>
      </c>
      <c r="C914" t="s">
        <v>1082</v>
      </c>
      <c r="D914" t="s">
        <v>1032</v>
      </c>
      <c r="E914" t="s">
        <v>1029</v>
      </c>
      <c r="G914" t="s">
        <v>1136</v>
      </c>
      <c r="H914" t="s">
        <v>1166</v>
      </c>
      <c r="I914" t="s">
        <v>64</v>
      </c>
      <c r="J914" t="s">
        <v>1136</v>
      </c>
      <c r="K914" s="78">
        <f t="shared" ca="1" si="15"/>
        <v>0</v>
      </c>
      <c r="M914" t="s">
        <v>1680</v>
      </c>
    </row>
    <row r="915" spans="1:13" x14ac:dyDescent="0.35">
      <c r="A915" t="s">
        <v>530</v>
      </c>
      <c r="B915" t="s">
        <v>118</v>
      </c>
      <c r="C915" t="s">
        <v>1082</v>
      </c>
      <c r="D915" t="s">
        <v>513</v>
      </c>
      <c r="E915" t="s">
        <v>1028</v>
      </c>
      <c r="G915" t="s">
        <v>1136</v>
      </c>
      <c r="H915" t="s">
        <v>1167</v>
      </c>
      <c r="I915" t="s">
        <v>64</v>
      </c>
      <c r="J915" t="s">
        <v>1136</v>
      </c>
      <c r="K915" s="78">
        <f t="shared" ca="1" si="15"/>
        <v>0</v>
      </c>
      <c r="M915" t="s">
        <v>1680</v>
      </c>
    </row>
    <row r="916" spans="1:13" x14ac:dyDescent="0.35">
      <c r="A916" t="s">
        <v>530</v>
      </c>
      <c r="B916" t="s">
        <v>120</v>
      </c>
      <c r="C916" t="s">
        <v>1082</v>
      </c>
      <c r="D916" t="s">
        <v>513</v>
      </c>
      <c r="E916" t="s">
        <v>1029</v>
      </c>
      <c r="G916" t="s">
        <v>1136</v>
      </c>
      <c r="H916" t="s">
        <v>1168</v>
      </c>
      <c r="I916" t="s">
        <v>64</v>
      </c>
      <c r="J916" t="s">
        <v>1136</v>
      </c>
      <c r="K916" s="78">
        <f t="shared" ca="1" si="15"/>
        <v>0</v>
      </c>
      <c r="M916" t="s">
        <v>1680</v>
      </c>
    </row>
    <row r="917" spans="1:13" x14ac:dyDescent="0.35">
      <c r="A917" t="s">
        <v>530</v>
      </c>
      <c r="B917" t="s">
        <v>122</v>
      </c>
      <c r="C917" t="s">
        <v>1082</v>
      </c>
      <c r="D917" t="s">
        <v>1033</v>
      </c>
      <c r="E917" t="s">
        <v>1028</v>
      </c>
      <c r="G917" t="s">
        <v>1136</v>
      </c>
      <c r="H917" t="s">
        <v>1169</v>
      </c>
      <c r="I917" t="s">
        <v>64</v>
      </c>
      <c r="J917" t="s">
        <v>1136</v>
      </c>
      <c r="K917" s="78">
        <f t="shared" ca="1" si="15"/>
        <v>0</v>
      </c>
      <c r="M917" t="s">
        <v>1680</v>
      </c>
    </row>
    <row r="918" spans="1:13" x14ac:dyDescent="0.35">
      <c r="A918" t="s">
        <v>530</v>
      </c>
      <c r="B918" t="s">
        <v>124</v>
      </c>
      <c r="C918" t="s">
        <v>1082</v>
      </c>
      <c r="D918" t="s">
        <v>1033</v>
      </c>
      <c r="E918" t="s">
        <v>1029</v>
      </c>
      <c r="G918" t="s">
        <v>1136</v>
      </c>
      <c r="H918" t="s">
        <v>1170</v>
      </c>
      <c r="I918" t="s">
        <v>64</v>
      </c>
      <c r="J918" t="s">
        <v>1136</v>
      </c>
      <c r="K918" s="78">
        <f t="shared" ca="1" si="15"/>
        <v>0</v>
      </c>
      <c r="M918" t="s">
        <v>1680</v>
      </c>
    </row>
    <row r="919" spans="1:13" x14ac:dyDescent="0.35">
      <c r="A919" t="s">
        <v>530</v>
      </c>
      <c r="B919" t="s">
        <v>71</v>
      </c>
      <c r="C919" t="s">
        <v>1082</v>
      </c>
      <c r="D919" t="s">
        <v>1033</v>
      </c>
      <c r="E919" t="s">
        <v>1034</v>
      </c>
      <c r="G919" t="s">
        <v>1136</v>
      </c>
      <c r="H919" t="s">
        <v>1171</v>
      </c>
      <c r="I919" t="s">
        <v>64</v>
      </c>
      <c r="J919" t="s">
        <v>1136</v>
      </c>
      <c r="K919" s="78">
        <f t="shared" ca="1" si="15"/>
        <v>0</v>
      </c>
      <c r="M919" t="s">
        <v>1680</v>
      </c>
    </row>
    <row r="920" spans="1:13" x14ac:dyDescent="0.35">
      <c r="A920" t="s">
        <v>530</v>
      </c>
      <c r="B920" t="s">
        <v>38</v>
      </c>
      <c r="C920" t="s">
        <v>1082</v>
      </c>
      <c r="D920" t="s">
        <v>1027</v>
      </c>
      <c r="E920" t="s">
        <v>1028</v>
      </c>
      <c r="F920" t="s">
        <v>1084</v>
      </c>
      <c r="G920" t="s">
        <v>1079</v>
      </c>
      <c r="H920" t="s">
        <v>1172</v>
      </c>
      <c r="I920" t="s">
        <v>14</v>
      </c>
      <c r="J920" t="s">
        <v>1079</v>
      </c>
      <c r="K920" s="78">
        <f t="shared" ca="1" si="15"/>
        <v>0</v>
      </c>
      <c r="M920" t="s">
        <v>1680</v>
      </c>
    </row>
    <row r="921" spans="1:13" x14ac:dyDescent="0.35">
      <c r="A921" t="s">
        <v>530</v>
      </c>
      <c r="B921" t="s">
        <v>41</v>
      </c>
      <c r="C921" t="s">
        <v>1082</v>
      </c>
      <c r="D921" t="s">
        <v>1027</v>
      </c>
      <c r="E921" t="s">
        <v>1028</v>
      </c>
      <c r="F921" t="s">
        <v>1085</v>
      </c>
      <c r="G921" t="s">
        <v>1079</v>
      </c>
      <c r="H921" t="s">
        <v>1173</v>
      </c>
      <c r="I921" t="s">
        <v>14</v>
      </c>
      <c r="J921" t="s">
        <v>1079</v>
      </c>
      <c r="K921" s="78">
        <f t="shared" ca="1" si="15"/>
        <v>0</v>
      </c>
      <c r="M921" t="s">
        <v>1680</v>
      </c>
    </row>
    <row r="922" spans="1:13" x14ac:dyDescent="0.35">
      <c r="A922" t="s">
        <v>530</v>
      </c>
      <c r="B922" t="s">
        <v>45</v>
      </c>
      <c r="C922" t="s">
        <v>1082</v>
      </c>
      <c r="D922" t="s">
        <v>1027</v>
      </c>
      <c r="E922" t="s">
        <v>1028</v>
      </c>
      <c r="F922" t="s">
        <v>1086</v>
      </c>
      <c r="G922" t="s">
        <v>1079</v>
      </c>
      <c r="H922" t="s">
        <v>1174</v>
      </c>
      <c r="I922" t="s">
        <v>14</v>
      </c>
      <c r="J922" t="s">
        <v>1079</v>
      </c>
      <c r="K922" s="78">
        <f t="shared" ca="1" si="15"/>
        <v>0</v>
      </c>
      <c r="M922" t="s">
        <v>1680</v>
      </c>
    </row>
    <row r="923" spans="1:13" x14ac:dyDescent="0.35">
      <c r="A923" t="s">
        <v>530</v>
      </c>
      <c r="B923" t="s">
        <v>49</v>
      </c>
      <c r="C923" t="s">
        <v>1082</v>
      </c>
      <c r="D923" t="s">
        <v>1027</v>
      </c>
      <c r="E923" t="s">
        <v>1028</v>
      </c>
      <c r="F923" t="s">
        <v>1087</v>
      </c>
      <c r="G923" t="s">
        <v>1079</v>
      </c>
      <c r="H923" t="s">
        <v>1175</v>
      </c>
      <c r="I923" t="s">
        <v>14</v>
      </c>
      <c r="J923" t="s">
        <v>1079</v>
      </c>
      <c r="K923" s="78">
        <f t="shared" ca="1" si="15"/>
        <v>0</v>
      </c>
      <c r="M923" t="s">
        <v>1680</v>
      </c>
    </row>
    <row r="924" spans="1:13" x14ac:dyDescent="0.35">
      <c r="A924" t="s">
        <v>530</v>
      </c>
      <c r="B924" t="s">
        <v>51</v>
      </c>
      <c r="C924" t="s">
        <v>1082</v>
      </c>
      <c r="D924" t="s">
        <v>1027</v>
      </c>
      <c r="E924" t="s">
        <v>1028</v>
      </c>
      <c r="F924" t="s">
        <v>1088</v>
      </c>
      <c r="G924" t="s">
        <v>1079</v>
      </c>
      <c r="H924" t="s">
        <v>1176</v>
      </c>
      <c r="I924" t="s">
        <v>14</v>
      </c>
      <c r="J924" t="s">
        <v>1079</v>
      </c>
      <c r="K924" s="78">
        <f t="shared" ca="1" si="15"/>
        <v>0</v>
      </c>
      <c r="M924" t="s">
        <v>1680</v>
      </c>
    </row>
    <row r="925" spans="1:13" x14ac:dyDescent="0.35">
      <c r="A925" t="s">
        <v>530</v>
      </c>
      <c r="B925" t="s">
        <v>53</v>
      </c>
      <c r="C925" t="s">
        <v>1082</v>
      </c>
      <c r="D925" t="s">
        <v>1027</v>
      </c>
      <c r="E925" t="s">
        <v>1028</v>
      </c>
      <c r="F925" t="s">
        <v>1089</v>
      </c>
      <c r="G925" t="s">
        <v>1079</v>
      </c>
      <c r="H925" t="s">
        <v>1177</v>
      </c>
      <c r="I925" t="s">
        <v>14</v>
      </c>
      <c r="J925" t="s">
        <v>1079</v>
      </c>
      <c r="K925" s="78">
        <f t="shared" ca="1" si="15"/>
        <v>0</v>
      </c>
      <c r="M925" t="s">
        <v>1680</v>
      </c>
    </row>
    <row r="926" spans="1:13" x14ac:dyDescent="0.35">
      <c r="A926" t="s">
        <v>530</v>
      </c>
      <c r="B926" t="s">
        <v>60</v>
      </c>
      <c r="C926" t="s">
        <v>1082</v>
      </c>
      <c r="D926" t="s">
        <v>1027</v>
      </c>
      <c r="E926" t="s">
        <v>1028</v>
      </c>
      <c r="F926" t="s">
        <v>603</v>
      </c>
      <c r="G926" t="s">
        <v>1079</v>
      </c>
      <c r="H926" t="s">
        <v>1178</v>
      </c>
      <c r="I926" t="s">
        <v>14</v>
      </c>
      <c r="J926" t="s">
        <v>1079</v>
      </c>
      <c r="K926" s="78">
        <f t="shared" ca="1" si="15"/>
        <v>0</v>
      </c>
      <c r="M926" t="s">
        <v>1680</v>
      </c>
    </row>
    <row r="927" spans="1:13" x14ac:dyDescent="0.35">
      <c r="A927" t="s">
        <v>530</v>
      </c>
      <c r="B927" t="s">
        <v>66</v>
      </c>
      <c r="C927" t="s">
        <v>1082</v>
      </c>
      <c r="D927" t="s">
        <v>1027</v>
      </c>
      <c r="E927" t="s">
        <v>1028</v>
      </c>
      <c r="F927" t="s">
        <v>513</v>
      </c>
      <c r="G927" t="s">
        <v>1079</v>
      </c>
      <c r="H927" t="s">
        <v>1179</v>
      </c>
      <c r="I927" t="s">
        <v>14</v>
      </c>
      <c r="J927" t="s">
        <v>1079</v>
      </c>
      <c r="K927" s="78">
        <f t="shared" ca="1" si="15"/>
        <v>0</v>
      </c>
      <c r="M927" t="s">
        <v>1680</v>
      </c>
    </row>
    <row r="928" spans="1:13" x14ac:dyDescent="0.35">
      <c r="A928" t="s">
        <v>530</v>
      </c>
      <c r="B928" t="s">
        <v>69</v>
      </c>
      <c r="C928" t="s">
        <v>1082</v>
      </c>
      <c r="D928" t="s">
        <v>1027</v>
      </c>
      <c r="E928" t="s">
        <v>1028</v>
      </c>
      <c r="F928" t="s">
        <v>54</v>
      </c>
      <c r="G928" t="s">
        <v>1079</v>
      </c>
      <c r="H928" t="s">
        <v>1180</v>
      </c>
      <c r="I928" t="s">
        <v>14</v>
      </c>
      <c r="J928" t="s">
        <v>1079</v>
      </c>
      <c r="K928" s="78">
        <f t="shared" ca="1" si="15"/>
        <v>0</v>
      </c>
      <c r="M928" t="s">
        <v>1680</v>
      </c>
    </row>
    <row r="929" spans="1:13" x14ac:dyDescent="0.35">
      <c r="A929" t="s">
        <v>530</v>
      </c>
      <c r="B929" t="s">
        <v>73</v>
      </c>
      <c r="C929" t="s">
        <v>1082</v>
      </c>
      <c r="D929" t="s">
        <v>1027</v>
      </c>
      <c r="E929" t="s">
        <v>1029</v>
      </c>
      <c r="G929" t="s">
        <v>1079</v>
      </c>
      <c r="H929" t="s">
        <v>1181</v>
      </c>
      <c r="I929" t="s">
        <v>14</v>
      </c>
      <c r="J929" t="s">
        <v>1079</v>
      </c>
      <c r="K929" s="78">
        <f t="shared" ca="1" si="15"/>
        <v>0</v>
      </c>
      <c r="M929" t="s">
        <v>1680</v>
      </c>
    </row>
    <row r="930" spans="1:13" x14ac:dyDescent="0.35">
      <c r="A930" t="s">
        <v>530</v>
      </c>
      <c r="B930" t="s">
        <v>76</v>
      </c>
      <c r="C930" t="s">
        <v>1082</v>
      </c>
      <c r="D930" t="s">
        <v>480</v>
      </c>
      <c r="E930" t="s">
        <v>1028</v>
      </c>
      <c r="F930" t="s">
        <v>1090</v>
      </c>
      <c r="G930" t="s">
        <v>1079</v>
      </c>
      <c r="H930" t="s">
        <v>1182</v>
      </c>
      <c r="I930" t="s">
        <v>14</v>
      </c>
      <c r="J930" t="s">
        <v>1079</v>
      </c>
      <c r="K930" s="78">
        <f t="shared" ca="1" si="15"/>
        <v>0</v>
      </c>
      <c r="M930" t="s">
        <v>1680</v>
      </c>
    </row>
    <row r="931" spans="1:13" x14ac:dyDescent="0.35">
      <c r="A931" t="s">
        <v>530</v>
      </c>
      <c r="B931" t="s">
        <v>80</v>
      </c>
      <c r="C931" t="s">
        <v>1082</v>
      </c>
      <c r="D931" t="s">
        <v>480</v>
      </c>
      <c r="E931" t="s">
        <v>1028</v>
      </c>
      <c r="F931" t="s">
        <v>1091</v>
      </c>
      <c r="G931" t="s">
        <v>1079</v>
      </c>
      <c r="H931" t="s">
        <v>1183</v>
      </c>
      <c r="I931" t="s">
        <v>14</v>
      </c>
      <c r="J931" t="s">
        <v>1079</v>
      </c>
      <c r="K931" s="78">
        <f t="shared" ca="1" si="15"/>
        <v>0</v>
      </c>
      <c r="M931" t="s">
        <v>1680</v>
      </c>
    </row>
    <row r="932" spans="1:13" x14ac:dyDescent="0.35">
      <c r="A932" t="s">
        <v>530</v>
      </c>
      <c r="B932" t="s">
        <v>82</v>
      </c>
      <c r="C932" t="s">
        <v>1082</v>
      </c>
      <c r="D932" t="s">
        <v>480</v>
      </c>
      <c r="E932" t="s">
        <v>1028</v>
      </c>
      <c r="F932" t="s">
        <v>1092</v>
      </c>
      <c r="G932" t="s">
        <v>1079</v>
      </c>
      <c r="H932" t="s">
        <v>1184</v>
      </c>
      <c r="I932" t="s">
        <v>14</v>
      </c>
      <c r="J932" t="s">
        <v>1079</v>
      </c>
      <c r="K932" s="78">
        <f t="shared" ca="1" si="15"/>
        <v>0</v>
      </c>
      <c r="M932" t="s">
        <v>1680</v>
      </c>
    </row>
    <row r="933" spans="1:13" x14ac:dyDescent="0.35">
      <c r="A933" t="s">
        <v>530</v>
      </c>
      <c r="B933" t="s">
        <v>84</v>
      </c>
      <c r="C933" t="s">
        <v>1082</v>
      </c>
      <c r="D933" t="s">
        <v>480</v>
      </c>
      <c r="E933" t="s">
        <v>1028</v>
      </c>
      <c r="F933" t="s">
        <v>586</v>
      </c>
      <c r="G933" t="s">
        <v>1079</v>
      </c>
      <c r="H933" t="s">
        <v>1185</v>
      </c>
      <c r="I933" t="s">
        <v>14</v>
      </c>
      <c r="J933" t="s">
        <v>1079</v>
      </c>
      <c r="K933" s="78">
        <f t="shared" ca="1" si="15"/>
        <v>0</v>
      </c>
      <c r="M933" t="s">
        <v>1680</v>
      </c>
    </row>
    <row r="934" spans="1:13" x14ac:dyDescent="0.35">
      <c r="A934" t="s">
        <v>530</v>
      </c>
      <c r="B934" t="s">
        <v>86</v>
      </c>
      <c r="C934" t="s">
        <v>1082</v>
      </c>
      <c r="D934" t="s">
        <v>480</v>
      </c>
      <c r="E934" t="s">
        <v>1028</v>
      </c>
      <c r="F934" t="s">
        <v>513</v>
      </c>
      <c r="G934" t="s">
        <v>1079</v>
      </c>
      <c r="H934" t="s">
        <v>1186</v>
      </c>
      <c r="I934" t="s">
        <v>14</v>
      </c>
      <c r="J934" t="s">
        <v>1079</v>
      </c>
      <c r="K934" s="78">
        <f t="shared" ca="1" si="15"/>
        <v>0</v>
      </c>
      <c r="M934" t="s">
        <v>1680</v>
      </c>
    </row>
    <row r="935" spans="1:13" x14ac:dyDescent="0.35">
      <c r="A935" t="s">
        <v>530</v>
      </c>
      <c r="B935" t="s">
        <v>88</v>
      </c>
      <c r="C935" t="s">
        <v>1082</v>
      </c>
      <c r="D935" t="s">
        <v>480</v>
      </c>
      <c r="E935" t="s">
        <v>1028</v>
      </c>
      <c r="F935" t="s">
        <v>54</v>
      </c>
      <c r="G935" t="s">
        <v>1079</v>
      </c>
      <c r="H935" t="s">
        <v>1187</v>
      </c>
      <c r="I935" t="s">
        <v>14</v>
      </c>
      <c r="J935" t="s">
        <v>1079</v>
      </c>
      <c r="K935" s="78">
        <f t="shared" ca="1" si="15"/>
        <v>0</v>
      </c>
      <c r="M935" t="s">
        <v>1680</v>
      </c>
    </row>
    <row r="936" spans="1:13" x14ac:dyDescent="0.35">
      <c r="A936" t="s">
        <v>530</v>
      </c>
      <c r="B936" t="s">
        <v>90</v>
      </c>
      <c r="C936" t="s">
        <v>1082</v>
      </c>
      <c r="D936" t="s">
        <v>480</v>
      </c>
      <c r="E936" t="s">
        <v>1029</v>
      </c>
      <c r="G936" t="s">
        <v>1079</v>
      </c>
      <c r="H936" t="s">
        <v>1188</v>
      </c>
      <c r="I936" t="s">
        <v>14</v>
      </c>
      <c r="J936" t="s">
        <v>1079</v>
      </c>
      <c r="K936" s="78">
        <f t="shared" ca="1" si="15"/>
        <v>0</v>
      </c>
      <c r="M936" t="s">
        <v>1680</v>
      </c>
    </row>
    <row r="937" spans="1:13" x14ac:dyDescent="0.35">
      <c r="A937" t="s">
        <v>530</v>
      </c>
      <c r="B937" t="s">
        <v>92</v>
      </c>
      <c r="C937" t="s">
        <v>1082</v>
      </c>
      <c r="D937" t="s">
        <v>1030</v>
      </c>
      <c r="E937" t="s">
        <v>1028</v>
      </c>
      <c r="F937" t="s">
        <v>1093</v>
      </c>
      <c r="G937" t="s">
        <v>1079</v>
      </c>
      <c r="H937" t="s">
        <v>1189</v>
      </c>
      <c r="I937" t="s">
        <v>14</v>
      </c>
      <c r="J937" t="s">
        <v>1079</v>
      </c>
      <c r="K937" s="78">
        <f t="shared" ca="1" si="15"/>
        <v>0</v>
      </c>
      <c r="M937" t="s">
        <v>1680</v>
      </c>
    </row>
    <row r="938" spans="1:13" x14ac:dyDescent="0.35">
      <c r="A938" t="s">
        <v>530</v>
      </c>
      <c r="B938" t="s">
        <v>94</v>
      </c>
      <c r="C938" t="s">
        <v>1082</v>
      </c>
      <c r="D938" t="s">
        <v>1030</v>
      </c>
      <c r="E938" t="s">
        <v>1028</v>
      </c>
      <c r="F938" t="s">
        <v>1089</v>
      </c>
      <c r="G938" t="s">
        <v>1079</v>
      </c>
      <c r="H938" t="s">
        <v>1190</v>
      </c>
      <c r="I938" t="s">
        <v>14</v>
      </c>
      <c r="J938" t="s">
        <v>1079</v>
      </c>
      <c r="K938" s="78">
        <f t="shared" ca="1" si="15"/>
        <v>0</v>
      </c>
      <c r="M938" t="s">
        <v>1680</v>
      </c>
    </row>
    <row r="939" spans="1:13" x14ac:dyDescent="0.35">
      <c r="A939" t="s">
        <v>530</v>
      </c>
      <c r="B939" t="s">
        <v>96</v>
      </c>
      <c r="C939" t="s">
        <v>1082</v>
      </c>
      <c r="D939" t="s">
        <v>1030</v>
      </c>
      <c r="E939" t="s">
        <v>1028</v>
      </c>
      <c r="F939" t="s">
        <v>603</v>
      </c>
      <c r="G939" t="s">
        <v>1079</v>
      </c>
      <c r="H939" t="s">
        <v>1191</v>
      </c>
      <c r="I939" t="s">
        <v>14</v>
      </c>
      <c r="J939" t="s">
        <v>1079</v>
      </c>
      <c r="K939" s="78">
        <f t="shared" ca="1" si="15"/>
        <v>0</v>
      </c>
      <c r="M939" t="s">
        <v>1680</v>
      </c>
    </row>
    <row r="940" spans="1:13" x14ac:dyDescent="0.35">
      <c r="A940" t="s">
        <v>530</v>
      </c>
      <c r="B940" t="s">
        <v>98</v>
      </c>
      <c r="C940" t="s">
        <v>1082</v>
      </c>
      <c r="D940" t="s">
        <v>1030</v>
      </c>
      <c r="E940" t="s">
        <v>1028</v>
      </c>
      <c r="F940" t="s">
        <v>54</v>
      </c>
      <c r="G940" t="s">
        <v>1079</v>
      </c>
      <c r="H940" t="s">
        <v>1192</v>
      </c>
      <c r="I940" t="s">
        <v>14</v>
      </c>
      <c r="J940" t="s">
        <v>1079</v>
      </c>
      <c r="K940" s="78">
        <f t="shared" ca="1" si="15"/>
        <v>0</v>
      </c>
      <c r="M940" t="s">
        <v>1680</v>
      </c>
    </row>
    <row r="941" spans="1:13" x14ac:dyDescent="0.35">
      <c r="A941" t="s">
        <v>530</v>
      </c>
      <c r="B941" t="s">
        <v>100</v>
      </c>
      <c r="C941" t="s">
        <v>1082</v>
      </c>
      <c r="D941" t="s">
        <v>1030</v>
      </c>
      <c r="E941" t="s">
        <v>1029</v>
      </c>
      <c r="G941" t="s">
        <v>1079</v>
      </c>
      <c r="H941" t="s">
        <v>1193</v>
      </c>
      <c r="I941" t="s">
        <v>14</v>
      </c>
      <c r="J941" t="s">
        <v>1079</v>
      </c>
      <c r="K941" s="78">
        <f t="shared" ca="1" si="15"/>
        <v>0</v>
      </c>
      <c r="M941" t="s">
        <v>1680</v>
      </c>
    </row>
    <row r="942" spans="1:13" x14ac:dyDescent="0.35">
      <c r="A942" t="s">
        <v>530</v>
      </c>
      <c r="B942" t="s">
        <v>102</v>
      </c>
      <c r="C942" t="s">
        <v>1082</v>
      </c>
      <c r="D942" t="s">
        <v>1031</v>
      </c>
      <c r="E942" t="s">
        <v>1028</v>
      </c>
      <c r="F942" t="s">
        <v>1094</v>
      </c>
      <c r="G942" t="s">
        <v>1079</v>
      </c>
      <c r="H942" t="s">
        <v>1194</v>
      </c>
      <c r="I942" t="s">
        <v>14</v>
      </c>
      <c r="J942" t="s">
        <v>1079</v>
      </c>
      <c r="K942" s="78">
        <f t="shared" ca="1" si="15"/>
        <v>0</v>
      </c>
      <c r="M942" t="s">
        <v>1680</v>
      </c>
    </row>
    <row r="943" spans="1:13" x14ac:dyDescent="0.35">
      <c r="A943" t="s">
        <v>530</v>
      </c>
      <c r="B943" t="s">
        <v>67</v>
      </c>
      <c r="C943" t="s">
        <v>1082</v>
      </c>
      <c r="D943" t="s">
        <v>1031</v>
      </c>
      <c r="E943" t="s">
        <v>1028</v>
      </c>
      <c r="F943" t="s">
        <v>1095</v>
      </c>
      <c r="G943" t="s">
        <v>1079</v>
      </c>
      <c r="H943" t="s">
        <v>1195</v>
      </c>
      <c r="I943" t="s">
        <v>14</v>
      </c>
      <c r="J943" t="s">
        <v>1079</v>
      </c>
      <c r="K943" s="78">
        <f t="shared" ca="1" si="15"/>
        <v>0</v>
      </c>
      <c r="M943" t="s">
        <v>1680</v>
      </c>
    </row>
    <row r="944" spans="1:13" x14ac:dyDescent="0.35">
      <c r="A944" t="s">
        <v>530</v>
      </c>
      <c r="B944" t="s">
        <v>105</v>
      </c>
      <c r="C944" t="s">
        <v>1082</v>
      </c>
      <c r="D944" t="s">
        <v>1031</v>
      </c>
      <c r="E944" t="s">
        <v>1028</v>
      </c>
      <c r="F944" t="s">
        <v>54</v>
      </c>
      <c r="G944" t="s">
        <v>1079</v>
      </c>
      <c r="H944" t="s">
        <v>1196</v>
      </c>
      <c r="I944" t="s">
        <v>14</v>
      </c>
      <c r="J944" t="s">
        <v>1079</v>
      </c>
      <c r="K944" s="78">
        <f t="shared" ca="1" si="15"/>
        <v>0</v>
      </c>
      <c r="M944" t="s">
        <v>1680</v>
      </c>
    </row>
    <row r="945" spans="1:13" x14ac:dyDescent="0.35">
      <c r="A945" t="s">
        <v>530</v>
      </c>
      <c r="B945" t="s">
        <v>107</v>
      </c>
      <c r="C945" t="s">
        <v>1082</v>
      </c>
      <c r="D945" t="s">
        <v>1031</v>
      </c>
      <c r="E945" t="s">
        <v>1029</v>
      </c>
      <c r="G945" t="s">
        <v>1079</v>
      </c>
      <c r="H945" t="s">
        <v>1197</v>
      </c>
      <c r="I945" t="s">
        <v>14</v>
      </c>
      <c r="J945" t="s">
        <v>1079</v>
      </c>
      <c r="K945" s="78">
        <f t="shared" ca="1" si="15"/>
        <v>0</v>
      </c>
      <c r="M945" t="s">
        <v>1680</v>
      </c>
    </row>
    <row r="946" spans="1:13" x14ac:dyDescent="0.35">
      <c r="A946" t="s">
        <v>530</v>
      </c>
      <c r="B946" t="s">
        <v>109</v>
      </c>
      <c r="C946" t="s">
        <v>1082</v>
      </c>
      <c r="D946" t="s">
        <v>1032</v>
      </c>
      <c r="E946" t="s">
        <v>1028</v>
      </c>
      <c r="F946" t="s">
        <v>1094</v>
      </c>
      <c r="G946" t="s">
        <v>1079</v>
      </c>
      <c r="H946" t="s">
        <v>1198</v>
      </c>
      <c r="I946" t="s">
        <v>14</v>
      </c>
      <c r="J946" t="s">
        <v>1079</v>
      </c>
      <c r="K946" s="78">
        <f t="shared" ca="1" si="15"/>
        <v>0</v>
      </c>
      <c r="M946" t="s">
        <v>1680</v>
      </c>
    </row>
    <row r="947" spans="1:13" x14ac:dyDescent="0.35">
      <c r="A947" t="s">
        <v>530</v>
      </c>
      <c r="B947" t="s">
        <v>111</v>
      </c>
      <c r="C947" t="s">
        <v>1082</v>
      </c>
      <c r="D947" t="s">
        <v>1032</v>
      </c>
      <c r="E947" t="s">
        <v>1028</v>
      </c>
      <c r="F947" t="s">
        <v>1095</v>
      </c>
      <c r="G947" t="s">
        <v>1079</v>
      </c>
      <c r="H947" t="s">
        <v>1199</v>
      </c>
      <c r="I947" t="s">
        <v>14</v>
      </c>
      <c r="J947" t="s">
        <v>1079</v>
      </c>
      <c r="K947" s="78">
        <f t="shared" ca="1" si="15"/>
        <v>0</v>
      </c>
      <c r="M947" t="s">
        <v>1680</v>
      </c>
    </row>
    <row r="948" spans="1:13" x14ac:dyDescent="0.35">
      <c r="A948" t="s">
        <v>530</v>
      </c>
      <c r="B948" t="s">
        <v>114</v>
      </c>
      <c r="C948" t="s">
        <v>1082</v>
      </c>
      <c r="D948" t="s">
        <v>1032</v>
      </c>
      <c r="E948" t="s">
        <v>1028</v>
      </c>
      <c r="F948" t="s">
        <v>54</v>
      </c>
      <c r="G948" t="s">
        <v>1079</v>
      </c>
      <c r="H948" t="s">
        <v>1200</v>
      </c>
      <c r="I948" t="s">
        <v>14</v>
      </c>
      <c r="J948" t="s">
        <v>1079</v>
      </c>
      <c r="K948" s="78">
        <f t="shared" ca="1" si="15"/>
        <v>0</v>
      </c>
      <c r="M948" t="s">
        <v>1680</v>
      </c>
    </row>
    <row r="949" spans="1:13" x14ac:dyDescent="0.35">
      <c r="A949" t="s">
        <v>530</v>
      </c>
      <c r="B949" t="s">
        <v>116</v>
      </c>
      <c r="C949" t="s">
        <v>1082</v>
      </c>
      <c r="D949" t="s">
        <v>1032</v>
      </c>
      <c r="E949" t="s">
        <v>1029</v>
      </c>
      <c r="G949" t="s">
        <v>1079</v>
      </c>
      <c r="H949" t="s">
        <v>1201</v>
      </c>
      <c r="I949" t="s">
        <v>14</v>
      </c>
      <c r="J949" t="s">
        <v>1079</v>
      </c>
      <c r="K949" s="78">
        <f t="shared" ca="1" si="15"/>
        <v>0</v>
      </c>
      <c r="M949" t="s">
        <v>1680</v>
      </c>
    </row>
    <row r="950" spans="1:13" x14ac:dyDescent="0.35">
      <c r="A950" t="s">
        <v>530</v>
      </c>
      <c r="B950" t="s">
        <v>118</v>
      </c>
      <c r="C950" t="s">
        <v>1082</v>
      </c>
      <c r="D950" t="s">
        <v>513</v>
      </c>
      <c r="E950" t="s">
        <v>1028</v>
      </c>
      <c r="G950" t="s">
        <v>1079</v>
      </c>
      <c r="H950" t="s">
        <v>1202</v>
      </c>
      <c r="I950" t="s">
        <v>14</v>
      </c>
      <c r="J950" t="s">
        <v>1079</v>
      </c>
      <c r="K950" s="78">
        <f t="shared" ca="1" si="15"/>
        <v>0</v>
      </c>
      <c r="M950" t="s">
        <v>1680</v>
      </c>
    </row>
    <row r="951" spans="1:13" x14ac:dyDescent="0.35">
      <c r="A951" t="s">
        <v>530</v>
      </c>
      <c r="B951" t="s">
        <v>120</v>
      </c>
      <c r="C951" t="s">
        <v>1082</v>
      </c>
      <c r="D951" t="s">
        <v>513</v>
      </c>
      <c r="E951" t="s">
        <v>1029</v>
      </c>
      <c r="G951" t="s">
        <v>1079</v>
      </c>
      <c r="H951" t="s">
        <v>1203</v>
      </c>
      <c r="I951" t="s">
        <v>14</v>
      </c>
      <c r="J951" t="s">
        <v>1079</v>
      </c>
      <c r="K951" s="78">
        <f t="shared" ca="1" si="15"/>
        <v>0</v>
      </c>
      <c r="M951" t="s">
        <v>1680</v>
      </c>
    </row>
    <row r="952" spans="1:13" x14ac:dyDescent="0.35">
      <c r="A952" t="s">
        <v>530</v>
      </c>
      <c r="B952" t="s">
        <v>122</v>
      </c>
      <c r="C952" t="s">
        <v>1082</v>
      </c>
      <c r="D952" t="s">
        <v>1033</v>
      </c>
      <c r="E952" t="s">
        <v>1028</v>
      </c>
      <c r="G952" t="s">
        <v>1079</v>
      </c>
      <c r="H952" t="s">
        <v>1204</v>
      </c>
      <c r="I952" t="s">
        <v>14</v>
      </c>
      <c r="J952" t="s">
        <v>1079</v>
      </c>
      <c r="K952" s="78">
        <f t="shared" ca="1" si="15"/>
        <v>0</v>
      </c>
      <c r="M952" t="s">
        <v>1680</v>
      </c>
    </row>
    <row r="953" spans="1:13" x14ac:dyDescent="0.35">
      <c r="A953" t="s">
        <v>530</v>
      </c>
      <c r="B953" t="s">
        <v>124</v>
      </c>
      <c r="C953" t="s">
        <v>1082</v>
      </c>
      <c r="D953" t="s">
        <v>1033</v>
      </c>
      <c r="E953" t="s">
        <v>1029</v>
      </c>
      <c r="G953" t="s">
        <v>1079</v>
      </c>
      <c r="H953" t="s">
        <v>1205</v>
      </c>
      <c r="I953" t="s">
        <v>14</v>
      </c>
      <c r="J953" t="s">
        <v>1079</v>
      </c>
      <c r="K953" s="78">
        <f t="shared" ca="1" si="15"/>
        <v>0</v>
      </c>
      <c r="M953" t="s">
        <v>1680</v>
      </c>
    </row>
    <row r="954" spans="1:13" x14ac:dyDescent="0.35">
      <c r="A954" t="s">
        <v>530</v>
      </c>
      <c r="B954" t="s">
        <v>71</v>
      </c>
      <c r="C954" t="s">
        <v>1082</v>
      </c>
      <c r="D954" t="s">
        <v>1033</v>
      </c>
      <c r="E954" t="s">
        <v>1034</v>
      </c>
      <c r="G954" t="s">
        <v>1079</v>
      </c>
      <c r="H954" t="s">
        <v>1206</v>
      </c>
      <c r="I954" t="s">
        <v>14</v>
      </c>
      <c r="J954" t="s">
        <v>1079</v>
      </c>
      <c r="K954" s="78">
        <f t="shared" ca="1" si="15"/>
        <v>0</v>
      </c>
      <c r="M954" t="s">
        <v>1680</v>
      </c>
    </row>
    <row r="955" spans="1:13" x14ac:dyDescent="0.35">
      <c r="A955" t="s">
        <v>530</v>
      </c>
      <c r="B955" t="s">
        <v>38</v>
      </c>
      <c r="C955" t="s">
        <v>1082</v>
      </c>
      <c r="D955" t="s">
        <v>1027</v>
      </c>
      <c r="E955" t="s">
        <v>1028</v>
      </c>
      <c r="F955" t="s">
        <v>1084</v>
      </c>
      <c r="G955" t="s">
        <v>1080</v>
      </c>
      <c r="H955" t="s">
        <v>1207</v>
      </c>
      <c r="I955" t="s">
        <v>61</v>
      </c>
      <c r="J955" t="s">
        <v>1080</v>
      </c>
      <c r="K955" s="78">
        <f t="shared" ca="1" si="15"/>
        <v>0</v>
      </c>
      <c r="M955" t="s">
        <v>1680</v>
      </c>
    </row>
    <row r="956" spans="1:13" x14ac:dyDescent="0.35">
      <c r="A956" t="s">
        <v>530</v>
      </c>
      <c r="B956" t="s">
        <v>41</v>
      </c>
      <c r="C956" t="s">
        <v>1082</v>
      </c>
      <c r="D956" t="s">
        <v>1027</v>
      </c>
      <c r="E956" t="s">
        <v>1028</v>
      </c>
      <c r="F956" t="s">
        <v>1085</v>
      </c>
      <c r="G956" t="s">
        <v>1080</v>
      </c>
      <c r="H956" t="s">
        <v>1208</v>
      </c>
      <c r="I956" t="s">
        <v>61</v>
      </c>
      <c r="J956" t="s">
        <v>1080</v>
      </c>
      <c r="K956" s="78">
        <f t="shared" ca="1" si="15"/>
        <v>0</v>
      </c>
      <c r="M956" t="s">
        <v>1680</v>
      </c>
    </row>
    <row r="957" spans="1:13" x14ac:dyDescent="0.35">
      <c r="A957" t="s">
        <v>530</v>
      </c>
      <c r="B957" t="s">
        <v>45</v>
      </c>
      <c r="C957" t="s">
        <v>1082</v>
      </c>
      <c r="D957" t="s">
        <v>1027</v>
      </c>
      <c r="E957" t="s">
        <v>1028</v>
      </c>
      <c r="F957" t="s">
        <v>1086</v>
      </c>
      <c r="G957" t="s">
        <v>1080</v>
      </c>
      <c r="H957" t="s">
        <v>1209</v>
      </c>
      <c r="I957" t="s">
        <v>61</v>
      </c>
      <c r="J957" t="s">
        <v>1080</v>
      </c>
      <c r="K957" s="78">
        <f t="shared" ca="1" si="15"/>
        <v>0</v>
      </c>
      <c r="M957" t="s">
        <v>1680</v>
      </c>
    </row>
    <row r="958" spans="1:13" x14ac:dyDescent="0.35">
      <c r="A958" t="s">
        <v>530</v>
      </c>
      <c r="B958" t="s">
        <v>49</v>
      </c>
      <c r="C958" t="s">
        <v>1082</v>
      </c>
      <c r="D958" t="s">
        <v>1027</v>
      </c>
      <c r="E958" t="s">
        <v>1028</v>
      </c>
      <c r="F958" t="s">
        <v>1087</v>
      </c>
      <c r="G958" t="s">
        <v>1080</v>
      </c>
      <c r="H958" t="s">
        <v>1210</v>
      </c>
      <c r="I958" t="s">
        <v>61</v>
      </c>
      <c r="J958" t="s">
        <v>1080</v>
      </c>
      <c r="K958" s="78">
        <f t="shared" ca="1" si="15"/>
        <v>0</v>
      </c>
      <c r="M958" t="s">
        <v>1680</v>
      </c>
    </row>
    <row r="959" spans="1:13" x14ac:dyDescent="0.35">
      <c r="A959" t="s">
        <v>530</v>
      </c>
      <c r="B959" t="s">
        <v>51</v>
      </c>
      <c r="C959" t="s">
        <v>1082</v>
      </c>
      <c r="D959" t="s">
        <v>1027</v>
      </c>
      <c r="E959" t="s">
        <v>1028</v>
      </c>
      <c r="F959" t="s">
        <v>1088</v>
      </c>
      <c r="G959" t="s">
        <v>1080</v>
      </c>
      <c r="H959" t="s">
        <v>1211</v>
      </c>
      <c r="I959" t="s">
        <v>61</v>
      </c>
      <c r="J959" t="s">
        <v>1080</v>
      </c>
      <c r="K959" s="78">
        <f t="shared" ca="1" si="15"/>
        <v>0</v>
      </c>
      <c r="M959" t="s">
        <v>1680</v>
      </c>
    </row>
    <row r="960" spans="1:13" x14ac:dyDescent="0.35">
      <c r="A960" t="s">
        <v>530</v>
      </c>
      <c r="B960" t="s">
        <v>53</v>
      </c>
      <c r="C960" t="s">
        <v>1082</v>
      </c>
      <c r="D960" t="s">
        <v>1027</v>
      </c>
      <c r="E960" t="s">
        <v>1028</v>
      </c>
      <c r="F960" t="s">
        <v>1089</v>
      </c>
      <c r="G960" t="s">
        <v>1080</v>
      </c>
      <c r="H960" t="s">
        <v>1212</v>
      </c>
      <c r="I960" t="s">
        <v>61</v>
      </c>
      <c r="J960" t="s">
        <v>1080</v>
      </c>
      <c r="K960" s="78">
        <f t="shared" ca="1" si="15"/>
        <v>0</v>
      </c>
      <c r="M960" t="s">
        <v>1680</v>
      </c>
    </row>
    <row r="961" spans="1:13" x14ac:dyDescent="0.35">
      <c r="A961" t="s">
        <v>530</v>
      </c>
      <c r="B961" t="s">
        <v>60</v>
      </c>
      <c r="C961" t="s">
        <v>1082</v>
      </c>
      <c r="D961" t="s">
        <v>1027</v>
      </c>
      <c r="E961" t="s">
        <v>1028</v>
      </c>
      <c r="F961" t="s">
        <v>603</v>
      </c>
      <c r="G961" t="s">
        <v>1080</v>
      </c>
      <c r="H961" t="s">
        <v>1213</v>
      </c>
      <c r="I961" t="s">
        <v>61</v>
      </c>
      <c r="J961" t="s">
        <v>1080</v>
      </c>
      <c r="K961" s="78">
        <f t="shared" ca="1" si="15"/>
        <v>0</v>
      </c>
      <c r="M961" t="s">
        <v>1680</v>
      </c>
    </row>
    <row r="962" spans="1:13" x14ac:dyDescent="0.35">
      <c r="A962" t="s">
        <v>530</v>
      </c>
      <c r="B962" t="s">
        <v>66</v>
      </c>
      <c r="C962" t="s">
        <v>1082</v>
      </c>
      <c r="D962" t="s">
        <v>1027</v>
      </c>
      <c r="E962" t="s">
        <v>1028</v>
      </c>
      <c r="F962" t="s">
        <v>513</v>
      </c>
      <c r="G962" t="s">
        <v>1080</v>
      </c>
      <c r="H962" t="s">
        <v>1214</v>
      </c>
      <c r="I962" t="s">
        <v>61</v>
      </c>
      <c r="J962" t="s">
        <v>1080</v>
      </c>
      <c r="K962" s="78">
        <f t="shared" ca="1" si="15"/>
        <v>0</v>
      </c>
      <c r="M962" t="s">
        <v>1680</v>
      </c>
    </row>
    <row r="963" spans="1:13" x14ac:dyDescent="0.35">
      <c r="A963" t="s">
        <v>530</v>
      </c>
      <c r="B963" t="s">
        <v>69</v>
      </c>
      <c r="C963" t="s">
        <v>1082</v>
      </c>
      <c r="D963" t="s">
        <v>1027</v>
      </c>
      <c r="E963" t="s">
        <v>1028</v>
      </c>
      <c r="F963" t="s">
        <v>54</v>
      </c>
      <c r="G963" t="s">
        <v>1080</v>
      </c>
      <c r="H963" t="s">
        <v>1215</v>
      </c>
      <c r="I963" t="s">
        <v>61</v>
      </c>
      <c r="J963" t="s">
        <v>1080</v>
      </c>
      <c r="K963" s="78">
        <f t="shared" ca="1" si="15"/>
        <v>0</v>
      </c>
      <c r="M963" t="s">
        <v>1680</v>
      </c>
    </row>
    <row r="964" spans="1:13" x14ac:dyDescent="0.35">
      <c r="A964" t="s">
        <v>530</v>
      </c>
      <c r="B964" t="s">
        <v>73</v>
      </c>
      <c r="C964" t="s">
        <v>1082</v>
      </c>
      <c r="D964" t="s">
        <v>1027</v>
      </c>
      <c r="E964" t="s">
        <v>1029</v>
      </c>
      <c r="G964" t="s">
        <v>1080</v>
      </c>
      <c r="H964" t="s">
        <v>1216</v>
      </c>
      <c r="I964" t="s">
        <v>61</v>
      </c>
      <c r="J964" t="s">
        <v>1080</v>
      </c>
      <c r="K964" s="78">
        <f t="shared" ca="1" si="15"/>
        <v>0</v>
      </c>
      <c r="M964" t="s">
        <v>1680</v>
      </c>
    </row>
    <row r="965" spans="1:13" x14ac:dyDescent="0.35">
      <c r="A965" t="s">
        <v>530</v>
      </c>
      <c r="B965" t="s">
        <v>76</v>
      </c>
      <c r="C965" t="s">
        <v>1082</v>
      </c>
      <c r="D965" t="s">
        <v>480</v>
      </c>
      <c r="E965" t="s">
        <v>1028</v>
      </c>
      <c r="F965" t="s">
        <v>1090</v>
      </c>
      <c r="G965" t="s">
        <v>1080</v>
      </c>
      <c r="H965" t="s">
        <v>1217</v>
      </c>
      <c r="I965" t="s">
        <v>61</v>
      </c>
      <c r="J965" t="s">
        <v>1080</v>
      </c>
      <c r="K965" s="78">
        <f t="shared" ca="1" si="15"/>
        <v>0</v>
      </c>
      <c r="M965" t="s">
        <v>1680</v>
      </c>
    </row>
    <row r="966" spans="1:13" x14ac:dyDescent="0.35">
      <c r="A966" t="s">
        <v>530</v>
      </c>
      <c r="B966" t="s">
        <v>80</v>
      </c>
      <c r="C966" t="s">
        <v>1082</v>
      </c>
      <c r="D966" t="s">
        <v>480</v>
      </c>
      <c r="E966" t="s">
        <v>1028</v>
      </c>
      <c r="F966" t="s">
        <v>1091</v>
      </c>
      <c r="G966" t="s">
        <v>1080</v>
      </c>
      <c r="H966" t="s">
        <v>1218</v>
      </c>
      <c r="I966" t="s">
        <v>61</v>
      </c>
      <c r="J966" t="s">
        <v>1080</v>
      </c>
      <c r="K966" s="78">
        <f t="shared" ca="1" si="15"/>
        <v>0</v>
      </c>
      <c r="M966" t="s">
        <v>1680</v>
      </c>
    </row>
    <row r="967" spans="1:13" x14ac:dyDescent="0.35">
      <c r="A967" t="s">
        <v>530</v>
      </c>
      <c r="B967" t="s">
        <v>82</v>
      </c>
      <c r="C967" t="s">
        <v>1082</v>
      </c>
      <c r="D967" t="s">
        <v>480</v>
      </c>
      <c r="E967" t="s">
        <v>1028</v>
      </c>
      <c r="F967" t="s">
        <v>1092</v>
      </c>
      <c r="G967" t="s">
        <v>1080</v>
      </c>
      <c r="H967" t="s">
        <v>1219</v>
      </c>
      <c r="I967" t="s">
        <v>61</v>
      </c>
      <c r="J967" t="s">
        <v>1080</v>
      </c>
      <c r="K967" s="78">
        <f t="shared" ca="1" si="15"/>
        <v>0</v>
      </c>
      <c r="M967" t="s">
        <v>1680</v>
      </c>
    </row>
    <row r="968" spans="1:13" x14ac:dyDescent="0.35">
      <c r="A968" t="s">
        <v>530</v>
      </c>
      <c r="B968" t="s">
        <v>84</v>
      </c>
      <c r="C968" t="s">
        <v>1082</v>
      </c>
      <c r="D968" t="s">
        <v>480</v>
      </c>
      <c r="E968" t="s">
        <v>1028</v>
      </c>
      <c r="F968" t="s">
        <v>586</v>
      </c>
      <c r="G968" t="s">
        <v>1080</v>
      </c>
      <c r="H968" t="s">
        <v>1220</v>
      </c>
      <c r="I968" t="s">
        <v>61</v>
      </c>
      <c r="J968" t="s">
        <v>1080</v>
      </c>
      <c r="K968" s="78">
        <f t="shared" ca="1" si="15"/>
        <v>0</v>
      </c>
      <c r="M968" t="s">
        <v>1680</v>
      </c>
    </row>
    <row r="969" spans="1:13" x14ac:dyDescent="0.35">
      <c r="A969" t="s">
        <v>530</v>
      </c>
      <c r="B969" t="s">
        <v>86</v>
      </c>
      <c r="C969" t="s">
        <v>1082</v>
      </c>
      <c r="D969" t="s">
        <v>480</v>
      </c>
      <c r="E969" t="s">
        <v>1028</v>
      </c>
      <c r="F969" t="s">
        <v>513</v>
      </c>
      <c r="G969" t="s">
        <v>1080</v>
      </c>
      <c r="H969" t="s">
        <v>1221</v>
      </c>
      <c r="I969" t="s">
        <v>61</v>
      </c>
      <c r="J969" t="s">
        <v>1080</v>
      </c>
      <c r="K969" s="78">
        <f t="shared" ca="1" si="15"/>
        <v>0</v>
      </c>
      <c r="M969" t="s">
        <v>1680</v>
      </c>
    </row>
    <row r="970" spans="1:13" x14ac:dyDescent="0.35">
      <c r="A970" t="s">
        <v>530</v>
      </c>
      <c r="B970" t="s">
        <v>88</v>
      </c>
      <c r="C970" t="s">
        <v>1082</v>
      </c>
      <c r="D970" t="s">
        <v>480</v>
      </c>
      <c r="E970" t="s">
        <v>1028</v>
      </c>
      <c r="F970" t="s">
        <v>54</v>
      </c>
      <c r="G970" t="s">
        <v>1080</v>
      </c>
      <c r="H970" t="s">
        <v>1222</v>
      </c>
      <c r="I970" t="s">
        <v>61</v>
      </c>
      <c r="J970" t="s">
        <v>1080</v>
      </c>
      <c r="K970" s="78">
        <f t="shared" ca="1" si="15"/>
        <v>0</v>
      </c>
      <c r="M970" t="s">
        <v>1680</v>
      </c>
    </row>
    <row r="971" spans="1:13" x14ac:dyDescent="0.35">
      <c r="A971" t="s">
        <v>530</v>
      </c>
      <c r="B971" t="s">
        <v>90</v>
      </c>
      <c r="C971" t="s">
        <v>1082</v>
      </c>
      <c r="D971" t="s">
        <v>480</v>
      </c>
      <c r="E971" t="s">
        <v>1029</v>
      </c>
      <c r="G971" t="s">
        <v>1080</v>
      </c>
      <c r="H971" t="s">
        <v>1223</v>
      </c>
      <c r="I971" t="s">
        <v>61</v>
      </c>
      <c r="J971" t="s">
        <v>1080</v>
      </c>
      <c r="K971" s="78">
        <f t="shared" ca="1" si="15"/>
        <v>0</v>
      </c>
      <c r="M971" t="s">
        <v>1680</v>
      </c>
    </row>
    <row r="972" spans="1:13" x14ac:dyDescent="0.35">
      <c r="A972" t="s">
        <v>530</v>
      </c>
      <c r="B972" t="s">
        <v>92</v>
      </c>
      <c r="C972" t="s">
        <v>1082</v>
      </c>
      <c r="D972" t="s">
        <v>1030</v>
      </c>
      <c r="E972" t="s">
        <v>1028</v>
      </c>
      <c r="F972" t="s">
        <v>1093</v>
      </c>
      <c r="G972" t="s">
        <v>1080</v>
      </c>
      <c r="H972" t="s">
        <v>1224</v>
      </c>
      <c r="I972" t="s">
        <v>61</v>
      </c>
      <c r="J972" t="s">
        <v>1080</v>
      </c>
      <c r="K972" s="78">
        <f t="shared" ref="K972:K1035" ca="1" si="16">OFFSET(INDIRECT(A972&amp;"_specific_Corner"),MATCH($B972,INDIRECT(A972&amp;"_specific_Row"),0),MATCH($I972,INDIRECT(A972&amp;"_specific_Column",0)))</f>
        <v>0</v>
      </c>
      <c r="M972" t="s">
        <v>1680</v>
      </c>
    </row>
    <row r="973" spans="1:13" x14ac:dyDescent="0.35">
      <c r="A973" t="s">
        <v>530</v>
      </c>
      <c r="B973" t="s">
        <v>94</v>
      </c>
      <c r="C973" t="s">
        <v>1082</v>
      </c>
      <c r="D973" t="s">
        <v>1030</v>
      </c>
      <c r="E973" t="s">
        <v>1028</v>
      </c>
      <c r="F973" t="s">
        <v>1089</v>
      </c>
      <c r="G973" t="s">
        <v>1080</v>
      </c>
      <c r="H973" t="s">
        <v>1225</v>
      </c>
      <c r="I973" t="s">
        <v>61</v>
      </c>
      <c r="J973" t="s">
        <v>1080</v>
      </c>
      <c r="K973" s="78">
        <f t="shared" ca="1" si="16"/>
        <v>0</v>
      </c>
      <c r="M973" t="s">
        <v>1680</v>
      </c>
    </row>
    <row r="974" spans="1:13" x14ac:dyDescent="0.35">
      <c r="A974" t="s">
        <v>530</v>
      </c>
      <c r="B974" t="s">
        <v>96</v>
      </c>
      <c r="C974" t="s">
        <v>1082</v>
      </c>
      <c r="D974" t="s">
        <v>1030</v>
      </c>
      <c r="E974" t="s">
        <v>1028</v>
      </c>
      <c r="F974" t="s">
        <v>603</v>
      </c>
      <c r="G974" t="s">
        <v>1080</v>
      </c>
      <c r="H974" t="s">
        <v>1226</v>
      </c>
      <c r="I974" t="s">
        <v>61</v>
      </c>
      <c r="J974" t="s">
        <v>1080</v>
      </c>
      <c r="K974" s="78">
        <f t="shared" ca="1" si="16"/>
        <v>0</v>
      </c>
      <c r="M974" t="s">
        <v>1680</v>
      </c>
    </row>
    <row r="975" spans="1:13" x14ac:dyDescent="0.35">
      <c r="A975" t="s">
        <v>530</v>
      </c>
      <c r="B975" t="s">
        <v>98</v>
      </c>
      <c r="C975" t="s">
        <v>1082</v>
      </c>
      <c r="D975" t="s">
        <v>1030</v>
      </c>
      <c r="E975" t="s">
        <v>1028</v>
      </c>
      <c r="F975" t="s">
        <v>54</v>
      </c>
      <c r="G975" t="s">
        <v>1080</v>
      </c>
      <c r="H975" t="s">
        <v>1227</v>
      </c>
      <c r="I975" t="s">
        <v>61</v>
      </c>
      <c r="J975" t="s">
        <v>1080</v>
      </c>
      <c r="K975" s="78">
        <f t="shared" ca="1" si="16"/>
        <v>0</v>
      </c>
      <c r="M975" t="s">
        <v>1680</v>
      </c>
    </row>
    <row r="976" spans="1:13" x14ac:dyDescent="0.35">
      <c r="A976" t="s">
        <v>530</v>
      </c>
      <c r="B976" t="s">
        <v>100</v>
      </c>
      <c r="C976" t="s">
        <v>1082</v>
      </c>
      <c r="D976" t="s">
        <v>1030</v>
      </c>
      <c r="E976" t="s">
        <v>1029</v>
      </c>
      <c r="G976" t="s">
        <v>1080</v>
      </c>
      <c r="H976" t="s">
        <v>1228</v>
      </c>
      <c r="I976" t="s">
        <v>61</v>
      </c>
      <c r="J976" t="s">
        <v>1080</v>
      </c>
      <c r="K976" s="78">
        <f t="shared" ca="1" si="16"/>
        <v>0</v>
      </c>
      <c r="M976" t="s">
        <v>1680</v>
      </c>
    </row>
    <row r="977" spans="1:13" x14ac:dyDescent="0.35">
      <c r="A977" t="s">
        <v>530</v>
      </c>
      <c r="B977" t="s">
        <v>102</v>
      </c>
      <c r="C977" t="s">
        <v>1082</v>
      </c>
      <c r="D977" t="s">
        <v>1031</v>
      </c>
      <c r="E977" t="s">
        <v>1028</v>
      </c>
      <c r="F977" t="s">
        <v>1094</v>
      </c>
      <c r="G977" t="s">
        <v>1080</v>
      </c>
      <c r="H977" t="s">
        <v>1229</v>
      </c>
      <c r="I977" t="s">
        <v>61</v>
      </c>
      <c r="J977" t="s">
        <v>1080</v>
      </c>
      <c r="K977" s="78">
        <f t="shared" ca="1" si="16"/>
        <v>0</v>
      </c>
      <c r="M977" t="s">
        <v>1680</v>
      </c>
    </row>
    <row r="978" spans="1:13" x14ac:dyDescent="0.35">
      <c r="A978" t="s">
        <v>530</v>
      </c>
      <c r="B978" t="s">
        <v>67</v>
      </c>
      <c r="C978" t="s">
        <v>1082</v>
      </c>
      <c r="D978" t="s">
        <v>1031</v>
      </c>
      <c r="E978" t="s">
        <v>1028</v>
      </c>
      <c r="F978" t="s">
        <v>1095</v>
      </c>
      <c r="G978" t="s">
        <v>1080</v>
      </c>
      <c r="H978" t="s">
        <v>1230</v>
      </c>
      <c r="I978" t="s">
        <v>61</v>
      </c>
      <c r="J978" t="s">
        <v>1080</v>
      </c>
      <c r="K978" s="78">
        <f t="shared" ca="1" si="16"/>
        <v>0</v>
      </c>
      <c r="M978" t="s">
        <v>1680</v>
      </c>
    </row>
    <row r="979" spans="1:13" x14ac:dyDescent="0.35">
      <c r="A979" t="s">
        <v>530</v>
      </c>
      <c r="B979" t="s">
        <v>105</v>
      </c>
      <c r="C979" t="s">
        <v>1082</v>
      </c>
      <c r="D979" t="s">
        <v>1031</v>
      </c>
      <c r="E979" t="s">
        <v>1028</v>
      </c>
      <c r="F979" t="s">
        <v>54</v>
      </c>
      <c r="G979" t="s">
        <v>1080</v>
      </c>
      <c r="H979" t="s">
        <v>1231</v>
      </c>
      <c r="I979" t="s">
        <v>61</v>
      </c>
      <c r="J979" t="s">
        <v>1080</v>
      </c>
      <c r="K979" s="78">
        <f t="shared" ca="1" si="16"/>
        <v>0</v>
      </c>
      <c r="M979" t="s">
        <v>1680</v>
      </c>
    </row>
    <row r="980" spans="1:13" x14ac:dyDescent="0.35">
      <c r="A980" t="s">
        <v>530</v>
      </c>
      <c r="B980" t="s">
        <v>107</v>
      </c>
      <c r="C980" t="s">
        <v>1082</v>
      </c>
      <c r="D980" t="s">
        <v>1031</v>
      </c>
      <c r="E980" t="s">
        <v>1029</v>
      </c>
      <c r="G980" t="s">
        <v>1080</v>
      </c>
      <c r="H980" t="s">
        <v>1232</v>
      </c>
      <c r="I980" t="s">
        <v>61</v>
      </c>
      <c r="J980" t="s">
        <v>1080</v>
      </c>
      <c r="K980" s="78">
        <f t="shared" ca="1" si="16"/>
        <v>0</v>
      </c>
      <c r="M980" t="s">
        <v>1680</v>
      </c>
    </row>
    <row r="981" spans="1:13" x14ac:dyDescent="0.35">
      <c r="A981" t="s">
        <v>530</v>
      </c>
      <c r="B981" t="s">
        <v>109</v>
      </c>
      <c r="C981" t="s">
        <v>1082</v>
      </c>
      <c r="D981" t="s">
        <v>1032</v>
      </c>
      <c r="E981" t="s">
        <v>1028</v>
      </c>
      <c r="F981" t="s">
        <v>1094</v>
      </c>
      <c r="G981" t="s">
        <v>1080</v>
      </c>
      <c r="H981" t="s">
        <v>1233</v>
      </c>
      <c r="I981" t="s">
        <v>61</v>
      </c>
      <c r="J981" t="s">
        <v>1080</v>
      </c>
      <c r="K981" s="78">
        <f t="shared" ca="1" si="16"/>
        <v>0</v>
      </c>
      <c r="M981" t="s">
        <v>1680</v>
      </c>
    </row>
    <row r="982" spans="1:13" x14ac:dyDescent="0.35">
      <c r="A982" t="s">
        <v>530</v>
      </c>
      <c r="B982" t="s">
        <v>111</v>
      </c>
      <c r="C982" t="s">
        <v>1082</v>
      </c>
      <c r="D982" t="s">
        <v>1032</v>
      </c>
      <c r="E982" t="s">
        <v>1028</v>
      </c>
      <c r="F982" t="s">
        <v>1095</v>
      </c>
      <c r="G982" t="s">
        <v>1080</v>
      </c>
      <c r="H982" t="s">
        <v>1234</v>
      </c>
      <c r="I982" t="s">
        <v>61</v>
      </c>
      <c r="J982" t="s">
        <v>1080</v>
      </c>
      <c r="K982" s="78">
        <f t="shared" ca="1" si="16"/>
        <v>0</v>
      </c>
      <c r="M982" t="s">
        <v>1680</v>
      </c>
    </row>
    <row r="983" spans="1:13" x14ac:dyDescent="0.35">
      <c r="A983" t="s">
        <v>530</v>
      </c>
      <c r="B983" t="s">
        <v>114</v>
      </c>
      <c r="C983" t="s">
        <v>1082</v>
      </c>
      <c r="D983" t="s">
        <v>1032</v>
      </c>
      <c r="E983" t="s">
        <v>1028</v>
      </c>
      <c r="F983" t="s">
        <v>54</v>
      </c>
      <c r="G983" t="s">
        <v>1080</v>
      </c>
      <c r="H983" t="s">
        <v>1235</v>
      </c>
      <c r="I983" t="s">
        <v>61</v>
      </c>
      <c r="J983" t="s">
        <v>1080</v>
      </c>
      <c r="K983" s="78">
        <f t="shared" ca="1" si="16"/>
        <v>0</v>
      </c>
      <c r="M983" t="s">
        <v>1680</v>
      </c>
    </row>
    <row r="984" spans="1:13" x14ac:dyDescent="0.35">
      <c r="A984" t="s">
        <v>530</v>
      </c>
      <c r="B984" t="s">
        <v>116</v>
      </c>
      <c r="C984" t="s">
        <v>1082</v>
      </c>
      <c r="D984" t="s">
        <v>1032</v>
      </c>
      <c r="E984" t="s">
        <v>1029</v>
      </c>
      <c r="G984" t="s">
        <v>1080</v>
      </c>
      <c r="H984" t="s">
        <v>1236</v>
      </c>
      <c r="I984" t="s">
        <v>61</v>
      </c>
      <c r="J984" t="s">
        <v>1080</v>
      </c>
      <c r="K984" s="78">
        <f t="shared" ca="1" si="16"/>
        <v>0</v>
      </c>
      <c r="M984" t="s">
        <v>1680</v>
      </c>
    </row>
    <row r="985" spans="1:13" x14ac:dyDescent="0.35">
      <c r="A985" t="s">
        <v>530</v>
      </c>
      <c r="B985" t="s">
        <v>118</v>
      </c>
      <c r="C985" t="s">
        <v>1082</v>
      </c>
      <c r="D985" t="s">
        <v>513</v>
      </c>
      <c r="E985" t="s">
        <v>1028</v>
      </c>
      <c r="G985" t="s">
        <v>1080</v>
      </c>
      <c r="H985" t="s">
        <v>1237</v>
      </c>
      <c r="I985" t="s">
        <v>61</v>
      </c>
      <c r="J985" t="s">
        <v>1080</v>
      </c>
      <c r="K985" s="78">
        <f t="shared" ca="1" si="16"/>
        <v>0</v>
      </c>
      <c r="M985" t="s">
        <v>1680</v>
      </c>
    </row>
    <row r="986" spans="1:13" x14ac:dyDescent="0.35">
      <c r="A986" t="s">
        <v>530</v>
      </c>
      <c r="B986" t="s">
        <v>120</v>
      </c>
      <c r="C986" t="s">
        <v>1082</v>
      </c>
      <c r="D986" t="s">
        <v>513</v>
      </c>
      <c r="E986" t="s">
        <v>1029</v>
      </c>
      <c r="G986" t="s">
        <v>1080</v>
      </c>
      <c r="H986" t="s">
        <v>1238</v>
      </c>
      <c r="I986" t="s">
        <v>61</v>
      </c>
      <c r="J986" t="s">
        <v>1080</v>
      </c>
      <c r="K986" s="78">
        <f t="shared" ca="1" si="16"/>
        <v>0</v>
      </c>
      <c r="M986" t="s">
        <v>1680</v>
      </c>
    </row>
    <row r="987" spans="1:13" x14ac:dyDescent="0.35">
      <c r="A987" t="s">
        <v>530</v>
      </c>
      <c r="B987" t="s">
        <v>122</v>
      </c>
      <c r="C987" t="s">
        <v>1082</v>
      </c>
      <c r="D987" t="s">
        <v>1033</v>
      </c>
      <c r="E987" t="s">
        <v>1028</v>
      </c>
      <c r="G987" t="s">
        <v>1080</v>
      </c>
      <c r="H987" t="s">
        <v>1239</v>
      </c>
      <c r="I987" t="s">
        <v>61</v>
      </c>
      <c r="J987" t="s">
        <v>1080</v>
      </c>
      <c r="K987" s="78">
        <f t="shared" ca="1" si="16"/>
        <v>0</v>
      </c>
      <c r="M987" t="s">
        <v>1680</v>
      </c>
    </row>
    <row r="988" spans="1:13" x14ac:dyDescent="0.35">
      <c r="A988" t="s">
        <v>530</v>
      </c>
      <c r="B988" t="s">
        <v>124</v>
      </c>
      <c r="C988" t="s">
        <v>1082</v>
      </c>
      <c r="D988" t="s">
        <v>1033</v>
      </c>
      <c r="E988" t="s">
        <v>1029</v>
      </c>
      <c r="G988" t="s">
        <v>1080</v>
      </c>
      <c r="H988" t="s">
        <v>1240</v>
      </c>
      <c r="I988" t="s">
        <v>61</v>
      </c>
      <c r="J988" t="s">
        <v>1080</v>
      </c>
      <c r="K988" s="78">
        <f t="shared" ca="1" si="16"/>
        <v>0</v>
      </c>
      <c r="M988" t="s">
        <v>1680</v>
      </c>
    </row>
    <row r="989" spans="1:13" x14ac:dyDescent="0.35">
      <c r="A989" t="s">
        <v>530</v>
      </c>
      <c r="B989" t="s">
        <v>71</v>
      </c>
      <c r="C989" t="s">
        <v>1082</v>
      </c>
      <c r="D989" t="s">
        <v>1033</v>
      </c>
      <c r="E989" t="s">
        <v>1034</v>
      </c>
      <c r="G989" t="s">
        <v>1080</v>
      </c>
      <c r="H989" t="s">
        <v>1241</v>
      </c>
      <c r="I989" t="s">
        <v>61</v>
      </c>
      <c r="J989" t="s">
        <v>1080</v>
      </c>
      <c r="K989" s="78">
        <f t="shared" ca="1" si="16"/>
        <v>0</v>
      </c>
      <c r="M989" t="s">
        <v>1680</v>
      </c>
    </row>
    <row r="990" spans="1:13" x14ac:dyDescent="0.35">
      <c r="A990" t="s">
        <v>530</v>
      </c>
      <c r="B990" t="s">
        <v>38</v>
      </c>
      <c r="C990" t="s">
        <v>1082</v>
      </c>
      <c r="D990" t="s">
        <v>1027</v>
      </c>
      <c r="E990" t="s">
        <v>1028</v>
      </c>
      <c r="F990" t="s">
        <v>1084</v>
      </c>
      <c r="G990" t="s">
        <v>1081</v>
      </c>
      <c r="H990" t="s">
        <v>1242</v>
      </c>
      <c r="I990" t="s">
        <v>62</v>
      </c>
      <c r="J990" t="s">
        <v>1081</v>
      </c>
      <c r="K990" s="78">
        <f t="shared" ca="1" si="16"/>
        <v>0</v>
      </c>
      <c r="M990" t="s">
        <v>1680</v>
      </c>
    </row>
    <row r="991" spans="1:13" x14ac:dyDescent="0.35">
      <c r="A991" t="s">
        <v>530</v>
      </c>
      <c r="B991" t="s">
        <v>41</v>
      </c>
      <c r="C991" t="s">
        <v>1082</v>
      </c>
      <c r="D991" t="s">
        <v>1027</v>
      </c>
      <c r="E991" t="s">
        <v>1028</v>
      </c>
      <c r="F991" t="s">
        <v>1085</v>
      </c>
      <c r="G991" t="s">
        <v>1081</v>
      </c>
      <c r="H991" t="s">
        <v>1243</v>
      </c>
      <c r="I991" t="s">
        <v>62</v>
      </c>
      <c r="J991" t="s">
        <v>1081</v>
      </c>
      <c r="K991" s="78">
        <f t="shared" ca="1" si="16"/>
        <v>0</v>
      </c>
      <c r="M991" t="s">
        <v>1680</v>
      </c>
    </row>
    <row r="992" spans="1:13" x14ac:dyDescent="0.35">
      <c r="A992" t="s">
        <v>530</v>
      </c>
      <c r="B992" t="s">
        <v>45</v>
      </c>
      <c r="C992" t="s">
        <v>1082</v>
      </c>
      <c r="D992" t="s">
        <v>1027</v>
      </c>
      <c r="E992" t="s">
        <v>1028</v>
      </c>
      <c r="F992" t="s">
        <v>1086</v>
      </c>
      <c r="G992" t="s">
        <v>1081</v>
      </c>
      <c r="H992" t="s">
        <v>1244</v>
      </c>
      <c r="I992" t="s">
        <v>62</v>
      </c>
      <c r="J992" t="s">
        <v>1081</v>
      </c>
      <c r="K992" s="78">
        <f t="shared" ca="1" si="16"/>
        <v>0</v>
      </c>
      <c r="M992" t="s">
        <v>1680</v>
      </c>
    </row>
    <row r="993" spans="1:13" x14ac:dyDescent="0.35">
      <c r="A993" t="s">
        <v>530</v>
      </c>
      <c r="B993" t="s">
        <v>49</v>
      </c>
      <c r="C993" t="s">
        <v>1082</v>
      </c>
      <c r="D993" t="s">
        <v>1027</v>
      </c>
      <c r="E993" t="s">
        <v>1028</v>
      </c>
      <c r="F993" t="s">
        <v>1087</v>
      </c>
      <c r="G993" t="s">
        <v>1081</v>
      </c>
      <c r="H993" t="s">
        <v>1245</v>
      </c>
      <c r="I993" t="s">
        <v>62</v>
      </c>
      <c r="J993" t="s">
        <v>1081</v>
      </c>
      <c r="K993" s="78">
        <f t="shared" ca="1" si="16"/>
        <v>0</v>
      </c>
      <c r="M993" t="s">
        <v>1680</v>
      </c>
    </row>
    <row r="994" spans="1:13" x14ac:dyDescent="0.35">
      <c r="A994" t="s">
        <v>530</v>
      </c>
      <c r="B994" t="s">
        <v>51</v>
      </c>
      <c r="C994" t="s">
        <v>1082</v>
      </c>
      <c r="D994" t="s">
        <v>1027</v>
      </c>
      <c r="E994" t="s">
        <v>1028</v>
      </c>
      <c r="F994" t="s">
        <v>1088</v>
      </c>
      <c r="G994" t="s">
        <v>1081</v>
      </c>
      <c r="H994" t="s">
        <v>1246</v>
      </c>
      <c r="I994" t="s">
        <v>62</v>
      </c>
      <c r="J994" t="s">
        <v>1081</v>
      </c>
      <c r="K994" s="78">
        <f t="shared" ca="1" si="16"/>
        <v>0</v>
      </c>
      <c r="M994" t="s">
        <v>1680</v>
      </c>
    </row>
    <row r="995" spans="1:13" x14ac:dyDescent="0.35">
      <c r="A995" t="s">
        <v>530</v>
      </c>
      <c r="B995" t="s">
        <v>53</v>
      </c>
      <c r="C995" t="s">
        <v>1082</v>
      </c>
      <c r="D995" t="s">
        <v>1027</v>
      </c>
      <c r="E995" t="s">
        <v>1028</v>
      </c>
      <c r="F995" t="s">
        <v>1089</v>
      </c>
      <c r="G995" t="s">
        <v>1081</v>
      </c>
      <c r="H995" t="s">
        <v>1247</v>
      </c>
      <c r="I995" t="s">
        <v>62</v>
      </c>
      <c r="J995" t="s">
        <v>1081</v>
      </c>
      <c r="K995" s="78">
        <f t="shared" ca="1" si="16"/>
        <v>0</v>
      </c>
      <c r="M995" t="s">
        <v>1680</v>
      </c>
    </row>
    <row r="996" spans="1:13" x14ac:dyDescent="0.35">
      <c r="A996" t="s">
        <v>530</v>
      </c>
      <c r="B996" t="s">
        <v>60</v>
      </c>
      <c r="C996" t="s">
        <v>1082</v>
      </c>
      <c r="D996" t="s">
        <v>1027</v>
      </c>
      <c r="E996" t="s">
        <v>1028</v>
      </c>
      <c r="F996" t="s">
        <v>603</v>
      </c>
      <c r="G996" t="s">
        <v>1081</v>
      </c>
      <c r="H996" t="s">
        <v>1248</v>
      </c>
      <c r="I996" t="s">
        <v>62</v>
      </c>
      <c r="J996" t="s">
        <v>1081</v>
      </c>
      <c r="K996" s="78">
        <f t="shared" ca="1" si="16"/>
        <v>0</v>
      </c>
      <c r="M996" t="s">
        <v>1680</v>
      </c>
    </row>
    <row r="997" spans="1:13" x14ac:dyDescent="0.35">
      <c r="A997" t="s">
        <v>530</v>
      </c>
      <c r="B997" t="s">
        <v>66</v>
      </c>
      <c r="C997" t="s">
        <v>1082</v>
      </c>
      <c r="D997" t="s">
        <v>1027</v>
      </c>
      <c r="E997" t="s">
        <v>1028</v>
      </c>
      <c r="F997" t="s">
        <v>513</v>
      </c>
      <c r="G997" t="s">
        <v>1081</v>
      </c>
      <c r="H997" t="s">
        <v>1249</v>
      </c>
      <c r="I997" t="s">
        <v>62</v>
      </c>
      <c r="J997" t="s">
        <v>1081</v>
      </c>
      <c r="K997" s="78">
        <f t="shared" ca="1" si="16"/>
        <v>0</v>
      </c>
      <c r="M997" t="s">
        <v>1680</v>
      </c>
    </row>
    <row r="998" spans="1:13" x14ac:dyDescent="0.35">
      <c r="A998" t="s">
        <v>530</v>
      </c>
      <c r="B998" t="s">
        <v>69</v>
      </c>
      <c r="C998" t="s">
        <v>1082</v>
      </c>
      <c r="D998" t="s">
        <v>1027</v>
      </c>
      <c r="E998" t="s">
        <v>1028</v>
      </c>
      <c r="F998" t="s">
        <v>54</v>
      </c>
      <c r="G998" t="s">
        <v>1081</v>
      </c>
      <c r="H998" t="s">
        <v>1250</v>
      </c>
      <c r="I998" t="s">
        <v>62</v>
      </c>
      <c r="J998" t="s">
        <v>1081</v>
      </c>
      <c r="K998" s="78">
        <f t="shared" ca="1" si="16"/>
        <v>0</v>
      </c>
      <c r="M998" t="s">
        <v>1680</v>
      </c>
    </row>
    <row r="999" spans="1:13" x14ac:dyDescent="0.35">
      <c r="A999" t="s">
        <v>530</v>
      </c>
      <c r="B999" t="s">
        <v>73</v>
      </c>
      <c r="C999" t="s">
        <v>1082</v>
      </c>
      <c r="D999" t="s">
        <v>1027</v>
      </c>
      <c r="E999" t="s">
        <v>1029</v>
      </c>
      <c r="G999" t="s">
        <v>1081</v>
      </c>
      <c r="H999" t="s">
        <v>1251</v>
      </c>
      <c r="I999" t="s">
        <v>62</v>
      </c>
      <c r="J999" t="s">
        <v>1081</v>
      </c>
      <c r="K999" s="78">
        <f t="shared" ca="1" si="16"/>
        <v>0</v>
      </c>
      <c r="M999" t="s">
        <v>1680</v>
      </c>
    </row>
    <row r="1000" spans="1:13" x14ac:dyDescent="0.35">
      <c r="A1000" t="s">
        <v>530</v>
      </c>
      <c r="B1000" t="s">
        <v>76</v>
      </c>
      <c r="C1000" t="s">
        <v>1082</v>
      </c>
      <c r="D1000" t="s">
        <v>480</v>
      </c>
      <c r="E1000" t="s">
        <v>1028</v>
      </c>
      <c r="F1000" t="s">
        <v>1090</v>
      </c>
      <c r="G1000" t="s">
        <v>1081</v>
      </c>
      <c r="H1000" t="s">
        <v>1252</v>
      </c>
      <c r="I1000" t="s">
        <v>62</v>
      </c>
      <c r="J1000" t="s">
        <v>1081</v>
      </c>
      <c r="K1000" s="78">
        <f t="shared" ca="1" si="16"/>
        <v>0</v>
      </c>
      <c r="M1000" t="s">
        <v>1680</v>
      </c>
    </row>
    <row r="1001" spans="1:13" x14ac:dyDescent="0.35">
      <c r="A1001" t="s">
        <v>530</v>
      </c>
      <c r="B1001" t="s">
        <v>80</v>
      </c>
      <c r="C1001" t="s">
        <v>1082</v>
      </c>
      <c r="D1001" t="s">
        <v>480</v>
      </c>
      <c r="E1001" t="s">
        <v>1028</v>
      </c>
      <c r="F1001" t="s">
        <v>1091</v>
      </c>
      <c r="G1001" t="s">
        <v>1081</v>
      </c>
      <c r="H1001" t="s">
        <v>1253</v>
      </c>
      <c r="I1001" t="s">
        <v>62</v>
      </c>
      <c r="J1001" t="s">
        <v>1081</v>
      </c>
      <c r="K1001" s="78">
        <f t="shared" ca="1" si="16"/>
        <v>0</v>
      </c>
      <c r="M1001" t="s">
        <v>1680</v>
      </c>
    </row>
    <row r="1002" spans="1:13" x14ac:dyDescent="0.35">
      <c r="A1002" t="s">
        <v>530</v>
      </c>
      <c r="B1002" t="s">
        <v>82</v>
      </c>
      <c r="C1002" t="s">
        <v>1082</v>
      </c>
      <c r="D1002" t="s">
        <v>480</v>
      </c>
      <c r="E1002" t="s">
        <v>1028</v>
      </c>
      <c r="F1002" t="s">
        <v>1092</v>
      </c>
      <c r="G1002" t="s">
        <v>1081</v>
      </c>
      <c r="H1002" t="s">
        <v>1254</v>
      </c>
      <c r="I1002" t="s">
        <v>62</v>
      </c>
      <c r="J1002" t="s">
        <v>1081</v>
      </c>
      <c r="K1002" s="78">
        <f t="shared" ca="1" si="16"/>
        <v>0</v>
      </c>
      <c r="M1002" t="s">
        <v>1680</v>
      </c>
    </row>
    <row r="1003" spans="1:13" x14ac:dyDescent="0.35">
      <c r="A1003" t="s">
        <v>530</v>
      </c>
      <c r="B1003" t="s">
        <v>84</v>
      </c>
      <c r="C1003" t="s">
        <v>1082</v>
      </c>
      <c r="D1003" t="s">
        <v>480</v>
      </c>
      <c r="E1003" t="s">
        <v>1028</v>
      </c>
      <c r="F1003" t="s">
        <v>586</v>
      </c>
      <c r="G1003" t="s">
        <v>1081</v>
      </c>
      <c r="H1003" t="s">
        <v>1255</v>
      </c>
      <c r="I1003" t="s">
        <v>62</v>
      </c>
      <c r="J1003" t="s">
        <v>1081</v>
      </c>
      <c r="K1003" s="78">
        <f t="shared" ca="1" si="16"/>
        <v>0</v>
      </c>
      <c r="M1003" t="s">
        <v>1680</v>
      </c>
    </row>
    <row r="1004" spans="1:13" x14ac:dyDescent="0.35">
      <c r="A1004" t="s">
        <v>530</v>
      </c>
      <c r="B1004" t="s">
        <v>86</v>
      </c>
      <c r="C1004" t="s">
        <v>1082</v>
      </c>
      <c r="D1004" t="s">
        <v>480</v>
      </c>
      <c r="E1004" t="s">
        <v>1028</v>
      </c>
      <c r="F1004" t="s">
        <v>513</v>
      </c>
      <c r="G1004" t="s">
        <v>1081</v>
      </c>
      <c r="H1004" t="s">
        <v>1256</v>
      </c>
      <c r="I1004" t="s">
        <v>62</v>
      </c>
      <c r="J1004" t="s">
        <v>1081</v>
      </c>
      <c r="K1004" s="78">
        <f t="shared" ca="1" si="16"/>
        <v>0</v>
      </c>
      <c r="M1004" t="s">
        <v>1680</v>
      </c>
    </row>
    <row r="1005" spans="1:13" x14ac:dyDescent="0.35">
      <c r="A1005" t="s">
        <v>530</v>
      </c>
      <c r="B1005" t="s">
        <v>88</v>
      </c>
      <c r="C1005" t="s">
        <v>1082</v>
      </c>
      <c r="D1005" t="s">
        <v>480</v>
      </c>
      <c r="E1005" t="s">
        <v>1028</v>
      </c>
      <c r="F1005" t="s">
        <v>54</v>
      </c>
      <c r="G1005" t="s">
        <v>1081</v>
      </c>
      <c r="H1005" t="s">
        <v>1257</v>
      </c>
      <c r="I1005" t="s">
        <v>62</v>
      </c>
      <c r="J1005" t="s">
        <v>1081</v>
      </c>
      <c r="K1005" s="78">
        <f t="shared" ca="1" si="16"/>
        <v>0</v>
      </c>
      <c r="M1005" t="s">
        <v>1680</v>
      </c>
    </row>
    <row r="1006" spans="1:13" x14ac:dyDescent="0.35">
      <c r="A1006" t="s">
        <v>530</v>
      </c>
      <c r="B1006" t="s">
        <v>90</v>
      </c>
      <c r="C1006" t="s">
        <v>1082</v>
      </c>
      <c r="D1006" t="s">
        <v>480</v>
      </c>
      <c r="E1006" t="s">
        <v>1029</v>
      </c>
      <c r="G1006" t="s">
        <v>1081</v>
      </c>
      <c r="H1006" t="s">
        <v>1258</v>
      </c>
      <c r="I1006" t="s">
        <v>62</v>
      </c>
      <c r="J1006" t="s">
        <v>1081</v>
      </c>
      <c r="K1006" s="78">
        <f t="shared" ca="1" si="16"/>
        <v>0</v>
      </c>
      <c r="M1006" t="s">
        <v>1680</v>
      </c>
    </row>
    <row r="1007" spans="1:13" x14ac:dyDescent="0.35">
      <c r="A1007" t="s">
        <v>530</v>
      </c>
      <c r="B1007" t="s">
        <v>92</v>
      </c>
      <c r="C1007" t="s">
        <v>1082</v>
      </c>
      <c r="D1007" t="s">
        <v>1030</v>
      </c>
      <c r="E1007" t="s">
        <v>1028</v>
      </c>
      <c r="F1007" t="s">
        <v>1093</v>
      </c>
      <c r="G1007" t="s">
        <v>1081</v>
      </c>
      <c r="H1007" t="s">
        <v>1259</v>
      </c>
      <c r="I1007" t="s">
        <v>62</v>
      </c>
      <c r="J1007" t="s">
        <v>1081</v>
      </c>
      <c r="K1007" s="78">
        <f t="shared" ca="1" si="16"/>
        <v>0</v>
      </c>
      <c r="M1007" t="s">
        <v>1680</v>
      </c>
    </row>
    <row r="1008" spans="1:13" x14ac:dyDescent="0.35">
      <c r="A1008" t="s">
        <v>530</v>
      </c>
      <c r="B1008" t="s">
        <v>94</v>
      </c>
      <c r="C1008" t="s">
        <v>1082</v>
      </c>
      <c r="D1008" t="s">
        <v>1030</v>
      </c>
      <c r="E1008" t="s">
        <v>1028</v>
      </c>
      <c r="F1008" t="s">
        <v>1089</v>
      </c>
      <c r="G1008" t="s">
        <v>1081</v>
      </c>
      <c r="H1008" t="s">
        <v>1260</v>
      </c>
      <c r="I1008" t="s">
        <v>62</v>
      </c>
      <c r="J1008" t="s">
        <v>1081</v>
      </c>
      <c r="K1008" s="78">
        <f t="shared" ca="1" si="16"/>
        <v>0</v>
      </c>
      <c r="M1008" t="s">
        <v>1680</v>
      </c>
    </row>
    <row r="1009" spans="1:13" x14ac:dyDescent="0.35">
      <c r="A1009" t="s">
        <v>530</v>
      </c>
      <c r="B1009" t="s">
        <v>96</v>
      </c>
      <c r="C1009" t="s">
        <v>1082</v>
      </c>
      <c r="D1009" t="s">
        <v>1030</v>
      </c>
      <c r="E1009" t="s">
        <v>1028</v>
      </c>
      <c r="F1009" t="s">
        <v>603</v>
      </c>
      <c r="G1009" t="s">
        <v>1081</v>
      </c>
      <c r="H1009" t="s">
        <v>1261</v>
      </c>
      <c r="I1009" t="s">
        <v>62</v>
      </c>
      <c r="J1009" t="s">
        <v>1081</v>
      </c>
      <c r="K1009" s="78">
        <f t="shared" ca="1" si="16"/>
        <v>0</v>
      </c>
      <c r="M1009" t="s">
        <v>1680</v>
      </c>
    </row>
    <row r="1010" spans="1:13" x14ac:dyDescent="0.35">
      <c r="A1010" t="s">
        <v>530</v>
      </c>
      <c r="B1010" t="s">
        <v>98</v>
      </c>
      <c r="C1010" t="s">
        <v>1082</v>
      </c>
      <c r="D1010" t="s">
        <v>1030</v>
      </c>
      <c r="E1010" t="s">
        <v>1028</v>
      </c>
      <c r="F1010" t="s">
        <v>54</v>
      </c>
      <c r="G1010" t="s">
        <v>1081</v>
      </c>
      <c r="H1010" t="s">
        <v>1262</v>
      </c>
      <c r="I1010" t="s">
        <v>62</v>
      </c>
      <c r="J1010" t="s">
        <v>1081</v>
      </c>
      <c r="K1010" s="78">
        <f t="shared" ca="1" si="16"/>
        <v>0</v>
      </c>
      <c r="M1010" t="s">
        <v>1680</v>
      </c>
    </row>
    <row r="1011" spans="1:13" x14ac:dyDescent="0.35">
      <c r="A1011" t="s">
        <v>530</v>
      </c>
      <c r="B1011" t="s">
        <v>100</v>
      </c>
      <c r="C1011" t="s">
        <v>1082</v>
      </c>
      <c r="D1011" t="s">
        <v>1030</v>
      </c>
      <c r="E1011" t="s">
        <v>1029</v>
      </c>
      <c r="G1011" t="s">
        <v>1081</v>
      </c>
      <c r="H1011" t="s">
        <v>1263</v>
      </c>
      <c r="I1011" t="s">
        <v>62</v>
      </c>
      <c r="J1011" t="s">
        <v>1081</v>
      </c>
      <c r="K1011" s="78">
        <f t="shared" ca="1" si="16"/>
        <v>0</v>
      </c>
      <c r="M1011" t="s">
        <v>1680</v>
      </c>
    </row>
    <row r="1012" spans="1:13" x14ac:dyDescent="0.35">
      <c r="A1012" t="s">
        <v>530</v>
      </c>
      <c r="B1012" t="s">
        <v>102</v>
      </c>
      <c r="C1012" t="s">
        <v>1082</v>
      </c>
      <c r="D1012" t="s">
        <v>1031</v>
      </c>
      <c r="E1012" t="s">
        <v>1028</v>
      </c>
      <c r="F1012" t="s">
        <v>1094</v>
      </c>
      <c r="G1012" t="s">
        <v>1081</v>
      </c>
      <c r="H1012" t="s">
        <v>1264</v>
      </c>
      <c r="I1012" t="s">
        <v>62</v>
      </c>
      <c r="J1012" t="s">
        <v>1081</v>
      </c>
      <c r="K1012" s="78">
        <f t="shared" ca="1" si="16"/>
        <v>0</v>
      </c>
      <c r="M1012" t="s">
        <v>1680</v>
      </c>
    </row>
    <row r="1013" spans="1:13" x14ac:dyDescent="0.35">
      <c r="A1013" t="s">
        <v>530</v>
      </c>
      <c r="B1013" t="s">
        <v>67</v>
      </c>
      <c r="C1013" t="s">
        <v>1082</v>
      </c>
      <c r="D1013" t="s">
        <v>1031</v>
      </c>
      <c r="E1013" t="s">
        <v>1028</v>
      </c>
      <c r="F1013" t="s">
        <v>1095</v>
      </c>
      <c r="G1013" t="s">
        <v>1081</v>
      </c>
      <c r="H1013" t="s">
        <v>1265</v>
      </c>
      <c r="I1013" t="s">
        <v>62</v>
      </c>
      <c r="J1013" t="s">
        <v>1081</v>
      </c>
      <c r="K1013" s="78">
        <f t="shared" ca="1" si="16"/>
        <v>0</v>
      </c>
      <c r="M1013" t="s">
        <v>1680</v>
      </c>
    </row>
    <row r="1014" spans="1:13" x14ac:dyDescent="0.35">
      <c r="A1014" t="s">
        <v>530</v>
      </c>
      <c r="B1014" t="s">
        <v>105</v>
      </c>
      <c r="C1014" t="s">
        <v>1082</v>
      </c>
      <c r="D1014" t="s">
        <v>1031</v>
      </c>
      <c r="E1014" t="s">
        <v>1028</v>
      </c>
      <c r="F1014" t="s">
        <v>54</v>
      </c>
      <c r="G1014" t="s">
        <v>1081</v>
      </c>
      <c r="H1014" t="s">
        <v>1266</v>
      </c>
      <c r="I1014" t="s">
        <v>62</v>
      </c>
      <c r="J1014" t="s">
        <v>1081</v>
      </c>
      <c r="K1014" s="78">
        <f t="shared" ca="1" si="16"/>
        <v>0</v>
      </c>
      <c r="M1014" t="s">
        <v>1680</v>
      </c>
    </row>
    <row r="1015" spans="1:13" x14ac:dyDescent="0.35">
      <c r="A1015" t="s">
        <v>530</v>
      </c>
      <c r="B1015" t="s">
        <v>107</v>
      </c>
      <c r="C1015" t="s">
        <v>1082</v>
      </c>
      <c r="D1015" t="s">
        <v>1031</v>
      </c>
      <c r="E1015" t="s">
        <v>1029</v>
      </c>
      <c r="G1015" t="s">
        <v>1081</v>
      </c>
      <c r="H1015" t="s">
        <v>1267</v>
      </c>
      <c r="I1015" t="s">
        <v>62</v>
      </c>
      <c r="J1015" t="s">
        <v>1081</v>
      </c>
      <c r="K1015" s="78">
        <f t="shared" ca="1" si="16"/>
        <v>0</v>
      </c>
      <c r="M1015" t="s">
        <v>1680</v>
      </c>
    </row>
    <row r="1016" spans="1:13" x14ac:dyDescent="0.35">
      <c r="A1016" t="s">
        <v>530</v>
      </c>
      <c r="B1016" t="s">
        <v>109</v>
      </c>
      <c r="C1016" t="s">
        <v>1082</v>
      </c>
      <c r="D1016" t="s">
        <v>1032</v>
      </c>
      <c r="E1016" t="s">
        <v>1028</v>
      </c>
      <c r="F1016" t="s">
        <v>1094</v>
      </c>
      <c r="G1016" t="s">
        <v>1081</v>
      </c>
      <c r="H1016" t="s">
        <v>1268</v>
      </c>
      <c r="I1016" t="s">
        <v>62</v>
      </c>
      <c r="J1016" t="s">
        <v>1081</v>
      </c>
      <c r="K1016" s="78">
        <f t="shared" ca="1" si="16"/>
        <v>0</v>
      </c>
      <c r="M1016" t="s">
        <v>1680</v>
      </c>
    </row>
    <row r="1017" spans="1:13" x14ac:dyDescent="0.35">
      <c r="A1017" t="s">
        <v>530</v>
      </c>
      <c r="B1017" t="s">
        <v>111</v>
      </c>
      <c r="C1017" t="s">
        <v>1082</v>
      </c>
      <c r="D1017" t="s">
        <v>1032</v>
      </c>
      <c r="E1017" t="s">
        <v>1028</v>
      </c>
      <c r="F1017" t="s">
        <v>1095</v>
      </c>
      <c r="G1017" t="s">
        <v>1081</v>
      </c>
      <c r="H1017" t="s">
        <v>1269</v>
      </c>
      <c r="I1017" t="s">
        <v>62</v>
      </c>
      <c r="J1017" t="s">
        <v>1081</v>
      </c>
      <c r="K1017" s="78">
        <f t="shared" ca="1" si="16"/>
        <v>0</v>
      </c>
      <c r="M1017" t="s">
        <v>1680</v>
      </c>
    </row>
    <row r="1018" spans="1:13" x14ac:dyDescent="0.35">
      <c r="A1018" t="s">
        <v>530</v>
      </c>
      <c r="B1018" t="s">
        <v>114</v>
      </c>
      <c r="C1018" t="s">
        <v>1082</v>
      </c>
      <c r="D1018" t="s">
        <v>1032</v>
      </c>
      <c r="E1018" t="s">
        <v>1028</v>
      </c>
      <c r="F1018" t="s">
        <v>54</v>
      </c>
      <c r="G1018" t="s">
        <v>1081</v>
      </c>
      <c r="H1018" t="s">
        <v>1270</v>
      </c>
      <c r="I1018" t="s">
        <v>62</v>
      </c>
      <c r="J1018" t="s">
        <v>1081</v>
      </c>
      <c r="K1018" s="78">
        <f t="shared" ca="1" si="16"/>
        <v>0</v>
      </c>
      <c r="M1018" t="s">
        <v>1680</v>
      </c>
    </row>
    <row r="1019" spans="1:13" x14ac:dyDescent="0.35">
      <c r="A1019" t="s">
        <v>530</v>
      </c>
      <c r="B1019" t="s">
        <v>116</v>
      </c>
      <c r="C1019" t="s">
        <v>1082</v>
      </c>
      <c r="D1019" t="s">
        <v>1032</v>
      </c>
      <c r="E1019" t="s">
        <v>1029</v>
      </c>
      <c r="G1019" t="s">
        <v>1081</v>
      </c>
      <c r="H1019" t="s">
        <v>1271</v>
      </c>
      <c r="I1019" t="s">
        <v>62</v>
      </c>
      <c r="J1019" t="s">
        <v>1081</v>
      </c>
      <c r="K1019" s="78">
        <f t="shared" ca="1" si="16"/>
        <v>0</v>
      </c>
      <c r="M1019" t="s">
        <v>1680</v>
      </c>
    </row>
    <row r="1020" spans="1:13" x14ac:dyDescent="0.35">
      <c r="A1020" t="s">
        <v>530</v>
      </c>
      <c r="B1020" t="s">
        <v>118</v>
      </c>
      <c r="C1020" t="s">
        <v>1082</v>
      </c>
      <c r="D1020" t="s">
        <v>513</v>
      </c>
      <c r="E1020" t="s">
        <v>1028</v>
      </c>
      <c r="G1020" t="s">
        <v>1081</v>
      </c>
      <c r="H1020" t="s">
        <v>1272</v>
      </c>
      <c r="I1020" t="s">
        <v>62</v>
      </c>
      <c r="J1020" t="s">
        <v>1081</v>
      </c>
      <c r="K1020" s="78">
        <f t="shared" ca="1" si="16"/>
        <v>0</v>
      </c>
      <c r="M1020" t="s">
        <v>1680</v>
      </c>
    </row>
    <row r="1021" spans="1:13" x14ac:dyDescent="0.35">
      <c r="A1021" t="s">
        <v>530</v>
      </c>
      <c r="B1021" t="s">
        <v>120</v>
      </c>
      <c r="C1021" t="s">
        <v>1082</v>
      </c>
      <c r="D1021" t="s">
        <v>513</v>
      </c>
      <c r="E1021" t="s">
        <v>1029</v>
      </c>
      <c r="G1021" t="s">
        <v>1081</v>
      </c>
      <c r="H1021" t="s">
        <v>1273</v>
      </c>
      <c r="I1021" t="s">
        <v>62</v>
      </c>
      <c r="J1021" t="s">
        <v>1081</v>
      </c>
      <c r="K1021" s="78">
        <f t="shared" ca="1" si="16"/>
        <v>0</v>
      </c>
      <c r="M1021" t="s">
        <v>1680</v>
      </c>
    </row>
    <row r="1022" spans="1:13" x14ac:dyDescent="0.35">
      <c r="A1022" t="s">
        <v>530</v>
      </c>
      <c r="B1022" t="s">
        <v>122</v>
      </c>
      <c r="C1022" t="s">
        <v>1082</v>
      </c>
      <c r="D1022" t="s">
        <v>1033</v>
      </c>
      <c r="E1022" t="s">
        <v>1028</v>
      </c>
      <c r="G1022" t="s">
        <v>1081</v>
      </c>
      <c r="H1022" t="s">
        <v>1274</v>
      </c>
      <c r="I1022" t="s">
        <v>62</v>
      </c>
      <c r="J1022" t="s">
        <v>1081</v>
      </c>
      <c r="K1022" s="78">
        <f t="shared" ca="1" si="16"/>
        <v>0</v>
      </c>
      <c r="M1022" t="s">
        <v>1680</v>
      </c>
    </row>
    <row r="1023" spans="1:13" x14ac:dyDescent="0.35">
      <c r="A1023" t="s">
        <v>530</v>
      </c>
      <c r="B1023" t="s">
        <v>124</v>
      </c>
      <c r="C1023" t="s">
        <v>1082</v>
      </c>
      <c r="D1023" t="s">
        <v>1033</v>
      </c>
      <c r="E1023" t="s">
        <v>1029</v>
      </c>
      <c r="G1023" t="s">
        <v>1081</v>
      </c>
      <c r="H1023" t="s">
        <v>1275</v>
      </c>
      <c r="I1023" t="s">
        <v>62</v>
      </c>
      <c r="J1023" t="s">
        <v>1081</v>
      </c>
      <c r="K1023" s="78">
        <f t="shared" ca="1" si="16"/>
        <v>0</v>
      </c>
      <c r="M1023" t="s">
        <v>1680</v>
      </c>
    </row>
    <row r="1024" spans="1:13" x14ac:dyDescent="0.35">
      <c r="A1024" t="s">
        <v>530</v>
      </c>
      <c r="B1024" t="s">
        <v>71</v>
      </c>
      <c r="C1024" t="s">
        <v>1082</v>
      </c>
      <c r="D1024" t="s">
        <v>1033</v>
      </c>
      <c r="E1024" t="s">
        <v>1034</v>
      </c>
      <c r="G1024" t="s">
        <v>1081</v>
      </c>
      <c r="H1024" t="s">
        <v>1276</v>
      </c>
      <c r="I1024" t="s">
        <v>62</v>
      </c>
      <c r="J1024" t="s">
        <v>1081</v>
      </c>
      <c r="K1024" s="78">
        <f t="shared" ca="1" si="16"/>
        <v>0</v>
      </c>
      <c r="M1024" t="s">
        <v>1680</v>
      </c>
    </row>
    <row r="1025" spans="1:13" x14ac:dyDescent="0.35">
      <c r="A1025" t="s">
        <v>530</v>
      </c>
      <c r="B1025" t="s">
        <v>127</v>
      </c>
      <c r="C1025" t="s">
        <v>1097</v>
      </c>
      <c r="D1025" t="s">
        <v>1027</v>
      </c>
      <c r="E1025" t="s">
        <v>1028</v>
      </c>
      <c r="F1025" t="s">
        <v>1026</v>
      </c>
      <c r="H1025" t="s">
        <v>1277</v>
      </c>
      <c r="I1025" t="s">
        <v>14</v>
      </c>
      <c r="J1025" t="s">
        <v>1026</v>
      </c>
      <c r="K1025" s="78">
        <f t="shared" ca="1" si="16"/>
        <v>0</v>
      </c>
      <c r="M1025" t="s">
        <v>1680</v>
      </c>
    </row>
    <row r="1026" spans="1:13" x14ac:dyDescent="0.35">
      <c r="A1026" t="s">
        <v>530</v>
      </c>
      <c r="B1026" t="s">
        <v>129</v>
      </c>
      <c r="C1026" t="s">
        <v>1097</v>
      </c>
      <c r="D1026" t="s">
        <v>1027</v>
      </c>
      <c r="E1026" t="s">
        <v>1029</v>
      </c>
      <c r="F1026" t="s">
        <v>1026</v>
      </c>
      <c r="H1026" t="s">
        <v>1278</v>
      </c>
      <c r="I1026" t="s">
        <v>14</v>
      </c>
      <c r="J1026" t="s">
        <v>1026</v>
      </c>
      <c r="K1026" s="78">
        <f t="shared" ca="1" si="16"/>
        <v>0</v>
      </c>
      <c r="M1026" t="s">
        <v>1680</v>
      </c>
    </row>
    <row r="1027" spans="1:13" x14ac:dyDescent="0.35">
      <c r="A1027" t="s">
        <v>530</v>
      </c>
      <c r="B1027" t="s">
        <v>404</v>
      </c>
      <c r="C1027" t="s">
        <v>1097</v>
      </c>
      <c r="D1027" t="s">
        <v>480</v>
      </c>
      <c r="E1027" t="s">
        <v>1028</v>
      </c>
      <c r="F1027" t="s">
        <v>1026</v>
      </c>
      <c r="H1027" t="s">
        <v>1279</v>
      </c>
      <c r="I1027" t="s">
        <v>14</v>
      </c>
      <c r="J1027" t="s">
        <v>1026</v>
      </c>
      <c r="K1027" s="78">
        <f t="shared" ca="1" si="16"/>
        <v>0</v>
      </c>
      <c r="M1027" t="s">
        <v>1680</v>
      </c>
    </row>
    <row r="1028" spans="1:13" x14ac:dyDescent="0.35">
      <c r="A1028" t="s">
        <v>530</v>
      </c>
      <c r="B1028" t="s">
        <v>406</v>
      </c>
      <c r="C1028" t="s">
        <v>1097</v>
      </c>
      <c r="D1028" t="s">
        <v>480</v>
      </c>
      <c r="E1028" t="s">
        <v>1029</v>
      </c>
      <c r="F1028" t="s">
        <v>1026</v>
      </c>
      <c r="H1028" t="s">
        <v>1280</v>
      </c>
      <c r="I1028" t="s">
        <v>14</v>
      </c>
      <c r="J1028" t="s">
        <v>1026</v>
      </c>
      <c r="K1028" s="78">
        <f t="shared" ca="1" si="16"/>
        <v>0</v>
      </c>
      <c r="M1028" t="s">
        <v>1680</v>
      </c>
    </row>
    <row r="1029" spans="1:13" x14ac:dyDescent="0.35">
      <c r="A1029" t="s">
        <v>530</v>
      </c>
      <c r="B1029" t="s">
        <v>408</v>
      </c>
      <c r="C1029" t="s">
        <v>1097</v>
      </c>
      <c r="D1029" t="s">
        <v>1030</v>
      </c>
      <c r="E1029" t="s">
        <v>1028</v>
      </c>
      <c r="F1029" t="s">
        <v>1026</v>
      </c>
      <c r="H1029" t="s">
        <v>1281</v>
      </c>
      <c r="I1029" t="s">
        <v>14</v>
      </c>
      <c r="J1029" t="s">
        <v>1026</v>
      </c>
      <c r="K1029" s="78">
        <f t="shared" ca="1" si="16"/>
        <v>0</v>
      </c>
      <c r="M1029" t="s">
        <v>1680</v>
      </c>
    </row>
    <row r="1030" spans="1:13" x14ac:dyDescent="0.35">
      <c r="A1030" t="s">
        <v>530</v>
      </c>
      <c r="B1030" t="s">
        <v>410</v>
      </c>
      <c r="C1030" t="s">
        <v>1097</v>
      </c>
      <c r="D1030" t="s">
        <v>1030</v>
      </c>
      <c r="E1030" t="s">
        <v>1029</v>
      </c>
      <c r="F1030" t="s">
        <v>1026</v>
      </c>
      <c r="H1030" t="s">
        <v>1282</v>
      </c>
      <c r="I1030" t="s">
        <v>14</v>
      </c>
      <c r="J1030" t="s">
        <v>1026</v>
      </c>
      <c r="K1030" s="78">
        <f t="shared" ca="1" si="16"/>
        <v>0</v>
      </c>
      <c r="M1030" t="s">
        <v>1680</v>
      </c>
    </row>
    <row r="1031" spans="1:13" x14ac:dyDescent="0.35">
      <c r="A1031" t="s">
        <v>530</v>
      </c>
      <c r="B1031" t="s">
        <v>412</v>
      </c>
      <c r="C1031" t="s">
        <v>1097</v>
      </c>
      <c r="D1031" t="s">
        <v>1031</v>
      </c>
      <c r="E1031" t="s">
        <v>1028</v>
      </c>
      <c r="F1031" t="s">
        <v>1026</v>
      </c>
      <c r="H1031" t="s">
        <v>1283</v>
      </c>
      <c r="I1031" t="s">
        <v>14</v>
      </c>
      <c r="J1031" t="s">
        <v>1026</v>
      </c>
      <c r="K1031" s="78">
        <f t="shared" ca="1" si="16"/>
        <v>0</v>
      </c>
      <c r="M1031" t="s">
        <v>1680</v>
      </c>
    </row>
    <row r="1032" spans="1:13" x14ac:dyDescent="0.35">
      <c r="A1032" t="s">
        <v>530</v>
      </c>
      <c r="B1032" t="s">
        <v>415</v>
      </c>
      <c r="C1032" t="s">
        <v>1097</v>
      </c>
      <c r="D1032" t="s">
        <v>1031</v>
      </c>
      <c r="E1032" t="s">
        <v>1029</v>
      </c>
      <c r="F1032" t="s">
        <v>1026</v>
      </c>
      <c r="H1032" t="s">
        <v>1284</v>
      </c>
      <c r="I1032" t="s">
        <v>14</v>
      </c>
      <c r="J1032" t="s">
        <v>1026</v>
      </c>
      <c r="K1032" s="78">
        <f t="shared" ca="1" si="16"/>
        <v>0</v>
      </c>
      <c r="M1032" t="s">
        <v>1680</v>
      </c>
    </row>
    <row r="1033" spans="1:13" x14ac:dyDescent="0.35">
      <c r="A1033" t="s">
        <v>530</v>
      </c>
      <c r="B1033" t="s">
        <v>418</v>
      </c>
      <c r="C1033" t="s">
        <v>1097</v>
      </c>
      <c r="D1033" t="s">
        <v>1032</v>
      </c>
      <c r="E1033" t="s">
        <v>1028</v>
      </c>
      <c r="F1033" t="s">
        <v>1026</v>
      </c>
      <c r="H1033" t="s">
        <v>1285</v>
      </c>
      <c r="I1033" t="s">
        <v>14</v>
      </c>
      <c r="J1033" t="s">
        <v>1026</v>
      </c>
      <c r="K1033" s="78">
        <f t="shared" ca="1" si="16"/>
        <v>0</v>
      </c>
      <c r="M1033" t="s">
        <v>1680</v>
      </c>
    </row>
    <row r="1034" spans="1:13" x14ac:dyDescent="0.35">
      <c r="A1034" t="s">
        <v>530</v>
      </c>
      <c r="B1034" t="s">
        <v>131</v>
      </c>
      <c r="C1034" t="s">
        <v>1097</v>
      </c>
      <c r="D1034" t="s">
        <v>1032</v>
      </c>
      <c r="E1034" t="s">
        <v>1029</v>
      </c>
      <c r="F1034" t="s">
        <v>1026</v>
      </c>
      <c r="H1034" t="s">
        <v>1286</v>
      </c>
      <c r="I1034" t="s">
        <v>14</v>
      </c>
      <c r="J1034" t="s">
        <v>1026</v>
      </c>
      <c r="K1034" s="78">
        <f t="shared" ca="1" si="16"/>
        <v>0</v>
      </c>
      <c r="M1034" t="s">
        <v>1680</v>
      </c>
    </row>
    <row r="1035" spans="1:13" x14ac:dyDescent="0.35">
      <c r="A1035" t="s">
        <v>530</v>
      </c>
      <c r="B1035" t="s">
        <v>134</v>
      </c>
      <c r="C1035" t="s">
        <v>1097</v>
      </c>
      <c r="D1035" t="s">
        <v>513</v>
      </c>
      <c r="E1035" t="s">
        <v>1028</v>
      </c>
      <c r="F1035" t="s">
        <v>1026</v>
      </c>
      <c r="H1035" t="s">
        <v>1287</v>
      </c>
      <c r="I1035" t="s">
        <v>14</v>
      </c>
      <c r="J1035" t="s">
        <v>1026</v>
      </c>
      <c r="K1035" s="78">
        <f t="shared" ca="1" si="16"/>
        <v>0</v>
      </c>
      <c r="M1035" t="s">
        <v>1680</v>
      </c>
    </row>
    <row r="1036" spans="1:13" x14ac:dyDescent="0.35">
      <c r="A1036" t="s">
        <v>530</v>
      </c>
      <c r="B1036" t="s">
        <v>136</v>
      </c>
      <c r="C1036" t="s">
        <v>1097</v>
      </c>
      <c r="D1036" t="s">
        <v>513</v>
      </c>
      <c r="E1036" t="s">
        <v>1029</v>
      </c>
      <c r="F1036" t="s">
        <v>1026</v>
      </c>
      <c r="H1036" t="s">
        <v>1288</v>
      </c>
      <c r="I1036" t="s">
        <v>14</v>
      </c>
      <c r="J1036" t="s">
        <v>1026</v>
      </c>
      <c r="K1036" s="78">
        <f t="shared" ref="K1036:K1099" ca="1" si="17">OFFSET(INDIRECT(A1036&amp;"_specific_Corner"),MATCH($B1036,INDIRECT(A1036&amp;"_specific_Row"),0),MATCH($I1036,INDIRECT(A1036&amp;"_specific_Column",0)))</f>
        <v>0</v>
      </c>
      <c r="M1036" t="s">
        <v>1680</v>
      </c>
    </row>
    <row r="1037" spans="1:13" x14ac:dyDescent="0.35">
      <c r="A1037" t="s">
        <v>530</v>
      </c>
      <c r="B1037" t="s">
        <v>138</v>
      </c>
      <c r="C1037" t="s">
        <v>1097</v>
      </c>
      <c r="D1037" t="s">
        <v>1033</v>
      </c>
      <c r="E1037" t="s">
        <v>1034</v>
      </c>
      <c r="F1037" t="s">
        <v>1026</v>
      </c>
      <c r="H1037" t="s">
        <v>1289</v>
      </c>
      <c r="I1037" t="s">
        <v>14</v>
      </c>
      <c r="J1037" t="s">
        <v>1026</v>
      </c>
      <c r="K1037" s="78">
        <f t="shared" ca="1" si="17"/>
        <v>0</v>
      </c>
      <c r="M1037" t="s">
        <v>1680</v>
      </c>
    </row>
    <row r="1038" spans="1:13" x14ac:dyDescent="0.35">
      <c r="A1038" t="s">
        <v>530</v>
      </c>
      <c r="B1038" t="s">
        <v>127</v>
      </c>
      <c r="C1038" t="s">
        <v>1097</v>
      </c>
      <c r="D1038" t="s">
        <v>1027</v>
      </c>
      <c r="E1038" t="s">
        <v>1028</v>
      </c>
      <c r="F1038" t="s">
        <v>1082</v>
      </c>
      <c r="H1038" t="s">
        <v>1290</v>
      </c>
      <c r="I1038" t="s">
        <v>61</v>
      </c>
      <c r="J1038" t="s">
        <v>1082</v>
      </c>
      <c r="K1038" s="78">
        <f t="shared" ca="1" si="17"/>
        <v>0</v>
      </c>
      <c r="M1038" t="s">
        <v>1680</v>
      </c>
    </row>
    <row r="1039" spans="1:13" x14ac:dyDescent="0.35">
      <c r="A1039" t="s">
        <v>530</v>
      </c>
      <c r="B1039" t="s">
        <v>129</v>
      </c>
      <c r="C1039" t="s">
        <v>1097</v>
      </c>
      <c r="D1039" t="s">
        <v>1027</v>
      </c>
      <c r="E1039" t="s">
        <v>1029</v>
      </c>
      <c r="F1039" t="s">
        <v>1082</v>
      </c>
      <c r="H1039" t="s">
        <v>1291</v>
      </c>
      <c r="I1039" t="s">
        <v>61</v>
      </c>
      <c r="J1039" t="s">
        <v>1082</v>
      </c>
      <c r="K1039" s="78">
        <f t="shared" ca="1" si="17"/>
        <v>0</v>
      </c>
      <c r="M1039" t="s">
        <v>1680</v>
      </c>
    </row>
    <row r="1040" spans="1:13" x14ac:dyDescent="0.35">
      <c r="A1040" t="s">
        <v>530</v>
      </c>
      <c r="B1040" t="s">
        <v>404</v>
      </c>
      <c r="C1040" t="s">
        <v>1097</v>
      </c>
      <c r="D1040" t="s">
        <v>480</v>
      </c>
      <c r="E1040" t="s">
        <v>1028</v>
      </c>
      <c r="F1040" t="s">
        <v>1082</v>
      </c>
      <c r="H1040" t="s">
        <v>1292</v>
      </c>
      <c r="I1040" t="s">
        <v>61</v>
      </c>
      <c r="J1040" t="s">
        <v>1082</v>
      </c>
      <c r="K1040" s="78">
        <f t="shared" ca="1" si="17"/>
        <v>0</v>
      </c>
      <c r="M1040" t="s">
        <v>1680</v>
      </c>
    </row>
    <row r="1041" spans="1:13" x14ac:dyDescent="0.35">
      <c r="A1041" t="s">
        <v>530</v>
      </c>
      <c r="B1041" t="s">
        <v>406</v>
      </c>
      <c r="C1041" t="s">
        <v>1097</v>
      </c>
      <c r="D1041" t="s">
        <v>480</v>
      </c>
      <c r="E1041" t="s">
        <v>1029</v>
      </c>
      <c r="F1041" t="s">
        <v>1082</v>
      </c>
      <c r="H1041" t="s">
        <v>1293</v>
      </c>
      <c r="I1041" t="s">
        <v>61</v>
      </c>
      <c r="J1041" t="s">
        <v>1082</v>
      </c>
      <c r="K1041" s="78">
        <f t="shared" ca="1" si="17"/>
        <v>0</v>
      </c>
      <c r="M1041" t="s">
        <v>1680</v>
      </c>
    </row>
    <row r="1042" spans="1:13" x14ac:dyDescent="0.35">
      <c r="A1042" t="s">
        <v>530</v>
      </c>
      <c r="B1042" t="s">
        <v>408</v>
      </c>
      <c r="C1042" t="s">
        <v>1097</v>
      </c>
      <c r="D1042" t="s">
        <v>1030</v>
      </c>
      <c r="E1042" t="s">
        <v>1028</v>
      </c>
      <c r="F1042" t="s">
        <v>1082</v>
      </c>
      <c r="H1042" t="s">
        <v>1294</v>
      </c>
      <c r="I1042" t="s">
        <v>61</v>
      </c>
      <c r="J1042" t="s">
        <v>1082</v>
      </c>
      <c r="K1042" s="78">
        <f t="shared" ca="1" si="17"/>
        <v>0</v>
      </c>
      <c r="M1042" t="s">
        <v>1680</v>
      </c>
    </row>
    <row r="1043" spans="1:13" x14ac:dyDescent="0.35">
      <c r="A1043" t="s">
        <v>530</v>
      </c>
      <c r="B1043" t="s">
        <v>410</v>
      </c>
      <c r="C1043" t="s">
        <v>1097</v>
      </c>
      <c r="D1043" t="s">
        <v>1030</v>
      </c>
      <c r="E1043" t="s">
        <v>1029</v>
      </c>
      <c r="F1043" t="s">
        <v>1082</v>
      </c>
      <c r="H1043" t="s">
        <v>1295</v>
      </c>
      <c r="I1043" t="s">
        <v>61</v>
      </c>
      <c r="J1043" t="s">
        <v>1082</v>
      </c>
      <c r="K1043" s="78">
        <f t="shared" ca="1" si="17"/>
        <v>0</v>
      </c>
      <c r="M1043" t="s">
        <v>1680</v>
      </c>
    </row>
    <row r="1044" spans="1:13" x14ac:dyDescent="0.35">
      <c r="A1044" t="s">
        <v>530</v>
      </c>
      <c r="B1044" t="s">
        <v>412</v>
      </c>
      <c r="C1044" t="s">
        <v>1097</v>
      </c>
      <c r="D1044" t="s">
        <v>1031</v>
      </c>
      <c r="E1044" t="s">
        <v>1028</v>
      </c>
      <c r="F1044" t="s">
        <v>1082</v>
      </c>
      <c r="H1044" t="s">
        <v>1296</v>
      </c>
      <c r="I1044" t="s">
        <v>61</v>
      </c>
      <c r="J1044" t="s">
        <v>1082</v>
      </c>
      <c r="K1044" s="78">
        <f t="shared" ca="1" si="17"/>
        <v>0</v>
      </c>
      <c r="M1044" t="s">
        <v>1680</v>
      </c>
    </row>
    <row r="1045" spans="1:13" x14ac:dyDescent="0.35">
      <c r="A1045" t="s">
        <v>530</v>
      </c>
      <c r="B1045" t="s">
        <v>415</v>
      </c>
      <c r="C1045" t="s">
        <v>1097</v>
      </c>
      <c r="D1045" t="s">
        <v>1031</v>
      </c>
      <c r="E1045" t="s">
        <v>1029</v>
      </c>
      <c r="F1045" t="s">
        <v>1082</v>
      </c>
      <c r="H1045" t="s">
        <v>1297</v>
      </c>
      <c r="I1045" t="s">
        <v>61</v>
      </c>
      <c r="J1045" t="s">
        <v>1082</v>
      </c>
      <c r="K1045" s="78">
        <f t="shared" ca="1" si="17"/>
        <v>0</v>
      </c>
      <c r="M1045" t="s">
        <v>1680</v>
      </c>
    </row>
    <row r="1046" spans="1:13" x14ac:dyDescent="0.35">
      <c r="A1046" t="s">
        <v>530</v>
      </c>
      <c r="B1046" t="s">
        <v>418</v>
      </c>
      <c r="C1046" t="s">
        <v>1097</v>
      </c>
      <c r="D1046" t="s">
        <v>1032</v>
      </c>
      <c r="E1046" t="s">
        <v>1028</v>
      </c>
      <c r="F1046" t="s">
        <v>1082</v>
      </c>
      <c r="H1046" t="s">
        <v>1298</v>
      </c>
      <c r="I1046" t="s">
        <v>61</v>
      </c>
      <c r="J1046" t="s">
        <v>1082</v>
      </c>
      <c r="K1046" s="78">
        <f t="shared" ca="1" si="17"/>
        <v>0</v>
      </c>
      <c r="M1046" t="s">
        <v>1680</v>
      </c>
    </row>
    <row r="1047" spans="1:13" x14ac:dyDescent="0.35">
      <c r="A1047" t="s">
        <v>530</v>
      </c>
      <c r="B1047" t="s">
        <v>131</v>
      </c>
      <c r="C1047" t="s">
        <v>1097</v>
      </c>
      <c r="D1047" t="s">
        <v>1032</v>
      </c>
      <c r="E1047" t="s">
        <v>1029</v>
      </c>
      <c r="F1047" t="s">
        <v>1082</v>
      </c>
      <c r="H1047" t="s">
        <v>1299</v>
      </c>
      <c r="I1047" t="s">
        <v>61</v>
      </c>
      <c r="J1047" t="s">
        <v>1082</v>
      </c>
      <c r="K1047" s="78">
        <f t="shared" ca="1" si="17"/>
        <v>0</v>
      </c>
      <c r="M1047" t="s">
        <v>1680</v>
      </c>
    </row>
    <row r="1048" spans="1:13" x14ac:dyDescent="0.35">
      <c r="A1048" t="s">
        <v>530</v>
      </c>
      <c r="B1048" t="s">
        <v>134</v>
      </c>
      <c r="C1048" t="s">
        <v>1097</v>
      </c>
      <c r="D1048" t="s">
        <v>513</v>
      </c>
      <c r="E1048" t="s">
        <v>1028</v>
      </c>
      <c r="F1048" t="s">
        <v>1082</v>
      </c>
      <c r="H1048" t="s">
        <v>1300</v>
      </c>
      <c r="I1048" t="s">
        <v>61</v>
      </c>
      <c r="J1048" t="s">
        <v>1082</v>
      </c>
      <c r="K1048" s="78">
        <f t="shared" ca="1" si="17"/>
        <v>0</v>
      </c>
      <c r="M1048" t="s">
        <v>1680</v>
      </c>
    </row>
    <row r="1049" spans="1:13" x14ac:dyDescent="0.35">
      <c r="A1049" t="s">
        <v>530</v>
      </c>
      <c r="B1049" t="s">
        <v>136</v>
      </c>
      <c r="C1049" t="s">
        <v>1097</v>
      </c>
      <c r="D1049" t="s">
        <v>513</v>
      </c>
      <c r="E1049" t="s">
        <v>1029</v>
      </c>
      <c r="F1049" t="s">
        <v>1082</v>
      </c>
      <c r="H1049" t="s">
        <v>1301</v>
      </c>
      <c r="I1049" t="s">
        <v>61</v>
      </c>
      <c r="J1049" t="s">
        <v>1082</v>
      </c>
      <c r="K1049" s="78">
        <f t="shared" ca="1" si="17"/>
        <v>0</v>
      </c>
      <c r="M1049" t="s">
        <v>1680</v>
      </c>
    </row>
    <row r="1050" spans="1:13" x14ac:dyDescent="0.35">
      <c r="A1050" t="s">
        <v>530</v>
      </c>
      <c r="B1050" t="s">
        <v>138</v>
      </c>
      <c r="C1050" t="s">
        <v>1097</v>
      </c>
      <c r="D1050" t="s">
        <v>1033</v>
      </c>
      <c r="E1050" t="s">
        <v>1034</v>
      </c>
      <c r="F1050" t="s">
        <v>1082</v>
      </c>
      <c r="H1050" t="s">
        <v>1302</v>
      </c>
      <c r="I1050" t="s">
        <v>61</v>
      </c>
      <c r="J1050" t="s">
        <v>1082</v>
      </c>
      <c r="K1050" s="78">
        <f t="shared" ca="1" si="17"/>
        <v>0</v>
      </c>
      <c r="M1050" t="s">
        <v>1680</v>
      </c>
    </row>
    <row r="1051" spans="1:13" x14ac:dyDescent="0.35">
      <c r="A1051" t="s">
        <v>530</v>
      </c>
      <c r="B1051" t="s">
        <v>127</v>
      </c>
      <c r="C1051" t="s">
        <v>1097</v>
      </c>
      <c r="D1051" t="s">
        <v>1027</v>
      </c>
      <c r="E1051" t="s">
        <v>1028</v>
      </c>
      <c r="F1051" t="s">
        <v>1097</v>
      </c>
      <c r="H1051" t="s">
        <v>1303</v>
      </c>
      <c r="I1051" t="s">
        <v>62</v>
      </c>
      <c r="J1051" t="s">
        <v>1097</v>
      </c>
      <c r="K1051" s="78" t="str">
        <f t="shared" ca="1" si="17"/>
        <v/>
      </c>
      <c r="M1051" t="s">
        <v>1680</v>
      </c>
    </row>
    <row r="1052" spans="1:13" x14ac:dyDescent="0.35">
      <c r="A1052" t="s">
        <v>530</v>
      </c>
      <c r="B1052" t="s">
        <v>129</v>
      </c>
      <c r="C1052" t="s">
        <v>1097</v>
      </c>
      <c r="D1052" t="s">
        <v>1027</v>
      </c>
      <c r="E1052" t="s">
        <v>1029</v>
      </c>
      <c r="F1052" t="s">
        <v>1097</v>
      </c>
      <c r="H1052" t="s">
        <v>1304</v>
      </c>
      <c r="I1052" t="s">
        <v>62</v>
      </c>
      <c r="J1052" t="s">
        <v>1097</v>
      </c>
      <c r="K1052" s="78" t="str">
        <f t="shared" ca="1" si="17"/>
        <v/>
      </c>
      <c r="M1052" t="s">
        <v>1680</v>
      </c>
    </row>
    <row r="1053" spans="1:13" x14ac:dyDescent="0.35">
      <c r="A1053" t="s">
        <v>530</v>
      </c>
      <c r="B1053" t="s">
        <v>404</v>
      </c>
      <c r="C1053" t="s">
        <v>1097</v>
      </c>
      <c r="D1053" t="s">
        <v>480</v>
      </c>
      <c r="E1053" t="s">
        <v>1028</v>
      </c>
      <c r="F1053" t="s">
        <v>1097</v>
      </c>
      <c r="H1053" t="s">
        <v>1305</v>
      </c>
      <c r="I1053" t="s">
        <v>62</v>
      </c>
      <c r="J1053" t="s">
        <v>1097</v>
      </c>
      <c r="K1053" s="78" t="str">
        <f t="shared" ca="1" si="17"/>
        <v/>
      </c>
      <c r="M1053" t="s">
        <v>1680</v>
      </c>
    </row>
    <row r="1054" spans="1:13" x14ac:dyDescent="0.35">
      <c r="A1054" t="s">
        <v>530</v>
      </c>
      <c r="B1054" t="s">
        <v>406</v>
      </c>
      <c r="C1054" t="s">
        <v>1097</v>
      </c>
      <c r="D1054" t="s">
        <v>480</v>
      </c>
      <c r="E1054" t="s">
        <v>1029</v>
      </c>
      <c r="F1054" t="s">
        <v>1097</v>
      </c>
      <c r="H1054" t="s">
        <v>1306</v>
      </c>
      <c r="I1054" t="s">
        <v>62</v>
      </c>
      <c r="J1054" t="s">
        <v>1097</v>
      </c>
      <c r="K1054" s="78" t="str">
        <f t="shared" ca="1" si="17"/>
        <v/>
      </c>
      <c r="M1054" t="s">
        <v>1680</v>
      </c>
    </row>
    <row r="1055" spans="1:13" x14ac:dyDescent="0.35">
      <c r="A1055" t="s">
        <v>530</v>
      </c>
      <c r="B1055" t="s">
        <v>408</v>
      </c>
      <c r="C1055" t="s">
        <v>1097</v>
      </c>
      <c r="D1055" t="s">
        <v>1030</v>
      </c>
      <c r="E1055" t="s">
        <v>1028</v>
      </c>
      <c r="F1055" t="s">
        <v>1097</v>
      </c>
      <c r="H1055" t="s">
        <v>1307</v>
      </c>
      <c r="I1055" t="s">
        <v>62</v>
      </c>
      <c r="J1055" t="s">
        <v>1097</v>
      </c>
      <c r="K1055" s="78" t="str">
        <f t="shared" ca="1" si="17"/>
        <v/>
      </c>
      <c r="M1055" t="s">
        <v>1680</v>
      </c>
    </row>
    <row r="1056" spans="1:13" x14ac:dyDescent="0.35">
      <c r="A1056" t="s">
        <v>530</v>
      </c>
      <c r="B1056" t="s">
        <v>410</v>
      </c>
      <c r="C1056" t="s">
        <v>1097</v>
      </c>
      <c r="D1056" t="s">
        <v>1030</v>
      </c>
      <c r="E1056" t="s">
        <v>1029</v>
      </c>
      <c r="F1056" t="s">
        <v>1097</v>
      </c>
      <c r="H1056" t="s">
        <v>1308</v>
      </c>
      <c r="I1056" t="s">
        <v>62</v>
      </c>
      <c r="J1056" t="s">
        <v>1097</v>
      </c>
      <c r="K1056" s="78" t="str">
        <f t="shared" ca="1" si="17"/>
        <v/>
      </c>
      <c r="M1056" t="s">
        <v>1680</v>
      </c>
    </row>
    <row r="1057" spans="1:13" x14ac:dyDescent="0.35">
      <c r="A1057" t="s">
        <v>530</v>
      </c>
      <c r="B1057" t="s">
        <v>412</v>
      </c>
      <c r="C1057" t="s">
        <v>1097</v>
      </c>
      <c r="D1057" t="s">
        <v>1031</v>
      </c>
      <c r="E1057" t="s">
        <v>1028</v>
      </c>
      <c r="F1057" t="s">
        <v>1097</v>
      </c>
      <c r="H1057" t="s">
        <v>1309</v>
      </c>
      <c r="I1057" t="s">
        <v>62</v>
      </c>
      <c r="J1057" t="s">
        <v>1097</v>
      </c>
      <c r="K1057" s="78" t="str">
        <f t="shared" ca="1" si="17"/>
        <v/>
      </c>
      <c r="M1057" t="s">
        <v>1680</v>
      </c>
    </row>
    <row r="1058" spans="1:13" x14ac:dyDescent="0.35">
      <c r="A1058" t="s">
        <v>530</v>
      </c>
      <c r="B1058" t="s">
        <v>415</v>
      </c>
      <c r="C1058" t="s">
        <v>1097</v>
      </c>
      <c r="D1058" t="s">
        <v>1031</v>
      </c>
      <c r="E1058" t="s">
        <v>1029</v>
      </c>
      <c r="F1058" t="s">
        <v>1097</v>
      </c>
      <c r="H1058" t="s">
        <v>1310</v>
      </c>
      <c r="I1058" t="s">
        <v>62</v>
      </c>
      <c r="J1058" t="s">
        <v>1097</v>
      </c>
      <c r="K1058" s="78" t="str">
        <f t="shared" ca="1" si="17"/>
        <v/>
      </c>
      <c r="M1058" t="s">
        <v>1680</v>
      </c>
    </row>
    <row r="1059" spans="1:13" x14ac:dyDescent="0.35">
      <c r="A1059" t="s">
        <v>530</v>
      </c>
      <c r="B1059" t="s">
        <v>418</v>
      </c>
      <c r="C1059" t="s">
        <v>1097</v>
      </c>
      <c r="D1059" t="s">
        <v>1032</v>
      </c>
      <c r="E1059" t="s">
        <v>1028</v>
      </c>
      <c r="F1059" t="s">
        <v>1097</v>
      </c>
      <c r="H1059" t="s">
        <v>1311</v>
      </c>
      <c r="I1059" t="s">
        <v>62</v>
      </c>
      <c r="J1059" t="s">
        <v>1097</v>
      </c>
      <c r="K1059" s="78" t="str">
        <f t="shared" ca="1" si="17"/>
        <v/>
      </c>
      <c r="M1059" t="s">
        <v>1680</v>
      </c>
    </row>
    <row r="1060" spans="1:13" x14ac:dyDescent="0.35">
      <c r="A1060" t="s">
        <v>530</v>
      </c>
      <c r="B1060" t="s">
        <v>131</v>
      </c>
      <c r="C1060" t="s">
        <v>1097</v>
      </c>
      <c r="D1060" t="s">
        <v>1032</v>
      </c>
      <c r="E1060" t="s">
        <v>1029</v>
      </c>
      <c r="F1060" t="s">
        <v>1097</v>
      </c>
      <c r="H1060" t="s">
        <v>1312</v>
      </c>
      <c r="I1060" t="s">
        <v>62</v>
      </c>
      <c r="J1060" t="s">
        <v>1097</v>
      </c>
      <c r="K1060" s="78" t="str">
        <f t="shared" ca="1" si="17"/>
        <v/>
      </c>
      <c r="M1060" t="s">
        <v>1680</v>
      </c>
    </row>
    <row r="1061" spans="1:13" x14ac:dyDescent="0.35">
      <c r="A1061" t="s">
        <v>530</v>
      </c>
      <c r="B1061" t="s">
        <v>134</v>
      </c>
      <c r="C1061" t="s">
        <v>1097</v>
      </c>
      <c r="D1061" t="s">
        <v>513</v>
      </c>
      <c r="E1061" t="s">
        <v>1028</v>
      </c>
      <c r="F1061" t="s">
        <v>1097</v>
      </c>
      <c r="H1061" t="s">
        <v>1313</v>
      </c>
      <c r="I1061" t="s">
        <v>62</v>
      </c>
      <c r="J1061" t="s">
        <v>1097</v>
      </c>
      <c r="K1061" s="78" t="str">
        <f t="shared" ca="1" si="17"/>
        <v/>
      </c>
      <c r="M1061" t="s">
        <v>1680</v>
      </c>
    </row>
    <row r="1062" spans="1:13" x14ac:dyDescent="0.35">
      <c r="A1062" t="s">
        <v>530</v>
      </c>
      <c r="B1062" t="s">
        <v>136</v>
      </c>
      <c r="C1062" t="s">
        <v>1097</v>
      </c>
      <c r="D1062" t="s">
        <v>513</v>
      </c>
      <c r="E1062" t="s">
        <v>1029</v>
      </c>
      <c r="F1062" t="s">
        <v>1097</v>
      </c>
      <c r="H1062" t="s">
        <v>1314</v>
      </c>
      <c r="I1062" t="s">
        <v>62</v>
      </c>
      <c r="J1062" t="s">
        <v>1097</v>
      </c>
      <c r="K1062" s="78" t="str">
        <f t="shared" ca="1" si="17"/>
        <v/>
      </c>
      <c r="M1062" t="s">
        <v>1680</v>
      </c>
    </row>
    <row r="1063" spans="1:13" x14ac:dyDescent="0.35">
      <c r="A1063" t="s">
        <v>530</v>
      </c>
      <c r="B1063" t="s">
        <v>138</v>
      </c>
      <c r="C1063" t="s">
        <v>1097</v>
      </c>
      <c r="D1063" t="s">
        <v>1033</v>
      </c>
      <c r="E1063" t="s">
        <v>1034</v>
      </c>
      <c r="F1063" t="s">
        <v>1097</v>
      </c>
      <c r="H1063" t="s">
        <v>1315</v>
      </c>
      <c r="I1063" t="s">
        <v>62</v>
      </c>
      <c r="J1063" t="s">
        <v>1097</v>
      </c>
      <c r="K1063" s="78" t="str">
        <f t="shared" ca="1" si="17"/>
        <v/>
      </c>
      <c r="M1063" t="s">
        <v>1680</v>
      </c>
    </row>
    <row r="1064" spans="1:13" x14ac:dyDescent="0.35">
      <c r="A1064" t="s">
        <v>530</v>
      </c>
      <c r="B1064" t="s">
        <v>74</v>
      </c>
      <c r="C1064" t="s">
        <v>1316</v>
      </c>
      <c r="D1064" t="s">
        <v>1042</v>
      </c>
      <c r="E1064" t="s">
        <v>1026</v>
      </c>
      <c r="H1064" t="s">
        <v>1317</v>
      </c>
      <c r="I1064" t="s">
        <v>14</v>
      </c>
      <c r="J1064" t="s">
        <v>1026</v>
      </c>
      <c r="K1064" s="78">
        <f t="shared" ca="1" si="17"/>
        <v>0</v>
      </c>
      <c r="M1064" t="s">
        <v>1680</v>
      </c>
    </row>
    <row r="1065" spans="1:13" x14ac:dyDescent="0.35">
      <c r="A1065" t="s">
        <v>530</v>
      </c>
      <c r="B1065" t="s">
        <v>141</v>
      </c>
      <c r="C1065" t="s">
        <v>1316</v>
      </c>
      <c r="D1065" t="s">
        <v>1043</v>
      </c>
      <c r="E1065" t="s">
        <v>1026</v>
      </c>
      <c r="H1065" t="s">
        <v>1318</v>
      </c>
      <c r="I1065" t="s">
        <v>14</v>
      </c>
      <c r="J1065" t="s">
        <v>1026</v>
      </c>
      <c r="K1065" s="78">
        <f t="shared" ca="1" si="17"/>
        <v>0</v>
      </c>
      <c r="M1065" t="s">
        <v>1680</v>
      </c>
    </row>
    <row r="1066" spans="1:13" x14ac:dyDescent="0.35">
      <c r="A1066" t="s">
        <v>530</v>
      </c>
      <c r="B1066" t="s">
        <v>143</v>
      </c>
      <c r="C1066" t="s">
        <v>1316</v>
      </c>
      <c r="D1066" t="s">
        <v>1044</v>
      </c>
      <c r="E1066" t="s">
        <v>1026</v>
      </c>
      <c r="H1066" t="s">
        <v>1319</v>
      </c>
      <c r="I1066" t="s">
        <v>14</v>
      </c>
      <c r="J1066" t="s">
        <v>1026</v>
      </c>
      <c r="K1066" s="78">
        <f t="shared" ca="1" si="17"/>
        <v>0</v>
      </c>
      <c r="M1066" t="s">
        <v>1680</v>
      </c>
    </row>
    <row r="1067" spans="1:13" x14ac:dyDescent="0.35">
      <c r="A1067" t="s">
        <v>530</v>
      </c>
      <c r="B1067" t="s">
        <v>144</v>
      </c>
      <c r="C1067" t="s">
        <v>1316</v>
      </c>
      <c r="D1067" t="s">
        <v>1045</v>
      </c>
      <c r="E1067" t="s">
        <v>1026</v>
      </c>
      <c r="H1067" t="s">
        <v>1320</v>
      </c>
      <c r="I1067" t="s">
        <v>14</v>
      </c>
      <c r="J1067" t="s">
        <v>1026</v>
      </c>
      <c r="K1067" s="78">
        <f t="shared" ca="1" si="17"/>
        <v>0</v>
      </c>
      <c r="M1067" t="s">
        <v>1680</v>
      </c>
    </row>
    <row r="1068" spans="1:13" x14ac:dyDescent="0.35">
      <c r="A1068" t="s">
        <v>530</v>
      </c>
      <c r="B1068" t="s">
        <v>145</v>
      </c>
      <c r="C1068" t="s">
        <v>1316</v>
      </c>
      <c r="D1068" t="s">
        <v>1046</v>
      </c>
      <c r="E1068" t="s">
        <v>1026</v>
      </c>
      <c r="H1068" t="s">
        <v>1321</v>
      </c>
      <c r="I1068" t="s">
        <v>14</v>
      </c>
      <c r="J1068" t="s">
        <v>1026</v>
      </c>
      <c r="K1068" s="78">
        <f t="shared" ca="1" si="17"/>
        <v>0</v>
      </c>
      <c r="M1068" t="s">
        <v>1680</v>
      </c>
    </row>
    <row r="1069" spans="1:13" x14ac:dyDescent="0.35">
      <c r="A1069" t="s">
        <v>530</v>
      </c>
      <c r="B1069" t="s">
        <v>146</v>
      </c>
      <c r="C1069" t="s">
        <v>1316</v>
      </c>
      <c r="D1069" t="s">
        <v>1047</v>
      </c>
      <c r="E1069" t="s">
        <v>1026</v>
      </c>
      <c r="H1069" t="s">
        <v>1322</v>
      </c>
      <c r="I1069" t="s">
        <v>14</v>
      </c>
      <c r="J1069" t="s">
        <v>1026</v>
      </c>
      <c r="K1069" s="78">
        <f t="shared" ca="1" si="17"/>
        <v>0</v>
      </c>
      <c r="M1069" t="s">
        <v>1680</v>
      </c>
    </row>
    <row r="1070" spans="1:13" x14ac:dyDescent="0.35">
      <c r="A1070" t="s">
        <v>530</v>
      </c>
      <c r="B1070" t="s">
        <v>148</v>
      </c>
      <c r="C1070" t="s">
        <v>1316</v>
      </c>
      <c r="D1070" t="s">
        <v>1048</v>
      </c>
      <c r="E1070" t="s">
        <v>1026</v>
      </c>
      <c r="H1070" t="s">
        <v>1323</v>
      </c>
      <c r="I1070" t="s">
        <v>14</v>
      </c>
      <c r="J1070" t="s">
        <v>1026</v>
      </c>
      <c r="K1070" s="78">
        <f t="shared" ca="1" si="17"/>
        <v>0</v>
      </c>
      <c r="M1070" t="s">
        <v>1680</v>
      </c>
    </row>
    <row r="1071" spans="1:13" x14ac:dyDescent="0.35">
      <c r="A1071" t="s">
        <v>530</v>
      </c>
      <c r="B1071" t="s">
        <v>150</v>
      </c>
      <c r="C1071" t="s">
        <v>1316</v>
      </c>
      <c r="D1071" t="s">
        <v>480</v>
      </c>
      <c r="E1071" t="s">
        <v>1026</v>
      </c>
      <c r="H1071" t="s">
        <v>1324</v>
      </c>
      <c r="I1071" t="s">
        <v>14</v>
      </c>
      <c r="J1071" t="s">
        <v>1026</v>
      </c>
      <c r="K1071" s="78">
        <f t="shared" ca="1" si="17"/>
        <v>0</v>
      </c>
      <c r="M1071" t="s">
        <v>1680</v>
      </c>
    </row>
    <row r="1072" spans="1:13" x14ac:dyDescent="0.35">
      <c r="A1072" t="s">
        <v>530</v>
      </c>
      <c r="B1072" t="s">
        <v>151</v>
      </c>
      <c r="C1072" t="s">
        <v>1316</v>
      </c>
      <c r="D1072" t="s">
        <v>1049</v>
      </c>
      <c r="E1072" t="s">
        <v>1026</v>
      </c>
      <c r="H1072" t="s">
        <v>1325</v>
      </c>
      <c r="I1072" t="s">
        <v>14</v>
      </c>
      <c r="J1072" t="s">
        <v>1026</v>
      </c>
      <c r="K1072" s="78">
        <f t="shared" ca="1" si="17"/>
        <v>0</v>
      </c>
      <c r="M1072" t="s">
        <v>1680</v>
      </c>
    </row>
    <row r="1073" spans="1:13" x14ac:dyDescent="0.35">
      <c r="A1073" t="s">
        <v>530</v>
      </c>
      <c r="B1073" t="s">
        <v>152</v>
      </c>
      <c r="C1073" t="s">
        <v>1316</v>
      </c>
      <c r="D1073" t="s">
        <v>1050</v>
      </c>
      <c r="E1073" t="s">
        <v>1026</v>
      </c>
      <c r="H1073" t="s">
        <v>1326</v>
      </c>
      <c r="I1073" t="s">
        <v>14</v>
      </c>
      <c r="J1073" t="s">
        <v>1026</v>
      </c>
      <c r="K1073" s="78">
        <f t="shared" ca="1" si="17"/>
        <v>0</v>
      </c>
      <c r="M1073" t="s">
        <v>1680</v>
      </c>
    </row>
    <row r="1074" spans="1:13" x14ac:dyDescent="0.35">
      <c r="A1074" t="s">
        <v>530</v>
      </c>
      <c r="B1074" t="s">
        <v>153</v>
      </c>
      <c r="C1074" t="s">
        <v>1316</v>
      </c>
      <c r="D1074" t="s">
        <v>1051</v>
      </c>
      <c r="E1074" t="s">
        <v>1026</v>
      </c>
      <c r="H1074" t="s">
        <v>1327</v>
      </c>
      <c r="I1074" t="s">
        <v>14</v>
      </c>
      <c r="J1074" t="s">
        <v>1026</v>
      </c>
      <c r="K1074" s="78">
        <f t="shared" ca="1" si="17"/>
        <v>0</v>
      </c>
      <c r="M1074" t="s">
        <v>1680</v>
      </c>
    </row>
    <row r="1075" spans="1:13" x14ac:dyDescent="0.35">
      <c r="A1075" t="s">
        <v>530</v>
      </c>
      <c r="B1075" t="s">
        <v>155</v>
      </c>
      <c r="C1075" t="s">
        <v>1316</v>
      </c>
      <c r="D1075" t="s">
        <v>1052</v>
      </c>
      <c r="E1075" t="s">
        <v>1026</v>
      </c>
      <c r="H1075" t="s">
        <v>1328</v>
      </c>
      <c r="I1075" t="s">
        <v>14</v>
      </c>
      <c r="J1075" t="s">
        <v>1026</v>
      </c>
      <c r="K1075" s="78">
        <f t="shared" ca="1" si="17"/>
        <v>0</v>
      </c>
      <c r="M1075" t="s">
        <v>1680</v>
      </c>
    </row>
    <row r="1076" spans="1:13" x14ac:dyDescent="0.35">
      <c r="A1076" t="s">
        <v>530</v>
      </c>
      <c r="B1076" t="s">
        <v>78</v>
      </c>
      <c r="C1076" t="s">
        <v>1316</v>
      </c>
      <c r="D1076" t="s">
        <v>1053</v>
      </c>
      <c r="E1076" t="s">
        <v>1026</v>
      </c>
      <c r="H1076" t="s">
        <v>1329</v>
      </c>
      <c r="I1076" t="s">
        <v>14</v>
      </c>
      <c r="J1076" t="s">
        <v>1026</v>
      </c>
      <c r="K1076" s="78">
        <f t="shared" ca="1" si="17"/>
        <v>0</v>
      </c>
      <c r="M1076" t="s">
        <v>1680</v>
      </c>
    </row>
    <row r="1077" spans="1:13" x14ac:dyDescent="0.35">
      <c r="A1077" t="s">
        <v>530</v>
      </c>
      <c r="B1077" t="s">
        <v>156</v>
      </c>
      <c r="C1077" t="s">
        <v>1316</v>
      </c>
      <c r="D1077" t="s">
        <v>1054</v>
      </c>
      <c r="E1077" t="s">
        <v>1026</v>
      </c>
      <c r="H1077" t="s">
        <v>1330</v>
      </c>
      <c r="I1077" t="s">
        <v>14</v>
      </c>
      <c r="J1077" t="s">
        <v>1026</v>
      </c>
      <c r="K1077" s="78">
        <f t="shared" ca="1" si="17"/>
        <v>0</v>
      </c>
      <c r="M1077" t="s">
        <v>1680</v>
      </c>
    </row>
    <row r="1078" spans="1:13" x14ac:dyDescent="0.35">
      <c r="A1078" t="s">
        <v>530</v>
      </c>
      <c r="B1078" t="s">
        <v>157</v>
      </c>
      <c r="C1078" t="s">
        <v>1316</v>
      </c>
      <c r="D1078" t="s">
        <v>1055</v>
      </c>
      <c r="E1078" t="s">
        <v>1026</v>
      </c>
      <c r="H1078" t="s">
        <v>1331</v>
      </c>
      <c r="I1078" t="s">
        <v>14</v>
      </c>
      <c r="J1078" t="s">
        <v>1026</v>
      </c>
      <c r="K1078" s="78">
        <f t="shared" ca="1" si="17"/>
        <v>0</v>
      </c>
      <c r="M1078" t="s">
        <v>1680</v>
      </c>
    </row>
    <row r="1079" spans="1:13" x14ac:dyDescent="0.35">
      <c r="A1079" t="s">
        <v>530</v>
      </c>
      <c r="B1079" t="s">
        <v>159</v>
      </c>
      <c r="C1079" t="s">
        <v>1316</v>
      </c>
      <c r="D1079" t="s">
        <v>1056</v>
      </c>
      <c r="E1079" t="s">
        <v>1026</v>
      </c>
      <c r="H1079" t="s">
        <v>1332</v>
      </c>
      <c r="I1079" t="s">
        <v>14</v>
      </c>
      <c r="J1079" t="s">
        <v>1026</v>
      </c>
      <c r="K1079" s="78">
        <f t="shared" ca="1" si="17"/>
        <v>0</v>
      </c>
      <c r="M1079" t="s">
        <v>1680</v>
      </c>
    </row>
    <row r="1080" spans="1:13" x14ac:dyDescent="0.35">
      <c r="A1080" t="s">
        <v>530</v>
      </c>
      <c r="B1080" t="s">
        <v>160</v>
      </c>
      <c r="C1080" t="s">
        <v>1316</v>
      </c>
      <c r="D1080" t="s">
        <v>1057</v>
      </c>
      <c r="E1080" t="s">
        <v>1026</v>
      </c>
      <c r="H1080" t="s">
        <v>1333</v>
      </c>
      <c r="I1080" t="s">
        <v>14</v>
      </c>
      <c r="J1080" t="s">
        <v>1026</v>
      </c>
      <c r="K1080" s="78">
        <f t="shared" ca="1" si="17"/>
        <v>0</v>
      </c>
      <c r="M1080" t="s">
        <v>1680</v>
      </c>
    </row>
    <row r="1081" spans="1:13" x14ac:dyDescent="0.35">
      <c r="A1081" t="s">
        <v>530</v>
      </c>
      <c r="B1081" t="s">
        <v>161</v>
      </c>
      <c r="C1081" t="s">
        <v>1316</v>
      </c>
      <c r="D1081" t="s">
        <v>1058</v>
      </c>
      <c r="E1081" t="s">
        <v>1026</v>
      </c>
      <c r="H1081" t="s">
        <v>1334</v>
      </c>
      <c r="I1081" t="s">
        <v>14</v>
      </c>
      <c r="J1081" t="s">
        <v>1026</v>
      </c>
      <c r="K1081" s="78">
        <f t="shared" ca="1" si="17"/>
        <v>0</v>
      </c>
      <c r="M1081" t="s">
        <v>1680</v>
      </c>
    </row>
    <row r="1082" spans="1:13" x14ac:dyDescent="0.35">
      <c r="A1082" t="s">
        <v>530</v>
      </c>
      <c r="B1082" t="s">
        <v>162</v>
      </c>
      <c r="C1082" t="s">
        <v>1316</v>
      </c>
      <c r="D1082" t="s">
        <v>513</v>
      </c>
      <c r="E1082" t="s">
        <v>1026</v>
      </c>
      <c r="H1082" t="s">
        <v>1335</v>
      </c>
      <c r="I1082" t="s">
        <v>14</v>
      </c>
      <c r="J1082" t="s">
        <v>1026</v>
      </c>
      <c r="K1082" s="78">
        <f t="shared" ca="1" si="17"/>
        <v>0</v>
      </c>
      <c r="M1082" t="s">
        <v>1680</v>
      </c>
    </row>
    <row r="1083" spans="1:13" x14ac:dyDescent="0.35">
      <c r="A1083" t="s">
        <v>530</v>
      </c>
      <c r="B1083" t="s">
        <v>164</v>
      </c>
      <c r="C1083" t="s">
        <v>1316</v>
      </c>
      <c r="D1083" t="s">
        <v>1060</v>
      </c>
      <c r="E1083" t="s">
        <v>1026</v>
      </c>
      <c r="H1083" t="s">
        <v>1336</v>
      </c>
      <c r="I1083" t="s">
        <v>14</v>
      </c>
      <c r="J1083" t="s">
        <v>1026</v>
      </c>
      <c r="K1083" s="78">
        <f t="shared" ca="1" si="17"/>
        <v>0</v>
      </c>
      <c r="M1083" t="s">
        <v>1680</v>
      </c>
    </row>
    <row r="1084" spans="1:13" x14ac:dyDescent="0.35">
      <c r="A1084" t="s">
        <v>530</v>
      </c>
      <c r="B1084" t="s">
        <v>74</v>
      </c>
      <c r="C1084" t="s">
        <v>1316</v>
      </c>
      <c r="D1084" t="s">
        <v>1042</v>
      </c>
      <c r="E1084" t="s">
        <v>1082</v>
      </c>
      <c r="H1084" t="s">
        <v>1337</v>
      </c>
      <c r="I1084" t="s">
        <v>61</v>
      </c>
      <c r="J1084" t="s">
        <v>1082</v>
      </c>
      <c r="K1084" s="78">
        <f t="shared" ca="1" si="17"/>
        <v>0</v>
      </c>
      <c r="M1084" t="s">
        <v>1680</v>
      </c>
    </row>
    <row r="1085" spans="1:13" x14ac:dyDescent="0.35">
      <c r="A1085" t="s">
        <v>530</v>
      </c>
      <c r="B1085" t="s">
        <v>141</v>
      </c>
      <c r="C1085" t="s">
        <v>1316</v>
      </c>
      <c r="D1085" t="s">
        <v>1043</v>
      </c>
      <c r="E1085" t="s">
        <v>1082</v>
      </c>
      <c r="H1085" t="s">
        <v>1338</v>
      </c>
      <c r="I1085" t="s">
        <v>61</v>
      </c>
      <c r="J1085" t="s">
        <v>1082</v>
      </c>
      <c r="K1085" s="78">
        <f t="shared" ca="1" si="17"/>
        <v>0</v>
      </c>
      <c r="M1085" t="s">
        <v>1680</v>
      </c>
    </row>
    <row r="1086" spans="1:13" x14ac:dyDescent="0.35">
      <c r="A1086" t="s">
        <v>530</v>
      </c>
      <c r="B1086" t="s">
        <v>143</v>
      </c>
      <c r="C1086" t="s">
        <v>1316</v>
      </c>
      <c r="D1086" t="s">
        <v>1044</v>
      </c>
      <c r="E1086" t="s">
        <v>1082</v>
      </c>
      <c r="H1086" t="s">
        <v>1339</v>
      </c>
      <c r="I1086" t="s">
        <v>61</v>
      </c>
      <c r="J1086" t="s">
        <v>1082</v>
      </c>
      <c r="K1086" s="78">
        <f t="shared" ca="1" si="17"/>
        <v>0</v>
      </c>
      <c r="M1086" t="s">
        <v>1680</v>
      </c>
    </row>
    <row r="1087" spans="1:13" x14ac:dyDescent="0.35">
      <c r="A1087" t="s">
        <v>530</v>
      </c>
      <c r="B1087" t="s">
        <v>144</v>
      </c>
      <c r="C1087" t="s">
        <v>1316</v>
      </c>
      <c r="D1087" t="s">
        <v>1045</v>
      </c>
      <c r="E1087" t="s">
        <v>1082</v>
      </c>
      <c r="H1087" t="s">
        <v>1340</v>
      </c>
      <c r="I1087" t="s">
        <v>61</v>
      </c>
      <c r="J1087" t="s">
        <v>1082</v>
      </c>
      <c r="K1087" s="78">
        <f t="shared" ca="1" si="17"/>
        <v>0</v>
      </c>
      <c r="M1087" t="s">
        <v>1680</v>
      </c>
    </row>
    <row r="1088" spans="1:13" x14ac:dyDescent="0.35">
      <c r="A1088" t="s">
        <v>530</v>
      </c>
      <c r="B1088" t="s">
        <v>145</v>
      </c>
      <c r="C1088" t="s">
        <v>1316</v>
      </c>
      <c r="D1088" t="s">
        <v>1046</v>
      </c>
      <c r="E1088" t="s">
        <v>1082</v>
      </c>
      <c r="H1088" t="s">
        <v>1341</v>
      </c>
      <c r="I1088" t="s">
        <v>61</v>
      </c>
      <c r="J1088" t="s">
        <v>1082</v>
      </c>
      <c r="K1088" s="78">
        <f t="shared" ca="1" si="17"/>
        <v>0</v>
      </c>
      <c r="M1088" t="s">
        <v>1680</v>
      </c>
    </row>
    <row r="1089" spans="1:13" x14ac:dyDescent="0.35">
      <c r="A1089" t="s">
        <v>530</v>
      </c>
      <c r="B1089" t="s">
        <v>146</v>
      </c>
      <c r="C1089" t="s">
        <v>1316</v>
      </c>
      <c r="D1089" t="s">
        <v>1047</v>
      </c>
      <c r="E1089" t="s">
        <v>1082</v>
      </c>
      <c r="H1089" t="s">
        <v>1342</v>
      </c>
      <c r="I1089" t="s">
        <v>61</v>
      </c>
      <c r="J1089" t="s">
        <v>1082</v>
      </c>
      <c r="K1089" s="78">
        <f t="shared" ca="1" si="17"/>
        <v>0</v>
      </c>
      <c r="M1089" t="s">
        <v>1680</v>
      </c>
    </row>
    <row r="1090" spans="1:13" x14ac:dyDescent="0.35">
      <c r="A1090" t="s">
        <v>530</v>
      </c>
      <c r="B1090" t="s">
        <v>148</v>
      </c>
      <c r="C1090" t="s">
        <v>1316</v>
      </c>
      <c r="D1090" t="s">
        <v>1048</v>
      </c>
      <c r="E1090" t="s">
        <v>1082</v>
      </c>
      <c r="H1090" t="s">
        <v>1343</v>
      </c>
      <c r="I1090" t="s">
        <v>61</v>
      </c>
      <c r="J1090" t="s">
        <v>1082</v>
      </c>
      <c r="K1090" s="78">
        <f t="shared" ca="1" si="17"/>
        <v>0</v>
      </c>
      <c r="M1090" t="s">
        <v>1680</v>
      </c>
    </row>
    <row r="1091" spans="1:13" x14ac:dyDescent="0.35">
      <c r="A1091" t="s">
        <v>530</v>
      </c>
      <c r="B1091" t="s">
        <v>150</v>
      </c>
      <c r="C1091" t="s">
        <v>1316</v>
      </c>
      <c r="D1091" t="s">
        <v>480</v>
      </c>
      <c r="E1091" t="s">
        <v>1082</v>
      </c>
      <c r="H1091" t="s">
        <v>1344</v>
      </c>
      <c r="I1091" t="s">
        <v>61</v>
      </c>
      <c r="J1091" t="s">
        <v>1082</v>
      </c>
      <c r="K1091" s="78">
        <f t="shared" ca="1" si="17"/>
        <v>0</v>
      </c>
      <c r="M1091" t="s">
        <v>1680</v>
      </c>
    </row>
    <row r="1092" spans="1:13" x14ac:dyDescent="0.35">
      <c r="A1092" t="s">
        <v>530</v>
      </c>
      <c r="B1092" t="s">
        <v>151</v>
      </c>
      <c r="C1092" t="s">
        <v>1316</v>
      </c>
      <c r="D1092" t="s">
        <v>1049</v>
      </c>
      <c r="E1092" t="s">
        <v>1082</v>
      </c>
      <c r="H1092" t="s">
        <v>1345</v>
      </c>
      <c r="I1092" t="s">
        <v>61</v>
      </c>
      <c r="J1092" t="s">
        <v>1082</v>
      </c>
      <c r="K1092" s="78">
        <f t="shared" ca="1" si="17"/>
        <v>0</v>
      </c>
      <c r="M1092" t="s">
        <v>1680</v>
      </c>
    </row>
    <row r="1093" spans="1:13" x14ac:dyDescent="0.35">
      <c r="A1093" t="s">
        <v>530</v>
      </c>
      <c r="B1093" t="s">
        <v>152</v>
      </c>
      <c r="C1093" t="s">
        <v>1316</v>
      </c>
      <c r="D1093" t="s">
        <v>1050</v>
      </c>
      <c r="E1093" t="s">
        <v>1082</v>
      </c>
      <c r="H1093" t="s">
        <v>1346</v>
      </c>
      <c r="I1093" t="s">
        <v>61</v>
      </c>
      <c r="J1093" t="s">
        <v>1082</v>
      </c>
      <c r="K1093" s="78">
        <f t="shared" ca="1" si="17"/>
        <v>0</v>
      </c>
      <c r="M1093" t="s">
        <v>1680</v>
      </c>
    </row>
    <row r="1094" spans="1:13" x14ac:dyDescent="0.35">
      <c r="A1094" t="s">
        <v>530</v>
      </c>
      <c r="B1094" t="s">
        <v>153</v>
      </c>
      <c r="C1094" t="s">
        <v>1316</v>
      </c>
      <c r="D1094" t="s">
        <v>1051</v>
      </c>
      <c r="E1094" t="s">
        <v>1082</v>
      </c>
      <c r="H1094" t="s">
        <v>1347</v>
      </c>
      <c r="I1094" t="s">
        <v>61</v>
      </c>
      <c r="J1094" t="s">
        <v>1082</v>
      </c>
      <c r="K1094" s="78">
        <f t="shared" ca="1" si="17"/>
        <v>0</v>
      </c>
      <c r="M1094" t="s">
        <v>1680</v>
      </c>
    </row>
    <row r="1095" spans="1:13" x14ac:dyDescent="0.35">
      <c r="A1095" t="s">
        <v>530</v>
      </c>
      <c r="B1095" t="s">
        <v>155</v>
      </c>
      <c r="C1095" t="s">
        <v>1316</v>
      </c>
      <c r="D1095" t="s">
        <v>1052</v>
      </c>
      <c r="E1095" t="s">
        <v>1082</v>
      </c>
      <c r="H1095" t="s">
        <v>1348</v>
      </c>
      <c r="I1095" t="s">
        <v>61</v>
      </c>
      <c r="J1095" t="s">
        <v>1082</v>
      </c>
      <c r="K1095" s="78">
        <f t="shared" ca="1" si="17"/>
        <v>0</v>
      </c>
      <c r="M1095" t="s">
        <v>1680</v>
      </c>
    </row>
    <row r="1096" spans="1:13" x14ac:dyDescent="0.35">
      <c r="A1096" t="s">
        <v>530</v>
      </c>
      <c r="B1096" t="s">
        <v>78</v>
      </c>
      <c r="C1096" t="s">
        <v>1316</v>
      </c>
      <c r="D1096" t="s">
        <v>1053</v>
      </c>
      <c r="E1096" t="s">
        <v>1082</v>
      </c>
      <c r="H1096" t="s">
        <v>1349</v>
      </c>
      <c r="I1096" t="s">
        <v>61</v>
      </c>
      <c r="J1096" t="s">
        <v>1082</v>
      </c>
      <c r="K1096" s="78">
        <f t="shared" ca="1" si="17"/>
        <v>0</v>
      </c>
      <c r="M1096" t="s">
        <v>1680</v>
      </c>
    </row>
    <row r="1097" spans="1:13" x14ac:dyDescent="0.35">
      <c r="A1097" t="s">
        <v>530</v>
      </c>
      <c r="B1097" t="s">
        <v>156</v>
      </c>
      <c r="C1097" t="s">
        <v>1316</v>
      </c>
      <c r="D1097" t="s">
        <v>1054</v>
      </c>
      <c r="E1097" t="s">
        <v>1082</v>
      </c>
      <c r="H1097" t="s">
        <v>1350</v>
      </c>
      <c r="I1097" t="s">
        <v>61</v>
      </c>
      <c r="J1097" t="s">
        <v>1082</v>
      </c>
      <c r="K1097" s="78">
        <f t="shared" ca="1" si="17"/>
        <v>0</v>
      </c>
      <c r="M1097" t="s">
        <v>1680</v>
      </c>
    </row>
    <row r="1098" spans="1:13" x14ac:dyDescent="0.35">
      <c r="A1098" t="s">
        <v>530</v>
      </c>
      <c r="B1098" t="s">
        <v>157</v>
      </c>
      <c r="C1098" t="s">
        <v>1316</v>
      </c>
      <c r="D1098" t="s">
        <v>1055</v>
      </c>
      <c r="E1098" t="s">
        <v>1082</v>
      </c>
      <c r="H1098" t="s">
        <v>1351</v>
      </c>
      <c r="I1098" t="s">
        <v>61</v>
      </c>
      <c r="J1098" t="s">
        <v>1082</v>
      </c>
      <c r="K1098" s="78">
        <f t="shared" ca="1" si="17"/>
        <v>0</v>
      </c>
      <c r="M1098" t="s">
        <v>1680</v>
      </c>
    </row>
    <row r="1099" spans="1:13" x14ac:dyDescent="0.35">
      <c r="A1099" t="s">
        <v>530</v>
      </c>
      <c r="B1099" t="s">
        <v>159</v>
      </c>
      <c r="C1099" t="s">
        <v>1316</v>
      </c>
      <c r="D1099" t="s">
        <v>1056</v>
      </c>
      <c r="E1099" t="s">
        <v>1082</v>
      </c>
      <c r="H1099" t="s">
        <v>1352</v>
      </c>
      <c r="I1099" t="s">
        <v>61</v>
      </c>
      <c r="J1099" t="s">
        <v>1082</v>
      </c>
      <c r="K1099" s="78">
        <f t="shared" ca="1" si="17"/>
        <v>0</v>
      </c>
      <c r="M1099" t="s">
        <v>1680</v>
      </c>
    </row>
    <row r="1100" spans="1:13" x14ac:dyDescent="0.35">
      <c r="A1100" t="s">
        <v>530</v>
      </c>
      <c r="B1100" t="s">
        <v>160</v>
      </c>
      <c r="C1100" t="s">
        <v>1316</v>
      </c>
      <c r="D1100" t="s">
        <v>1057</v>
      </c>
      <c r="E1100" t="s">
        <v>1082</v>
      </c>
      <c r="H1100" t="s">
        <v>1353</v>
      </c>
      <c r="I1100" t="s">
        <v>61</v>
      </c>
      <c r="J1100" t="s">
        <v>1082</v>
      </c>
      <c r="K1100" s="78">
        <f t="shared" ref="K1100:K1123" ca="1" si="18">OFFSET(INDIRECT(A1100&amp;"_specific_Corner"),MATCH($B1100,INDIRECT(A1100&amp;"_specific_Row"),0),MATCH($I1100,INDIRECT(A1100&amp;"_specific_Column",0)))</f>
        <v>0</v>
      </c>
      <c r="M1100" t="s">
        <v>1680</v>
      </c>
    </row>
    <row r="1101" spans="1:13" x14ac:dyDescent="0.35">
      <c r="A1101" t="s">
        <v>530</v>
      </c>
      <c r="B1101" t="s">
        <v>161</v>
      </c>
      <c r="C1101" t="s">
        <v>1316</v>
      </c>
      <c r="D1101" t="s">
        <v>1058</v>
      </c>
      <c r="E1101" t="s">
        <v>1082</v>
      </c>
      <c r="H1101" t="s">
        <v>1354</v>
      </c>
      <c r="I1101" t="s">
        <v>61</v>
      </c>
      <c r="J1101" t="s">
        <v>1082</v>
      </c>
      <c r="K1101" s="78">
        <f t="shared" ca="1" si="18"/>
        <v>0</v>
      </c>
      <c r="M1101" t="s">
        <v>1680</v>
      </c>
    </row>
    <row r="1102" spans="1:13" x14ac:dyDescent="0.35">
      <c r="A1102" t="s">
        <v>530</v>
      </c>
      <c r="B1102" t="s">
        <v>162</v>
      </c>
      <c r="C1102" t="s">
        <v>1316</v>
      </c>
      <c r="D1102" t="s">
        <v>513</v>
      </c>
      <c r="E1102" t="s">
        <v>1082</v>
      </c>
      <c r="H1102" t="s">
        <v>1355</v>
      </c>
      <c r="I1102" t="s">
        <v>61</v>
      </c>
      <c r="J1102" t="s">
        <v>1082</v>
      </c>
      <c r="K1102" s="78">
        <f t="shared" ca="1" si="18"/>
        <v>0</v>
      </c>
      <c r="M1102" t="s">
        <v>1680</v>
      </c>
    </row>
    <row r="1103" spans="1:13" x14ac:dyDescent="0.35">
      <c r="A1103" t="s">
        <v>530</v>
      </c>
      <c r="B1103" t="s">
        <v>164</v>
      </c>
      <c r="C1103" t="s">
        <v>1316</v>
      </c>
      <c r="D1103" t="s">
        <v>1060</v>
      </c>
      <c r="E1103" t="s">
        <v>1082</v>
      </c>
      <c r="H1103" t="s">
        <v>1356</v>
      </c>
      <c r="I1103" t="s">
        <v>61</v>
      </c>
      <c r="J1103" t="s">
        <v>1082</v>
      </c>
      <c r="K1103" s="78">
        <f t="shared" ca="1" si="18"/>
        <v>0</v>
      </c>
      <c r="M1103" t="s">
        <v>1680</v>
      </c>
    </row>
    <row r="1104" spans="1:13" x14ac:dyDescent="0.35">
      <c r="A1104" t="s">
        <v>530</v>
      </c>
      <c r="B1104" t="s">
        <v>74</v>
      </c>
      <c r="C1104" t="s">
        <v>1316</v>
      </c>
      <c r="D1104" t="s">
        <v>1042</v>
      </c>
      <c r="E1104" t="s">
        <v>1097</v>
      </c>
      <c r="H1104" t="s">
        <v>1357</v>
      </c>
      <c r="I1104" t="s">
        <v>62</v>
      </c>
      <c r="J1104" t="s">
        <v>1097</v>
      </c>
      <c r="K1104" s="78" t="str">
        <f t="shared" ca="1" si="18"/>
        <v/>
      </c>
      <c r="M1104" t="s">
        <v>1680</v>
      </c>
    </row>
    <row r="1105" spans="1:13" x14ac:dyDescent="0.35">
      <c r="A1105" t="s">
        <v>530</v>
      </c>
      <c r="B1105" t="s">
        <v>141</v>
      </c>
      <c r="C1105" t="s">
        <v>1316</v>
      </c>
      <c r="D1105" t="s">
        <v>1043</v>
      </c>
      <c r="E1105" t="s">
        <v>1097</v>
      </c>
      <c r="H1105" t="s">
        <v>1358</v>
      </c>
      <c r="I1105" t="s">
        <v>62</v>
      </c>
      <c r="J1105" t="s">
        <v>1097</v>
      </c>
      <c r="K1105" s="78" t="str">
        <f t="shared" ca="1" si="18"/>
        <v/>
      </c>
      <c r="M1105" t="s">
        <v>1680</v>
      </c>
    </row>
    <row r="1106" spans="1:13" x14ac:dyDescent="0.35">
      <c r="A1106" t="s">
        <v>530</v>
      </c>
      <c r="B1106" t="s">
        <v>143</v>
      </c>
      <c r="C1106" t="s">
        <v>1316</v>
      </c>
      <c r="D1106" t="s">
        <v>1044</v>
      </c>
      <c r="E1106" t="s">
        <v>1097</v>
      </c>
      <c r="H1106" t="s">
        <v>1359</v>
      </c>
      <c r="I1106" t="s">
        <v>62</v>
      </c>
      <c r="J1106" t="s">
        <v>1097</v>
      </c>
      <c r="K1106" s="78" t="str">
        <f t="shared" ca="1" si="18"/>
        <v/>
      </c>
      <c r="M1106" t="s">
        <v>1680</v>
      </c>
    </row>
    <row r="1107" spans="1:13" x14ac:dyDescent="0.35">
      <c r="A1107" t="s">
        <v>530</v>
      </c>
      <c r="B1107" t="s">
        <v>144</v>
      </c>
      <c r="C1107" t="s">
        <v>1316</v>
      </c>
      <c r="D1107" t="s">
        <v>1045</v>
      </c>
      <c r="E1107" t="s">
        <v>1097</v>
      </c>
      <c r="H1107" t="s">
        <v>1360</v>
      </c>
      <c r="I1107" t="s">
        <v>62</v>
      </c>
      <c r="J1107" t="s">
        <v>1097</v>
      </c>
      <c r="K1107" s="78" t="str">
        <f t="shared" ca="1" si="18"/>
        <v/>
      </c>
      <c r="M1107" t="s">
        <v>1680</v>
      </c>
    </row>
    <row r="1108" spans="1:13" x14ac:dyDescent="0.35">
      <c r="A1108" t="s">
        <v>530</v>
      </c>
      <c r="B1108" t="s">
        <v>145</v>
      </c>
      <c r="C1108" t="s">
        <v>1316</v>
      </c>
      <c r="D1108" t="s">
        <v>1046</v>
      </c>
      <c r="E1108" t="s">
        <v>1097</v>
      </c>
      <c r="H1108" t="s">
        <v>1361</v>
      </c>
      <c r="I1108" t="s">
        <v>62</v>
      </c>
      <c r="J1108" t="s">
        <v>1097</v>
      </c>
      <c r="K1108" s="78" t="str">
        <f t="shared" ca="1" si="18"/>
        <v/>
      </c>
      <c r="M1108" t="s">
        <v>1680</v>
      </c>
    </row>
    <row r="1109" spans="1:13" x14ac:dyDescent="0.35">
      <c r="A1109" t="s">
        <v>530</v>
      </c>
      <c r="B1109" t="s">
        <v>146</v>
      </c>
      <c r="C1109" t="s">
        <v>1316</v>
      </c>
      <c r="D1109" t="s">
        <v>1047</v>
      </c>
      <c r="E1109" t="s">
        <v>1097</v>
      </c>
      <c r="H1109" t="s">
        <v>1362</v>
      </c>
      <c r="I1109" t="s">
        <v>62</v>
      </c>
      <c r="J1109" t="s">
        <v>1097</v>
      </c>
      <c r="K1109" s="78" t="str">
        <f t="shared" ca="1" si="18"/>
        <v/>
      </c>
      <c r="M1109" t="s">
        <v>1680</v>
      </c>
    </row>
    <row r="1110" spans="1:13" x14ac:dyDescent="0.35">
      <c r="A1110" t="s">
        <v>530</v>
      </c>
      <c r="B1110" t="s">
        <v>148</v>
      </c>
      <c r="C1110" t="s">
        <v>1316</v>
      </c>
      <c r="D1110" t="s">
        <v>1048</v>
      </c>
      <c r="E1110" t="s">
        <v>1097</v>
      </c>
      <c r="H1110" t="s">
        <v>1363</v>
      </c>
      <c r="I1110" t="s">
        <v>62</v>
      </c>
      <c r="J1110" t="s">
        <v>1097</v>
      </c>
      <c r="K1110" s="78" t="str">
        <f t="shared" ca="1" si="18"/>
        <v/>
      </c>
      <c r="M1110" t="s">
        <v>1680</v>
      </c>
    </row>
    <row r="1111" spans="1:13" x14ac:dyDescent="0.35">
      <c r="A1111" t="s">
        <v>530</v>
      </c>
      <c r="B1111" t="s">
        <v>150</v>
      </c>
      <c r="C1111" t="s">
        <v>1316</v>
      </c>
      <c r="D1111" t="s">
        <v>480</v>
      </c>
      <c r="E1111" t="s">
        <v>1097</v>
      </c>
      <c r="H1111" t="s">
        <v>1364</v>
      </c>
      <c r="I1111" t="s">
        <v>62</v>
      </c>
      <c r="J1111" t="s">
        <v>1097</v>
      </c>
      <c r="K1111" s="78" t="str">
        <f t="shared" ca="1" si="18"/>
        <v/>
      </c>
      <c r="M1111" t="s">
        <v>1680</v>
      </c>
    </row>
    <row r="1112" spans="1:13" x14ac:dyDescent="0.35">
      <c r="A1112" t="s">
        <v>530</v>
      </c>
      <c r="B1112" t="s">
        <v>151</v>
      </c>
      <c r="C1112" t="s">
        <v>1316</v>
      </c>
      <c r="D1112" t="s">
        <v>1049</v>
      </c>
      <c r="E1112" t="s">
        <v>1097</v>
      </c>
      <c r="H1112" t="s">
        <v>1365</v>
      </c>
      <c r="I1112" t="s">
        <v>62</v>
      </c>
      <c r="J1112" t="s">
        <v>1097</v>
      </c>
      <c r="K1112" s="78" t="str">
        <f t="shared" ca="1" si="18"/>
        <v/>
      </c>
      <c r="M1112" t="s">
        <v>1680</v>
      </c>
    </row>
    <row r="1113" spans="1:13" x14ac:dyDescent="0.35">
      <c r="A1113" t="s">
        <v>530</v>
      </c>
      <c r="B1113" t="s">
        <v>152</v>
      </c>
      <c r="C1113" t="s">
        <v>1316</v>
      </c>
      <c r="D1113" t="s">
        <v>1050</v>
      </c>
      <c r="E1113" t="s">
        <v>1097</v>
      </c>
      <c r="H1113" t="s">
        <v>1366</v>
      </c>
      <c r="I1113" t="s">
        <v>62</v>
      </c>
      <c r="J1113" t="s">
        <v>1097</v>
      </c>
      <c r="K1113" s="78" t="str">
        <f t="shared" ca="1" si="18"/>
        <v/>
      </c>
      <c r="M1113" t="s">
        <v>1680</v>
      </c>
    </row>
    <row r="1114" spans="1:13" x14ac:dyDescent="0.35">
      <c r="A1114" t="s">
        <v>530</v>
      </c>
      <c r="B1114" t="s">
        <v>153</v>
      </c>
      <c r="C1114" t="s">
        <v>1316</v>
      </c>
      <c r="D1114" t="s">
        <v>1051</v>
      </c>
      <c r="E1114" t="s">
        <v>1097</v>
      </c>
      <c r="H1114" t="s">
        <v>1367</v>
      </c>
      <c r="I1114" t="s">
        <v>62</v>
      </c>
      <c r="J1114" t="s">
        <v>1097</v>
      </c>
      <c r="K1114" s="78" t="str">
        <f t="shared" ca="1" si="18"/>
        <v/>
      </c>
      <c r="M1114" t="s">
        <v>1680</v>
      </c>
    </row>
    <row r="1115" spans="1:13" x14ac:dyDescent="0.35">
      <c r="A1115" t="s">
        <v>530</v>
      </c>
      <c r="B1115" t="s">
        <v>155</v>
      </c>
      <c r="C1115" t="s">
        <v>1316</v>
      </c>
      <c r="D1115" t="s">
        <v>1052</v>
      </c>
      <c r="E1115" t="s">
        <v>1097</v>
      </c>
      <c r="H1115" t="s">
        <v>1368</v>
      </c>
      <c r="I1115" t="s">
        <v>62</v>
      </c>
      <c r="J1115" t="s">
        <v>1097</v>
      </c>
      <c r="K1115" s="78" t="str">
        <f t="shared" ca="1" si="18"/>
        <v/>
      </c>
      <c r="M1115" t="s">
        <v>1680</v>
      </c>
    </row>
    <row r="1116" spans="1:13" x14ac:dyDescent="0.35">
      <c r="A1116" t="s">
        <v>530</v>
      </c>
      <c r="B1116" t="s">
        <v>78</v>
      </c>
      <c r="C1116" t="s">
        <v>1316</v>
      </c>
      <c r="D1116" t="s">
        <v>1053</v>
      </c>
      <c r="E1116" t="s">
        <v>1097</v>
      </c>
      <c r="H1116" t="s">
        <v>1369</v>
      </c>
      <c r="I1116" t="s">
        <v>62</v>
      </c>
      <c r="J1116" t="s">
        <v>1097</v>
      </c>
      <c r="K1116" s="78" t="str">
        <f t="shared" ca="1" si="18"/>
        <v/>
      </c>
      <c r="M1116" t="s">
        <v>1680</v>
      </c>
    </row>
    <row r="1117" spans="1:13" x14ac:dyDescent="0.35">
      <c r="A1117" t="s">
        <v>530</v>
      </c>
      <c r="B1117" t="s">
        <v>156</v>
      </c>
      <c r="C1117" t="s">
        <v>1316</v>
      </c>
      <c r="D1117" t="s">
        <v>1054</v>
      </c>
      <c r="E1117" t="s">
        <v>1097</v>
      </c>
      <c r="H1117" t="s">
        <v>1370</v>
      </c>
      <c r="I1117" t="s">
        <v>62</v>
      </c>
      <c r="J1117" t="s">
        <v>1097</v>
      </c>
      <c r="K1117" s="78" t="str">
        <f t="shared" ca="1" si="18"/>
        <v/>
      </c>
      <c r="M1117" t="s">
        <v>1680</v>
      </c>
    </row>
    <row r="1118" spans="1:13" x14ac:dyDescent="0.35">
      <c r="A1118" t="s">
        <v>530</v>
      </c>
      <c r="B1118" t="s">
        <v>157</v>
      </c>
      <c r="C1118" t="s">
        <v>1316</v>
      </c>
      <c r="D1118" t="s">
        <v>1055</v>
      </c>
      <c r="E1118" t="s">
        <v>1097</v>
      </c>
      <c r="H1118" t="s">
        <v>1371</v>
      </c>
      <c r="I1118" t="s">
        <v>62</v>
      </c>
      <c r="J1118" t="s">
        <v>1097</v>
      </c>
      <c r="K1118" s="78" t="str">
        <f t="shared" ca="1" si="18"/>
        <v/>
      </c>
      <c r="M1118" t="s">
        <v>1680</v>
      </c>
    </row>
    <row r="1119" spans="1:13" x14ac:dyDescent="0.35">
      <c r="A1119" t="s">
        <v>530</v>
      </c>
      <c r="B1119" t="s">
        <v>159</v>
      </c>
      <c r="C1119" t="s">
        <v>1316</v>
      </c>
      <c r="D1119" t="s">
        <v>1056</v>
      </c>
      <c r="E1119" t="s">
        <v>1097</v>
      </c>
      <c r="H1119" t="s">
        <v>1372</v>
      </c>
      <c r="I1119" t="s">
        <v>62</v>
      </c>
      <c r="J1119" t="s">
        <v>1097</v>
      </c>
      <c r="K1119" s="78" t="str">
        <f t="shared" ca="1" si="18"/>
        <v/>
      </c>
      <c r="M1119" t="s">
        <v>1680</v>
      </c>
    </row>
    <row r="1120" spans="1:13" x14ac:dyDescent="0.35">
      <c r="A1120" t="s">
        <v>530</v>
      </c>
      <c r="B1120" t="s">
        <v>160</v>
      </c>
      <c r="C1120" t="s">
        <v>1316</v>
      </c>
      <c r="D1120" t="s">
        <v>1057</v>
      </c>
      <c r="E1120" t="s">
        <v>1097</v>
      </c>
      <c r="H1120" t="s">
        <v>1373</v>
      </c>
      <c r="I1120" t="s">
        <v>62</v>
      </c>
      <c r="J1120" t="s">
        <v>1097</v>
      </c>
      <c r="K1120" s="78" t="str">
        <f t="shared" ca="1" si="18"/>
        <v/>
      </c>
      <c r="M1120" t="s">
        <v>1680</v>
      </c>
    </row>
    <row r="1121" spans="1:13" x14ac:dyDescent="0.35">
      <c r="A1121" t="s">
        <v>530</v>
      </c>
      <c r="B1121" t="s">
        <v>161</v>
      </c>
      <c r="C1121" t="s">
        <v>1316</v>
      </c>
      <c r="D1121" t="s">
        <v>1058</v>
      </c>
      <c r="E1121" t="s">
        <v>1097</v>
      </c>
      <c r="H1121" t="s">
        <v>1374</v>
      </c>
      <c r="I1121" t="s">
        <v>62</v>
      </c>
      <c r="J1121" t="s">
        <v>1097</v>
      </c>
      <c r="K1121" s="78" t="str">
        <f t="shared" ca="1" si="18"/>
        <v/>
      </c>
      <c r="M1121" t="s">
        <v>1680</v>
      </c>
    </row>
    <row r="1122" spans="1:13" x14ac:dyDescent="0.35">
      <c r="A1122" t="s">
        <v>530</v>
      </c>
      <c r="B1122" t="s">
        <v>162</v>
      </c>
      <c r="C1122" t="s">
        <v>1316</v>
      </c>
      <c r="D1122" t="s">
        <v>513</v>
      </c>
      <c r="E1122" t="s">
        <v>1097</v>
      </c>
      <c r="H1122" t="s">
        <v>1375</v>
      </c>
      <c r="I1122" t="s">
        <v>62</v>
      </c>
      <c r="J1122" t="s">
        <v>1097</v>
      </c>
      <c r="K1122" s="78" t="str">
        <f t="shared" ca="1" si="18"/>
        <v/>
      </c>
      <c r="M1122" t="s">
        <v>1680</v>
      </c>
    </row>
    <row r="1123" spans="1:13" x14ac:dyDescent="0.35">
      <c r="A1123" t="s">
        <v>530</v>
      </c>
      <c r="B1123" t="s">
        <v>164</v>
      </c>
      <c r="C1123" t="s">
        <v>1316</v>
      </c>
      <c r="D1123" t="s">
        <v>1060</v>
      </c>
      <c r="E1123" t="s">
        <v>1097</v>
      </c>
      <c r="H1123" t="s">
        <v>1376</v>
      </c>
      <c r="I1123" t="s">
        <v>62</v>
      </c>
      <c r="J1123" t="s">
        <v>1097</v>
      </c>
      <c r="K1123" s="78" t="str">
        <f t="shared" ca="1" si="18"/>
        <v/>
      </c>
      <c r="M1123" t="s">
        <v>1680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93</vt:i4>
      </vt:variant>
    </vt:vector>
  </HeadingPairs>
  <TitlesOfParts>
    <vt:vector size="134" baseType="lpstr">
      <vt:lpstr>Submission_header</vt:lpstr>
      <vt:lpstr>Firm Info</vt:lpstr>
      <vt:lpstr>2021 balance sheet</vt:lpstr>
      <vt:lpstr>Capital</vt:lpstr>
      <vt:lpstr>Reinsurers</vt:lpstr>
      <vt:lpstr>2022 Projection </vt:lpstr>
      <vt:lpstr>NatCat&gt;&gt;</vt:lpstr>
      <vt:lpstr>Scenario A1</vt:lpstr>
      <vt:lpstr>A1 specific data</vt:lpstr>
      <vt:lpstr>A1 Event 3 Loss Reporting</vt:lpstr>
      <vt:lpstr>A1 Event 3 Hazard Information</vt:lpstr>
      <vt:lpstr>Scenario A2</vt:lpstr>
      <vt:lpstr>A2 specific data</vt:lpstr>
      <vt:lpstr>Scenario A3</vt:lpstr>
      <vt:lpstr>A3 specific data</vt:lpstr>
      <vt:lpstr>A3 Event 2 Loss Reporting</vt:lpstr>
      <vt:lpstr>A3 Event 2 Hazard Information</vt:lpstr>
      <vt:lpstr>Cyber&gt;&gt;</vt:lpstr>
      <vt:lpstr>Cyber Exposures</vt:lpstr>
      <vt:lpstr>Scenario B1</vt:lpstr>
      <vt:lpstr>Scenario B1 Specific</vt:lpstr>
      <vt:lpstr>Scenario B2</vt:lpstr>
      <vt:lpstr>Scenario B2 Specific</vt:lpstr>
      <vt:lpstr>Scenario B3</vt:lpstr>
      <vt:lpstr>Scenario B3 Specific</vt:lpstr>
      <vt:lpstr>Scenario B4</vt:lpstr>
      <vt:lpstr>Scenario B4 Specific</vt:lpstr>
      <vt:lpstr>Version Control</vt:lpstr>
      <vt:lpstr>&gt;&gt;PRA_format</vt:lpstr>
      <vt:lpstr>Variables</vt:lpstr>
      <vt:lpstr>PRA_FirmInformation</vt:lpstr>
      <vt:lpstr>PRA_StartingBalanceSheet</vt:lpstr>
      <vt:lpstr>PRA_CapitalReqBreakdown</vt:lpstr>
      <vt:lpstr>PRA_ReinsurerInfo</vt:lpstr>
      <vt:lpstr>PRA_ScenarioOFProj</vt:lpstr>
      <vt:lpstr>PRA_ScenarioRIInfo</vt:lpstr>
      <vt:lpstr>PRA_A1</vt:lpstr>
      <vt:lpstr>PRA_A2</vt:lpstr>
      <vt:lpstr>PRA_A3</vt:lpstr>
      <vt:lpstr>PRA_CyberExposures</vt:lpstr>
      <vt:lpstr>PRA_CyberSpecific</vt:lpstr>
      <vt:lpstr>BalanceSheet_Column</vt:lpstr>
      <vt:lpstr>BalanceSheet_Corner</vt:lpstr>
      <vt:lpstr>BalanceSheet_Row</vt:lpstr>
      <vt:lpstr>CapReq_Column</vt:lpstr>
      <vt:lpstr>CapReq_Corner</vt:lpstr>
      <vt:lpstr>CapReq_Row</vt:lpstr>
      <vt:lpstr>CloudOutage_Column</vt:lpstr>
      <vt:lpstr>CloudOutage_Corner</vt:lpstr>
      <vt:lpstr>CloudOutage_RI_Column</vt:lpstr>
      <vt:lpstr>CloudOutage_RI_Corner</vt:lpstr>
      <vt:lpstr>CloudOutage_RI_Row</vt:lpstr>
      <vt:lpstr>CloudOutage_Row</vt:lpstr>
      <vt:lpstr>Cloudoutage_specific_Column</vt:lpstr>
      <vt:lpstr>Cloudoutage_specific_Corner</vt:lpstr>
      <vt:lpstr>Cloudoutage_specific_Row</vt:lpstr>
      <vt:lpstr>Cyber_Exposure_Corner</vt:lpstr>
      <vt:lpstr>DataExfiltration_Column</vt:lpstr>
      <vt:lpstr>DataExfiltration_Corner</vt:lpstr>
      <vt:lpstr>DataExfiltration_RI_Column</vt:lpstr>
      <vt:lpstr>DataExfiltration_RI_Corner</vt:lpstr>
      <vt:lpstr>DataExfiltration_RI_Row</vt:lpstr>
      <vt:lpstr>DataExfiltration_Row</vt:lpstr>
      <vt:lpstr>DataExfiltration_specific_Column</vt:lpstr>
      <vt:lpstr>DataExfiltration_specific_Corner</vt:lpstr>
      <vt:lpstr>DataExfiltration_specific_Row</vt:lpstr>
      <vt:lpstr>FirmInfo_Corner</vt:lpstr>
      <vt:lpstr>FirmInfo_Curr</vt:lpstr>
      <vt:lpstr>FirmInfo_FirmName</vt:lpstr>
      <vt:lpstr>FirmInfo_FRN</vt:lpstr>
      <vt:lpstr>FirmInfo_FRNCorner</vt:lpstr>
      <vt:lpstr>FirmInfo_GroupName</vt:lpstr>
      <vt:lpstr>FirmInfo_ID</vt:lpstr>
      <vt:lpstr>FirmInfo_reportingdate</vt:lpstr>
      <vt:lpstr>Firminfo_SCR</vt:lpstr>
      <vt:lpstr>FirmInfoSCR</vt:lpstr>
      <vt:lpstr>InsurerOwn_Column</vt:lpstr>
      <vt:lpstr>InsurerOwn_Corner</vt:lpstr>
      <vt:lpstr>InsurerOwn_RI_Column</vt:lpstr>
      <vt:lpstr>InsurerOwn_RI_Corner</vt:lpstr>
      <vt:lpstr>InsurerOwn_RI_Row</vt:lpstr>
      <vt:lpstr>InsurerOwn_Row</vt:lpstr>
      <vt:lpstr>InsurerOwn_specific_Column</vt:lpstr>
      <vt:lpstr>InsurerOwn_specific_Corner</vt:lpstr>
      <vt:lpstr>InsurerOwn_specific_Row</vt:lpstr>
      <vt:lpstr>Material_YN</vt:lpstr>
      <vt:lpstr>'2022 Projection '!Print_Area</vt:lpstr>
      <vt:lpstr>'A1 Event 3 Hazard Information'!Print_Area</vt:lpstr>
      <vt:lpstr>'A1 Event 3 Loss Reporting'!Print_Area</vt:lpstr>
      <vt:lpstr>'A1 specific data'!Print_Area</vt:lpstr>
      <vt:lpstr>'A2 specific data'!Print_Area</vt:lpstr>
      <vt:lpstr>'Scenario A1'!Print_Area</vt:lpstr>
      <vt:lpstr>'Scenario B1'!Print_Area</vt:lpstr>
      <vt:lpstr>Submission_header!Print_Area</vt:lpstr>
      <vt:lpstr>Ransomware_Column</vt:lpstr>
      <vt:lpstr>Ransomware_Corner</vt:lpstr>
      <vt:lpstr>Ransomware_RI_Column</vt:lpstr>
      <vt:lpstr>Ransomware_RI_Corner</vt:lpstr>
      <vt:lpstr>Ransomware_RI_Row</vt:lpstr>
      <vt:lpstr>Ransomware_Row</vt:lpstr>
      <vt:lpstr>Ransomware_specific_Column</vt:lpstr>
      <vt:lpstr>Ransomware_specific_Corner</vt:lpstr>
      <vt:lpstr>Ransomware_specific_Row</vt:lpstr>
      <vt:lpstr>ReinsuranceCollateral</vt:lpstr>
      <vt:lpstr>Reinsurer_Column</vt:lpstr>
      <vt:lpstr>Reinsurer_Corner</vt:lpstr>
      <vt:lpstr>Reinsurer_Row</vt:lpstr>
      <vt:lpstr>UK_FloodWind_Column</vt:lpstr>
      <vt:lpstr>UK_FloodWind_Corner</vt:lpstr>
      <vt:lpstr>UK_FloodWind_RI_Column</vt:lpstr>
      <vt:lpstr>UK_FloodWind_RI_Corner</vt:lpstr>
      <vt:lpstr>UK_FloodWind_RI_Row</vt:lpstr>
      <vt:lpstr>UK_FloodWind_Row</vt:lpstr>
      <vt:lpstr>UK_NatCats_Column</vt:lpstr>
      <vt:lpstr>UK_NatCats_Corner</vt:lpstr>
      <vt:lpstr>UK_NatCats_Row</vt:lpstr>
      <vt:lpstr>US_Earthquake_Column</vt:lpstr>
      <vt:lpstr>US_Earthquake_Corner</vt:lpstr>
      <vt:lpstr>US_Earthquake_RI_Column</vt:lpstr>
      <vt:lpstr>US_Earthquake_RI_Corner</vt:lpstr>
      <vt:lpstr>US_Earthquake_RI_Row</vt:lpstr>
      <vt:lpstr>US_Earthquake_Row</vt:lpstr>
      <vt:lpstr>US_NatCat_Column</vt:lpstr>
      <vt:lpstr>US_NatCat_Corner</vt:lpstr>
      <vt:lpstr>US_NatCat_RI_Column</vt:lpstr>
      <vt:lpstr>US_NatCat_RI_Corner</vt:lpstr>
      <vt:lpstr>US_NatCat_RI_Row</vt:lpstr>
      <vt:lpstr>US_NatCat_Row</vt:lpstr>
      <vt:lpstr>USEarthquake_Specific_Column</vt:lpstr>
      <vt:lpstr>USEarthquake_Specific_Corner</vt:lpstr>
      <vt:lpstr>USEarthquake_Specific_Row</vt:lpstr>
      <vt:lpstr>USNatCat_Specific_Column</vt:lpstr>
      <vt:lpstr>USNatCat_Specific_Corner</vt:lpstr>
      <vt:lpstr>USNatCat_Specific_Row</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Claus, Stefan</dc:creator>
  <cp:lastModifiedBy>Anjalee Patel</cp:lastModifiedBy>
  <cp:lastPrinted>2022-04-26T16:51:42Z</cp:lastPrinted>
  <dcterms:created xsi:type="dcterms:W3CDTF">2022-03-09T08:19:19Z</dcterms:created>
  <dcterms:modified xsi:type="dcterms:W3CDTF">2022-07-27T16:39:48Z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-2083001513</vt:i4>
  </property>
  <property fmtid="{D5CDD505-2E9C-101B-9397-08002B2CF9AE}" pid="3" name="_NewReviewCycle">
    <vt:lpwstr/>
  </property>
  <property fmtid="{D5CDD505-2E9C-101B-9397-08002B2CF9AE}" pid="4" name="_EmailSubject">
    <vt:lpwstr>Insurance Stress Test 2022 to be published at 10am on Wednesday 4 May 2022</vt:lpwstr>
  </property>
  <property fmtid="{D5CDD505-2E9C-101B-9397-08002B2CF9AE}" pid="5" name="_AuthorEmail">
    <vt:lpwstr>Meg.Barry@bankofengland.co.uk</vt:lpwstr>
  </property>
  <property fmtid="{D5CDD505-2E9C-101B-9397-08002B2CF9AE}" pid="6" name="_AuthorEmailDisplayName">
    <vt:lpwstr>Barry, Meg</vt:lpwstr>
  </property>
  <property fmtid="{D5CDD505-2E9C-101B-9397-08002B2CF9AE}" pid="7" name="_ReviewingToolsShownOnce">
    <vt:lpwstr/>
  </property>
</Properties>
</file>