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250" yWindow="0" windowWidth="9645" windowHeight="11580"/>
  </bookViews>
  <sheets>
    <sheet name="SF SCR" sheetId="4" r:id="rId1"/>
  </sheets>
  <externalReferences>
    <externalReference r:id="rId2"/>
  </externalReferences>
  <definedNames>
    <definedName name="Basis_of_reporting">'[1]Header Info'!$N$7</definedName>
    <definedName name="_xlnm.Print_Area" localSheetId="0">'SF SCR'!$A$1:$I$64</definedName>
    <definedName name="Reporting_period_end_date">'[1]Header Info'!$N$19</definedName>
  </definedNames>
  <calcPr calcId="145621"/>
</workbook>
</file>

<file path=xl/calcChain.xml><?xml version="1.0" encoding="utf-8"?>
<calcChain xmlns="http://schemas.openxmlformats.org/spreadsheetml/2006/main">
  <c r="F52" i="4" l="1"/>
  <c r="E52" i="4"/>
  <c r="D52" i="4"/>
  <c r="C52" i="4"/>
  <c r="F49" i="4" l="1"/>
  <c r="E49" i="4"/>
  <c r="D49" i="4"/>
  <c r="C49" i="4"/>
  <c r="F38" i="4"/>
  <c r="E38" i="4"/>
  <c r="D38" i="4"/>
  <c r="C38" i="4"/>
  <c r="I37" i="4"/>
  <c r="F48" i="4"/>
  <c r="I47" i="4"/>
  <c r="F25" i="4" l="1"/>
  <c r="F57" i="4"/>
  <c r="E57" i="4"/>
  <c r="D57" i="4"/>
  <c r="C57" i="4"/>
  <c r="C59" i="4" s="1"/>
  <c r="F59" i="4"/>
  <c r="E59" i="4"/>
  <c r="D59" i="4"/>
  <c r="E43" i="4"/>
  <c r="E29" i="4"/>
  <c r="E25" i="4"/>
  <c r="F43" i="4"/>
  <c r="C43" i="4"/>
  <c r="F29" i="4"/>
  <c r="C29" i="4"/>
  <c r="C25" i="4"/>
  <c r="I24" i="4"/>
  <c r="D25" i="4"/>
  <c r="D29" i="4"/>
  <c r="D43" i="4"/>
  <c r="I58" i="4"/>
  <c r="I50" i="4"/>
  <c r="I42" i="4"/>
  <c r="I28" i="4"/>
  <c r="I52" i="4" l="1"/>
</calcChain>
</file>

<file path=xl/sharedStrings.xml><?xml version="1.0" encoding="utf-8"?>
<sst xmlns="http://schemas.openxmlformats.org/spreadsheetml/2006/main" count="206" uniqueCount="162">
  <si>
    <t>Risk Category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</si>
  <si>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</si>
  <si>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</si>
  <si>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</si>
  <si>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</si>
  <si>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</si>
  <si>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</si>
  <si>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</si>
  <si>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</si>
  <si>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</si>
  <si>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</si>
  <si>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</si>
  <si>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</si>
  <si>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</si>
  <si>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(15)</t>
  </si>
  <si>
    <t>Valuation Date</t>
  </si>
  <si>
    <t>Total Operational Risk</t>
  </si>
  <si>
    <t>(1a)</t>
  </si>
  <si>
    <t>(1b)</t>
  </si>
  <si>
    <t>(1c)</t>
  </si>
  <si>
    <t>(1d)</t>
  </si>
  <si>
    <t>(1e)</t>
  </si>
  <si>
    <t>(1f)</t>
  </si>
  <si>
    <t>(3a)</t>
  </si>
  <si>
    <t>(3c)</t>
  </si>
  <si>
    <t>(3d)</t>
  </si>
  <si>
    <t>(4a)</t>
  </si>
  <si>
    <t>(4b)</t>
  </si>
  <si>
    <t>(4c)</t>
  </si>
  <si>
    <t>(1g)</t>
  </si>
  <si>
    <t>(2a)</t>
  </si>
  <si>
    <t>(2b)</t>
  </si>
  <si>
    <t>(2c)</t>
  </si>
  <si>
    <t>Lapse Risk</t>
  </si>
  <si>
    <t>Revision Risk</t>
  </si>
  <si>
    <t>(5a)</t>
  </si>
  <si>
    <t>(5b)</t>
  </si>
  <si>
    <t>(5d)</t>
  </si>
  <si>
    <t>Mortality Risk</t>
  </si>
  <si>
    <t>Health Non SLT Risk</t>
  </si>
  <si>
    <t>Property Risk</t>
  </si>
  <si>
    <t>Health Catastrophe Risk</t>
  </si>
  <si>
    <t>Disability-Morbidity Risk</t>
  </si>
  <si>
    <t>Life-expense Risk</t>
  </si>
  <si>
    <t>Concentration Risk</t>
  </si>
  <si>
    <t>Currency Risk</t>
  </si>
  <si>
    <t>Life catastrophe Risk</t>
  </si>
  <si>
    <t>Diversification within Counterparty Default Risk</t>
  </si>
  <si>
    <t>Diversification within Health Underwriting Risk</t>
  </si>
  <si>
    <t>Diversification within Life Underwriting Risk</t>
  </si>
  <si>
    <t>(4d)</t>
  </si>
  <si>
    <t>Health SLT Risk</t>
  </si>
  <si>
    <t>Loss absorbing capacity of deferred tax</t>
  </si>
  <si>
    <t>Type 1 (Reinsurer Default, etc)</t>
  </si>
  <si>
    <t>Type 2 (Intermediary / Policyholder Default, etc)</t>
  </si>
  <si>
    <t>Diversification within market risk</t>
  </si>
  <si>
    <t>(17)</t>
  </si>
  <si>
    <t>Total</t>
  </si>
  <si>
    <t>Remaining part</t>
  </si>
  <si>
    <t>Ring Fenced Fund 1</t>
  </si>
  <si>
    <t>Matching adjustment portfolio 1</t>
  </si>
  <si>
    <t>Firm name</t>
  </si>
  <si>
    <t>Longevity Risk</t>
  </si>
  <si>
    <t>Diversification Between Risk Categories</t>
  </si>
  <si>
    <t>Equity Risk</t>
  </si>
  <si>
    <t>Spread Risk</t>
  </si>
  <si>
    <t>Loss absorbing capacity of technical provisions</t>
  </si>
  <si>
    <t>BSCR gross of loss absorbing capacity of technical provisions</t>
  </si>
  <si>
    <t>Capital add-on</t>
  </si>
  <si>
    <t>(14)</t>
  </si>
  <si>
    <t>(16)</t>
  </si>
  <si>
    <t>Standard formula SCR</t>
  </si>
  <si>
    <r>
      <rPr>
        <b/>
        <sz val="9"/>
        <rFont val="Arial"/>
        <family val="2"/>
      </rPr>
      <t>Lines 1 - 8 net of loss absorbing capacity of technical provisions</t>
    </r>
    <r>
      <rPr>
        <sz val="9"/>
        <rFont val="Arial"/>
        <family val="2"/>
      </rPr>
      <t xml:space="preserve">
Interest Rate Risk</t>
    </r>
  </si>
  <si>
    <t>RFF / MAP number</t>
  </si>
  <si>
    <t>(5c)</t>
  </si>
  <si>
    <t>QRT reference</t>
  </si>
  <si>
    <t>QRT</t>
  </si>
  <si>
    <t>S.26.01</t>
  </si>
  <si>
    <t>R0100 C0060</t>
  </si>
  <si>
    <t>R0200 C0060</t>
  </si>
  <si>
    <t>R0300 C0060</t>
  </si>
  <si>
    <t>R0700 C0060</t>
  </si>
  <si>
    <t>R0800 C0060</t>
  </si>
  <si>
    <t>S.26.02</t>
  </si>
  <si>
    <t>R0100 C0080</t>
  </si>
  <si>
    <t>R0330 C0080</t>
  </si>
  <si>
    <t>R0400 C0070</t>
  </si>
  <si>
    <t>S.26.05</t>
  </si>
  <si>
    <t>R0300 C0100</t>
  </si>
  <si>
    <t>R0400 C0150</t>
  </si>
  <si>
    <t>R0600 C0160</t>
  </si>
  <si>
    <t>R0700 C0160</t>
  </si>
  <si>
    <t>S.26.04</t>
  </si>
  <si>
    <t>R1400 C0230</t>
  </si>
  <si>
    <t>R1540 C0240</t>
  </si>
  <si>
    <t>R1700 C0260</t>
  </si>
  <si>
    <t>S.26.03</t>
  </si>
  <si>
    <t>R0500 C0060</t>
  </si>
  <si>
    <t>R0600 C0060</t>
  </si>
  <si>
    <t>R0400 C0060</t>
  </si>
  <si>
    <t>R0900 C0060</t>
  </si>
  <si>
    <t>Sum 1-5</t>
  </si>
  <si>
    <t>R0060 C0030</t>
  </si>
  <si>
    <t>S.25.01</t>
  </si>
  <si>
    <t>R0100 C0030</t>
  </si>
  <si>
    <t>R0100 C0040</t>
  </si>
  <si>
    <t>S.26.06</t>
  </si>
  <si>
    <t>R0340 C0020</t>
  </si>
  <si>
    <t>R0140 C0100</t>
  </si>
  <si>
    <t>R0150 C0100</t>
  </si>
  <si>
    <t>R0200 C0100</t>
  </si>
  <si>
    <t>R0210 C0100</t>
  </si>
  <si>
    <t>R0220 C0010</t>
  </si>
  <si>
    <t>R1600 C0260</t>
  </si>
  <si>
    <t>Contact details</t>
  </si>
  <si>
    <t>Name</t>
  </si>
  <si>
    <t>Email</t>
  </si>
  <si>
    <t>Phone</t>
  </si>
  <si>
    <t>Delegated Regulations article reference</t>
  </si>
  <si>
    <t>(3b)</t>
  </si>
  <si>
    <t>Non-life catastrophe Risk</t>
  </si>
  <si>
    <t>119(2)</t>
  </si>
  <si>
    <t>145(2)</t>
  </si>
  <si>
    <t xml:space="preserve">Diversification within Non-Life Underwriting Risk </t>
  </si>
  <si>
    <t>168(4)</t>
  </si>
  <si>
    <t>164(2)</t>
  </si>
  <si>
    <t>189(1)</t>
  </si>
  <si>
    <t>114(2)</t>
  </si>
  <si>
    <t>144(2)</t>
  </si>
  <si>
    <t>204(1)</t>
  </si>
  <si>
    <t>151(2)</t>
  </si>
  <si>
    <t>160(1)</t>
  </si>
  <si>
    <t>R0500 C0160</t>
  </si>
  <si>
    <t>Biting interest rate scenario (state 'increase' or 'decrease' as the case may be)</t>
  </si>
  <si>
    <t>165(1)</t>
  </si>
  <si>
    <t>142(1)</t>
  </si>
  <si>
    <t>Biting life lapse scenario (state 'increase', 'decrease' or 'mass' as the case may be)</t>
  </si>
  <si>
    <t>Bank Confidential - Individual Institutions Data</t>
  </si>
  <si>
    <t>136(1)</t>
  </si>
  <si>
    <t>Intangible asset risk</t>
  </si>
  <si>
    <t>R0070 C0030</t>
  </si>
  <si>
    <t>(18)</t>
  </si>
  <si>
    <t>The total is the sum of the remaining part, ring-fenced funds and matching adjustment portfolios.</t>
  </si>
  <si>
    <t>Solvency Capital Requirement including capital add-on [ (14) + (15) ]</t>
  </si>
  <si>
    <t>Solvency Capital Requirement excluding capital add-on [ (10) + (11) + (12) + (13) ]</t>
  </si>
  <si>
    <t>BSCR net of loss absorbing capacity of technical provisions [ (6) + (7) + (8) ]</t>
  </si>
  <si>
    <t>Total Before Diversification Between Risk Categories [ (1) + (2) + (3) + (4) + (5) ]</t>
  </si>
  <si>
    <t>Non-life Premium and Reserve Risk 
(ex Catastrophe Risk)</t>
  </si>
  <si>
    <t>Total Market Risk 
[ sum (1a) - (1g) ]</t>
  </si>
  <si>
    <t>Total Counterparty Default Risk 
[ sum (2a) - (2c) ]</t>
  </si>
  <si>
    <t>Total Health Underwriting Risk 
[ sum (4a) - (4d) ]</t>
  </si>
  <si>
    <t>Remaining part and ring-fenced fund columns exclude embedded matching adjustment portfolios.</t>
  </si>
  <si>
    <t>Total Non-Life Underwriting Risk 
[ sum (5a) - (5d) ]</t>
  </si>
  <si>
    <t>(3e)</t>
  </si>
  <si>
    <t>(3f)</t>
  </si>
  <si>
    <t>(3g)</t>
  </si>
  <si>
    <t>(3h)</t>
  </si>
  <si>
    <t>Total Life Underwriting Risk 
[ sum (3a) - (3h) ]</t>
  </si>
  <si>
    <t>R0300 C0080</t>
  </si>
  <si>
    <t>For consultation as part of CP22/16</t>
  </si>
  <si>
    <t>http://www.bankofengland.co.uk/pra/Pages/publications/cp/2016/cp2216.aspx</t>
  </si>
  <si>
    <t>All Figures in £000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</si>
</sst>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Font="0" applyFill="0" applyBorder="0" applyAlignment="0"/>
    <xf numFmtId="0" fontId="8" fillId="2" borderId="0" applyNumberFormat="0" applyFont="0" applyFill="0" applyBorder="0" applyAlignment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4" fillId="3" borderId="0" xfId="0" applyFont="1" applyFill="1"/>
    <xf numFmtId="0" fontId="4" fillId="4" borderId="1" xfId="0" quotePrefix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wrapText="1"/>
    </xf>
    <xf numFmtId="0" fontId="5" fillId="4" borderId="1" xfId="0" quotePrefix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/>
    </xf>
    <xf numFmtId="0" fontId="4" fillId="4" borderId="1" xfId="0" quotePrefix="1" applyFont="1" applyFill="1" applyBorder="1" applyAlignment="1">
      <alignment horizontal="center"/>
    </xf>
    <xf numFmtId="0" fontId="5" fillId="4" borderId="4" xfId="0" quotePrefix="1" applyFont="1" applyFill="1" applyBorder="1" applyAlignment="1">
      <alignment horizontal="center"/>
    </xf>
    <xf numFmtId="0" fontId="4" fillId="4" borderId="5" xfId="0" applyFont="1" applyFill="1" applyBorder="1"/>
    <xf numFmtId="0" fontId="4" fillId="4" borderId="5" xfId="0" applyFont="1" applyFill="1" applyBorder="1" applyAlignment="1">
      <alignment wrapText="1"/>
    </xf>
    <xf numFmtId="0" fontId="5" fillId="4" borderId="2" xfId="0" applyFont="1" applyFill="1" applyBorder="1" applyAlignment="1">
      <alignment horizontal="left" indent="2"/>
    </xf>
    <xf numFmtId="0" fontId="5" fillId="4" borderId="5" xfId="0" applyFont="1" applyFill="1" applyBorder="1" applyAlignment="1">
      <alignment horizontal="left" indent="2"/>
    </xf>
    <xf numFmtId="3" fontId="0" fillId="0" borderId="0" xfId="0" applyNumberFormat="1"/>
    <xf numFmtId="0" fontId="4" fillId="4" borderId="4" xfId="0" quotePrefix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vertical="center"/>
    </xf>
    <xf numFmtId="3" fontId="6" fillId="0" borderId="0" xfId="0" applyNumberFormat="1" applyFont="1"/>
    <xf numFmtId="0" fontId="0" fillId="0" borderId="0" xfId="0" applyBorder="1"/>
    <xf numFmtId="3" fontId="5" fillId="6" borderId="6" xfId="0" applyNumberFormat="1" applyFont="1" applyFill="1" applyBorder="1" applyAlignment="1" applyProtection="1">
      <protection locked="0"/>
    </xf>
    <xf numFmtId="3" fontId="5" fillId="6" borderId="7" xfId="0" applyNumberFormat="1" applyFont="1" applyFill="1" applyBorder="1" applyAlignment="1" applyProtection="1">
      <protection locked="0"/>
    </xf>
    <xf numFmtId="3" fontId="5" fillId="6" borderId="6" xfId="0" applyNumberFormat="1" applyFont="1" applyFill="1" applyBorder="1" applyAlignment="1" applyProtection="1">
      <alignment horizontal="center"/>
      <protection locked="0"/>
    </xf>
    <xf numFmtId="3" fontId="5" fillId="6" borderId="7" xfId="0" applyNumberFormat="1" applyFont="1" applyFill="1" applyBorder="1" applyAlignment="1" applyProtection="1">
      <alignment horizontal="center"/>
      <protection locked="0"/>
    </xf>
    <xf numFmtId="0" fontId="5" fillId="4" borderId="6" xfId="0" applyFont="1" applyFill="1" applyBorder="1" applyAlignment="1">
      <alignment horizontal="left" indent="2"/>
    </xf>
    <xf numFmtId="3" fontId="5" fillId="6" borderId="9" xfId="0" applyNumberFormat="1" applyFont="1" applyFill="1" applyBorder="1" applyAlignment="1" applyProtection="1">
      <alignment horizontal="right" vertical="center" wrapText="1" indent="2"/>
      <protection locked="0"/>
    </xf>
    <xf numFmtId="3" fontId="4" fillId="4" borderId="10" xfId="0" applyNumberFormat="1" applyFont="1" applyFill="1" applyBorder="1" applyAlignment="1" applyProtection="1">
      <alignment horizontal="right" vertical="center" wrapText="1"/>
      <protection locked="0"/>
    </xf>
    <xf numFmtId="3" fontId="4" fillId="4" borderId="9" xfId="0" applyNumberFormat="1" applyFont="1" applyFill="1" applyBorder="1" applyAlignment="1" applyProtection="1">
      <alignment horizontal="right" vertical="center"/>
      <protection locked="0"/>
    </xf>
    <xf numFmtId="3" fontId="4" fillId="4" borderId="10" xfId="0" applyNumberFormat="1" applyFont="1" applyFill="1" applyBorder="1" applyAlignment="1" applyProtection="1">
      <alignment horizontal="right" vertical="center"/>
      <protection locked="0"/>
    </xf>
    <xf numFmtId="3" fontId="5" fillId="6" borderId="11" xfId="0" applyNumberFormat="1" applyFont="1" applyFill="1" applyBorder="1" applyAlignment="1" applyProtection="1">
      <alignment horizontal="right" vertical="center"/>
      <protection locked="0"/>
    </xf>
    <xf numFmtId="3" fontId="5" fillId="6" borderId="10" xfId="0" applyNumberFormat="1" applyFont="1" applyFill="1" applyBorder="1" applyAlignment="1" applyProtection="1">
      <alignment horizontal="right" vertical="center"/>
      <protection locked="0"/>
    </xf>
    <xf numFmtId="3" fontId="5" fillId="6" borderId="9" xfId="0" applyNumberFormat="1" applyFont="1" applyFill="1" applyBorder="1" applyAlignment="1" applyProtection="1">
      <alignment horizontal="right" vertical="center" wrapText="1"/>
      <protection locked="0"/>
    </xf>
    <xf numFmtId="3" fontId="5" fillId="6" borderId="4" xfId="0" applyNumberFormat="1" applyFont="1" applyFill="1" applyBorder="1" applyAlignment="1" applyProtection="1">
      <alignment horizontal="left"/>
      <protection locked="0"/>
    </xf>
    <xf numFmtId="0" fontId="4" fillId="3" borderId="0" xfId="0" applyFont="1" applyFill="1" applyAlignment="1">
      <alignment horizontal="right" indent="1"/>
    </xf>
    <xf numFmtId="0" fontId="3" fillId="0" borderId="0" xfId="0" applyFont="1"/>
    <xf numFmtId="0" fontId="5" fillId="4" borderId="2" xfId="0" applyFont="1" applyFill="1" applyBorder="1" applyAlignment="1">
      <alignment horizontal="left" wrapText="1" indent="2"/>
    </xf>
    <xf numFmtId="0" fontId="2" fillId="5" borderId="4" xfId="0" applyFont="1" applyFill="1" applyBorder="1" applyAlignment="1" applyProtection="1">
      <alignment vertical="center"/>
    </xf>
    <xf numFmtId="3" fontId="5" fillId="6" borderId="9" xfId="0" applyNumberFormat="1" applyFont="1" applyFill="1" applyBorder="1" applyAlignment="1" applyProtection="1">
      <alignment horizontal="right" wrapText="1" indent="2"/>
      <protection locked="0"/>
    </xf>
    <xf numFmtId="0" fontId="0" fillId="0" borderId="0" xfId="0" applyProtection="1">
      <protection locked="0"/>
    </xf>
    <xf numFmtId="3" fontId="4" fillId="5" borderId="10" xfId="0" applyNumberFormat="1" applyFont="1" applyFill="1" applyBorder="1" applyAlignment="1" applyProtection="1">
      <alignment horizontal="center" vertical="center" wrapText="1"/>
      <protection locked="0"/>
    </xf>
    <xf numFmtId="3" fontId="4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8" xfId="0" quotePrefix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vertical="center" wrapText="1"/>
    </xf>
    <xf numFmtId="3" fontId="2" fillId="5" borderId="5" xfId="0" applyNumberFormat="1" applyFont="1" applyFill="1" applyBorder="1" applyAlignment="1" applyProtection="1">
      <alignment horizontal="left" vertical="center" wrapText="1"/>
    </xf>
    <xf numFmtId="164" fontId="5" fillId="6" borderId="4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3" fontId="5" fillId="6" borderId="3" xfId="0" applyNumberFormat="1" applyFont="1" applyFill="1" applyBorder="1" applyAlignment="1" applyProtection="1">
      <alignment horizontal="right" wrapText="1" indent="2"/>
      <protection locked="0"/>
    </xf>
    <xf numFmtId="3" fontId="5" fillId="6" borderId="3" xfId="0" applyNumberFormat="1" applyFont="1" applyFill="1" applyBorder="1" applyAlignment="1" applyProtection="1">
      <alignment horizontal="right" vertical="center" wrapText="1" indent="2"/>
      <protection locked="0"/>
    </xf>
    <xf numFmtId="3" fontId="4" fillId="4" borderId="4" xfId="0" applyNumberFormat="1" applyFont="1" applyFill="1" applyBorder="1" applyAlignment="1" applyProtection="1">
      <alignment horizontal="right" vertical="center" wrapText="1"/>
      <protection locked="0"/>
    </xf>
    <xf numFmtId="3" fontId="4" fillId="4" borderId="3" xfId="0" applyNumberFormat="1" applyFont="1" applyFill="1" applyBorder="1" applyAlignment="1" applyProtection="1">
      <alignment horizontal="right" vertical="center"/>
      <protection locked="0"/>
    </xf>
    <xf numFmtId="3" fontId="4" fillId="4" borderId="4" xfId="0" applyNumberFormat="1" applyFont="1" applyFill="1" applyBorder="1" applyAlignment="1" applyProtection="1">
      <alignment horizontal="right" vertical="center"/>
      <protection locked="0"/>
    </xf>
    <xf numFmtId="3" fontId="5" fillId="6" borderId="3" xfId="0" applyNumberFormat="1" applyFont="1" applyFill="1" applyBorder="1" applyAlignment="1" applyProtection="1">
      <alignment horizontal="right" vertical="center" wrapText="1"/>
      <protection locked="0"/>
    </xf>
    <xf numFmtId="3" fontId="5" fillId="6" borderId="1" xfId="0" applyNumberFormat="1" applyFont="1" applyFill="1" applyBorder="1" applyAlignment="1" applyProtection="1">
      <alignment horizontal="right" vertical="center"/>
      <protection locked="0"/>
    </xf>
    <xf numFmtId="3" fontId="5" fillId="6" borderId="4" xfId="0" applyNumberFormat="1" applyFont="1" applyFill="1" applyBorder="1" applyAlignment="1" applyProtection="1">
      <alignment horizontal="right" vertical="center"/>
      <protection locked="0"/>
    </xf>
    <xf numFmtId="0" fontId="3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Fill="1" applyBorder="1"/>
    <xf numFmtId="0" fontId="4" fillId="3" borderId="0" xfId="0" applyFont="1" applyFill="1" applyAlignment="1">
      <alignment horizontal="right" indent="1"/>
    </xf>
    <xf numFmtId="0" fontId="1" fillId="0" borderId="12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7" borderId="12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>
      <alignment horizontal="left" wrapText="1" indent="2"/>
    </xf>
    <xf numFmtId="0" fontId="5" fillId="4" borderId="1" xfId="0" quotePrefix="1" applyFont="1" applyFill="1" applyBorder="1" applyAlignment="1">
      <alignment horizontal="center" vertical="center"/>
    </xf>
    <xf numFmtId="0" fontId="1" fillId="7" borderId="10" xfId="0" applyFont="1" applyFill="1" applyBorder="1" applyAlignment="1" applyProtection="1">
      <alignment horizontal="center" vertical="center"/>
    </xf>
    <xf numFmtId="3" fontId="5" fillId="6" borderId="13" xfId="0" applyNumberFormat="1" applyFont="1" applyFill="1" applyBorder="1" applyAlignment="1" applyProtection="1">
      <alignment horizontal="right" vertical="center" wrapText="1" indent="2"/>
      <protection locked="0"/>
    </xf>
    <xf numFmtId="3" fontId="4" fillId="4" borderId="9" xfId="0" applyNumberFormat="1" applyFont="1" applyFill="1" applyBorder="1" applyAlignment="1" applyProtection="1">
      <alignment horizontal="right" vertical="center" wrapText="1"/>
      <protection locked="0"/>
    </xf>
    <xf numFmtId="3" fontId="5" fillId="7" borderId="10" xfId="0" applyNumberFormat="1" applyFont="1" applyFill="1" applyBorder="1" applyAlignment="1" applyProtection="1">
      <alignment horizontal="right" vertical="center" wrapText="1" indent="2"/>
      <protection locked="0"/>
    </xf>
    <xf numFmtId="0" fontId="1" fillId="0" borderId="10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/>
    </xf>
    <xf numFmtId="3" fontId="4" fillId="7" borderId="12" xfId="0" applyNumberFormat="1" applyFont="1" applyFill="1" applyBorder="1" applyAlignment="1" applyProtection="1">
      <alignment horizontal="right" vertical="center"/>
      <protection locked="0"/>
    </xf>
    <xf numFmtId="0" fontId="4" fillId="4" borderId="3" xfId="0" quotePrefix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Fill="1" applyAlignment="1">
      <alignment vertical="center"/>
    </xf>
    <xf numFmtId="0" fontId="10" fillId="0" borderId="0" xfId="0" applyFont="1" applyBorder="1" applyAlignment="1">
      <alignment horizontal="right" vertical="center"/>
    </xf>
    <xf numFmtId="0" fontId="4" fillId="4" borderId="5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right" vertical="center"/>
    </xf>
    <xf numFmtId="0" fontId="11" fillId="0" borderId="0" xfId="3" applyFill="1" applyAlignment="1">
      <alignment horizontal="right" vertical="center"/>
    </xf>
  </cellXfs>
  <cellStyles count="4">
    <cellStyle name="Hyperlink" xfId="3" builtinId="8"/>
    <cellStyle name="Normal" xfId="0" builtinId="0"/>
    <cellStyle name="QIS5Label" xfId="1"/>
    <cellStyle name="QIS5Label 2" xfId="2"/>
  </cellStyles>
  <dxfs count="39"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16"/>
      </font>
      <fill>
        <patternFill>
          <bgColor indexed="29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108586</xdr:colOff>
      <xdr:row>0</xdr:row>
      <xdr:rowOff>72907</xdr:rowOff>
    </xdr:from>
    <xdr:to>
      <xdr:col>2</xdr:col>
      <xdr:colOff>638175</xdr:colOff>
      <xdr:row>3</xdr:row>
      <xdr:rowOff>152566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6" y="72907"/>
          <a:ext cx="3758564" cy="6416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ankofengland.co.uk/pra/Documents/publications/cp/2016/cp17appendix4_1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 Info"/>
      <sheetName val="Capital+ Input"/>
    </sheetNames>
    <sheetDataSet>
      <sheetData sheetId="0">
        <row r="7">
          <cell r="N7">
            <v>0</v>
          </cell>
        </row>
        <row r="19">
          <cell r="N19">
            <v>42369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ankofengland.co.uk/pra/Pages/publications/cp/2016/cp2216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68"/>
  <sheetViews>
    <sheetView tabSelected="1" zoomScaleNormal="100" zoomScaleSheetLayoutView="50" workbookViewId="0">
      <pane xSplit="2" ySplit="17" topLeftCell="C18" activePane="bottomRight" state="frozen"/>
      <selection activeCell="L24" sqref="L24"/>
      <selection pane="topRight" activeCell="L24" sqref="L24"/>
      <selection pane="bottomLeft" activeCell="L24" sqref="L24"/>
      <selection pane="bottomRight" activeCell="A7" sqref="A7"/>
    </sheetView>
  </sheetViews>
  <sheetFormatPr defaultRowHeight="12.75" x14ac:dyDescent="0.2"/>
  <cols>
    <col min="1" max="1" width="7.7109375" customWidth="1"/>
    <col min="2" max="2" width="40.7109375" customWidth="1"/>
    <col min="3" max="6" width="10.7109375" style="12" customWidth="1"/>
    <col min="7" max="7" width="10.7109375" style="42" customWidth="1"/>
    <col min="8" max="8" width="16.7109375" style="42" customWidth="1"/>
    <col min="9" max="9" width="12.7109375" customWidth="1"/>
    <col min="14" max="14" width="12" customWidth="1"/>
  </cols>
  <sheetData>
    <row r="1" spans="1:14" s="78" customFormat="1" ht="15" x14ac:dyDescent="0.2">
      <c r="A1" s="75"/>
      <c r="B1" s="76"/>
      <c r="C1" s="75"/>
      <c r="D1" s="77"/>
      <c r="E1" s="77"/>
      <c r="F1" s="77"/>
      <c r="G1" s="77"/>
      <c r="H1" s="77"/>
      <c r="I1" s="79" t="s">
        <v>137</v>
      </c>
      <c r="J1" s="77"/>
      <c r="K1" s="77"/>
      <c r="L1" s="77"/>
      <c r="M1" s="77"/>
      <c r="N1" s="75"/>
    </row>
    <row r="2" spans="1:14" s="78" customFormat="1" ht="14.25" x14ac:dyDescent="0.2">
      <c r="A2" s="75"/>
      <c r="B2" s="76"/>
      <c r="C2" s="75"/>
      <c r="D2" s="77"/>
      <c r="E2" s="77"/>
      <c r="F2" s="77"/>
      <c r="G2" s="77"/>
      <c r="H2" s="77"/>
      <c r="I2" s="77"/>
      <c r="J2" s="77"/>
      <c r="K2" s="77"/>
      <c r="L2" s="77"/>
      <c r="M2" s="77"/>
      <c r="N2" s="75"/>
    </row>
    <row r="3" spans="1:14" s="78" customFormat="1" ht="15" x14ac:dyDescent="0.2">
      <c r="A3" s="75"/>
      <c r="B3" s="76"/>
      <c r="E3" s="77"/>
      <c r="F3" s="77"/>
      <c r="G3" s="77"/>
      <c r="H3" s="77"/>
      <c r="I3" s="82" t="s">
        <v>159</v>
      </c>
      <c r="J3" s="77"/>
      <c r="K3" s="77"/>
      <c r="L3" s="77"/>
      <c r="M3" s="77"/>
      <c r="N3" s="75"/>
    </row>
    <row r="4" spans="1:14" s="78" customFormat="1" ht="14.25" x14ac:dyDescent="0.2">
      <c r="A4" s="75"/>
      <c r="B4" s="76"/>
      <c r="E4" s="77"/>
      <c r="F4" s="77"/>
      <c r="G4" s="77"/>
      <c r="H4" s="77"/>
      <c r="I4" s="83" t="s">
        <v>160</v>
      </c>
      <c r="J4" s="77"/>
      <c r="K4" s="77"/>
      <c r="L4" s="77"/>
      <c r="M4" s="77"/>
      <c r="N4" s="75"/>
    </row>
    <row r="5" spans="1:14" s="78" customFormat="1" ht="14.25" x14ac:dyDescent="0.2">
      <c r="A5" s="75"/>
      <c r="B5" s="76"/>
      <c r="C5" s="75"/>
      <c r="D5" s="77"/>
      <c r="E5" s="77"/>
      <c r="F5" s="77"/>
      <c r="G5" s="77"/>
      <c r="H5" s="77"/>
      <c r="I5" s="77"/>
      <c r="J5" s="77"/>
      <c r="K5" s="77"/>
      <c r="L5" s="77"/>
      <c r="M5" s="77"/>
      <c r="N5" s="75"/>
    </row>
    <row r="6" spans="1:14" ht="18" x14ac:dyDescent="0.25">
      <c r="A6" s="15" t="s">
        <v>71</v>
      </c>
      <c r="C6"/>
      <c r="D6"/>
      <c r="E6"/>
      <c r="F6"/>
    </row>
    <row r="7" spans="1:14" x14ac:dyDescent="0.2">
      <c r="A7" s="1" t="s">
        <v>161</v>
      </c>
      <c r="B7" s="1"/>
      <c r="C7"/>
      <c r="D7"/>
      <c r="E7"/>
      <c r="F7"/>
    </row>
    <row r="8" spans="1:14" x14ac:dyDescent="0.2">
      <c r="A8" s="1"/>
      <c r="B8" s="30" t="s">
        <v>61</v>
      </c>
      <c r="C8" s="29"/>
      <c r="D8" s="17"/>
      <c r="E8" s="17"/>
      <c r="F8" s="18"/>
    </row>
    <row r="9" spans="1:14" x14ac:dyDescent="0.2">
      <c r="A9" s="1"/>
      <c r="B9" s="30" t="s">
        <v>15</v>
      </c>
      <c r="C9" s="41">
        <v>42370</v>
      </c>
      <c r="D9" s="17"/>
      <c r="E9" s="17"/>
      <c r="F9" s="18"/>
    </row>
    <row r="10" spans="1:14" x14ac:dyDescent="0.2">
      <c r="A10" s="1"/>
      <c r="B10" s="30"/>
      <c r="C10" s="35"/>
      <c r="D10" s="35"/>
      <c r="E10" s="35"/>
      <c r="F10" s="35"/>
    </row>
    <row r="11" spans="1:14" x14ac:dyDescent="0.2">
      <c r="A11" s="1"/>
      <c r="B11" s="57" t="s">
        <v>114</v>
      </c>
      <c r="C11" s="35"/>
      <c r="D11" s="35"/>
      <c r="E11" s="35"/>
      <c r="F11" s="35"/>
    </row>
    <row r="12" spans="1:14" x14ac:dyDescent="0.2">
      <c r="A12" s="1"/>
      <c r="B12" s="57" t="s">
        <v>115</v>
      </c>
      <c r="C12" s="29"/>
      <c r="D12" s="19"/>
      <c r="E12" s="19"/>
      <c r="F12" s="20"/>
    </row>
    <row r="13" spans="1:14" x14ac:dyDescent="0.2">
      <c r="A13" s="1"/>
      <c r="B13" s="57" t="s">
        <v>116</v>
      </c>
      <c r="C13" s="29"/>
      <c r="D13" s="19"/>
      <c r="E13" s="19"/>
      <c r="F13" s="20"/>
    </row>
    <row r="14" spans="1:14" x14ac:dyDescent="0.2">
      <c r="A14" s="1"/>
      <c r="B14" s="57" t="s">
        <v>117</v>
      </c>
      <c r="C14" s="29"/>
      <c r="D14" s="19"/>
      <c r="E14" s="19"/>
      <c r="F14" s="20"/>
    </row>
    <row r="15" spans="1:14" x14ac:dyDescent="0.2">
      <c r="A15" s="1"/>
      <c r="B15" s="30"/>
      <c r="C15" s="35"/>
      <c r="D15" s="35"/>
      <c r="E15" s="35"/>
      <c r="F15" s="35"/>
    </row>
    <row r="16" spans="1:14" ht="48" x14ac:dyDescent="0.2">
      <c r="A16" s="14" t="s">
        <v>0</v>
      </c>
      <c r="B16" s="14"/>
      <c r="C16" s="36" t="s">
        <v>58</v>
      </c>
      <c r="D16" s="36" t="s">
        <v>59</v>
      </c>
      <c r="E16" s="36" t="s">
        <v>60</v>
      </c>
      <c r="F16" s="36" t="s">
        <v>57</v>
      </c>
      <c r="G16" s="36" t="s">
        <v>76</v>
      </c>
      <c r="H16" s="36" t="s">
        <v>75</v>
      </c>
      <c r="I16" s="36" t="s">
        <v>118</v>
      </c>
    </row>
    <row r="17" spans="1:15" x14ac:dyDescent="0.2">
      <c r="A17" s="33"/>
      <c r="B17" s="40" t="s">
        <v>73</v>
      </c>
      <c r="C17" s="37"/>
      <c r="D17" s="37">
        <v>1</v>
      </c>
      <c r="E17" s="37">
        <v>1</v>
      </c>
      <c r="F17" s="37"/>
      <c r="G17" s="37"/>
      <c r="H17" s="37"/>
      <c r="I17" s="37"/>
    </row>
    <row r="18" spans="1:15" ht="36" x14ac:dyDescent="0.2">
      <c r="A18" s="4" t="s">
        <v>17</v>
      </c>
      <c r="B18" s="32" t="s">
        <v>72</v>
      </c>
      <c r="C18" s="34">
        <v>0</v>
      </c>
      <c r="D18" s="34">
        <v>0</v>
      </c>
      <c r="E18" s="34">
        <v>0</v>
      </c>
      <c r="F18" s="44">
        <v>0</v>
      </c>
      <c r="G18" s="54" t="s">
        <v>77</v>
      </c>
      <c r="H18" s="54" t="s">
        <v>78</v>
      </c>
      <c r="I18" s="69">
        <v>165</v>
      </c>
    </row>
    <row r="19" spans="1:15" x14ac:dyDescent="0.2">
      <c r="A19" s="4" t="s">
        <v>18</v>
      </c>
      <c r="B19" s="10" t="s">
        <v>64</v>
      </c>
      <c r="C19" s="22">
        <v>0</v>
      </c>
      <c r="D19" s="22">
        <v>0</v>
      </c>
      <c r="E19" s="22">
        <v>0</v>
      </c>
      <c r="F19" s="45">
        <v>0</v>
      </c>
      <c r="G19" s="52" t="s">
        <v>77</v>
      </c>
      <c r="H19" s="52" t="s">
        <v>79</v>
      </c>
      <c r="I19" s="60" t="s">
        <v>124</v>
      </c>
      <c r="J19" s="31"/>
    </row>
    <row r="20" spans="1:15" x14ac:dyDescent="0.2">
      <c r="A20" s="4" t="s">
        <v>19</v>
      </c>
      <c r="B20" s="10" t="s">
        <v>40</v>
      </c>
      <c r="C20" s="22">
        <v>0</v>
      </c>
      <c r="D20" s="22">
        <v>0</v>
      </c>
      <c r="E20" s="22">
        <v>0</v>
      </c>
      <c r="F20" s="45">
        <v>0</v>
      </c>
      <c r="G20" s="52" t="s">
        <v>77</v>
      </c>
      <c r="H20" s="52" t="s">
        <v>80</v>
      </c>
      <c r="I20" s="60">
        <v>174</v>
      </c>
      <c r="J20" s="31"/>
    </row>
    <row r="21" spans="1:15" x14ac:dyDescent="0.2">
      <c r="A21" s="4" t="s">
        <v>20</v>
      </c>
      <c r="B21" s="10" t="s">
        <v>65</v>
      </c>
      <c r="C21" s="22">
        <v>0</v>
      </c>
      <c r="D21" s="22">
        <v>0</v>
      </c>
      <c r="E21" s="22">
        <v>0</v>
      </c>
      <c r="F21" s="45">
        <v>0</v>
      </c>
      <c r="G21" s="52" t="s">
        <v>77</v>
      </c>
      <c r="H21" s="61" t="s">
        <v>99</v>
      </c>
      <c r="I21" s="60">
        <v>175</v>
      </c>
      <c r="J21" s="31"/>
    </row>
    <row r="22" spans="1:15" x14ac:dyDescent="0.2">
      <c r="A22" s="4" t="s">
        <v>21</v>
      </c>
      <c r="B22" s="10" t="s">
        <v>44</v>
      </c>
      <c r="C22" s="22">
        <v>0</v>
      </c>
      <c r="D22" s="22">
        <v>0</v>
      </c>
      <c r="E22" s="22">
        <v>0</v>
      </c>
      <c r="F22" s="45">
        <v>0</v>
      </c>
      <c r="G22" s="52" t="s">
        <v>77</v>
      </c>
      <c r="H22" s="61" t="s">
        <v>97</v>
      </c>
      <c r="I22" s="60">
        <v>182</v>
      </c>
      <c r="J22" s="31"/>
    </row>
    <row r="23" spans="1:15" x14ac:dyDescent="0.2">
      <c r="A23" s="4" t="s">
        <v>22</v>
      </c>
      <c r="B23" s="10" t="s">
        <v>45</v>
      </c>
      <c r="C23" s="22">
        <v>0</v>
      </c>
      <c r="D23" s="22">
        <v>0</v>
      </c>
      <c r="E23" s="22">
        <v>0</v>
      </c>
      <c r="F23" s="45">
        <v>0</v>
      </c>
      <c r="G23" s="52" t="s">
        <v>77</v>
      </c>
      <c r="H23" s="61" t="s">
        <v>98</v>
      </c>
      <c r="I23" s="60">
        <v>188</v>
      </c>
    </row>
    <row r="24" spans="1:15" x14ac:dyDescent="0.2">
      <c r="A24" s="4" t="s">
        <v>29</v>
      </c>
      <c r="B24" s="10" t="s">
        <v>55</v>
      </c>
      <c r="C24" s="22">
        <v>0</v>
      </c>
      <c r="D24" s="22">
        <v>0</v>
      </c>
      <c r="E24" s="22">
        <v>0</v>
      </c>
      <c r="F24" s="45">
        <v>0</v>
      </c>
      <c r="G24" s="52" t="s">
        <v>77</v>
      </c>
      <c r="H24" s="52" t="s">
        <v>81</v>
      </c>
      <c r="I24" s="65" t="str">
        <f>IF(AND(OR(ISNUMBER($C24),ISBLANK($C24)),OR(ISNUMBER($D24),ISBLANK($D24)),OR(ISNUMBER($F24),ISBLANK($F24))),IF(OR($C24&gt;0,$D24&gt;0,$F24&gt;0),"[!] Diversification expected to be negative.",""),"[!] All entries in this row should be numerical.")</f>
        <v/>
      </c>
      <c r="O24" s="16"/>
    </row>
    <row r="25" spans="1:15" ht="24" x14ac:dyDescent="0.2">
      <c r="A25" s="2" t="s">
        <v>1</v>
      </c>
      <c r="B25" s="3" t="s">
        <v>148</v>
      </c>
      <c r="C25" s="23">
        <f>SUM(C18:C24)</f>
        <v>0</v>
      </c>
      <c r="D25" s="23">
        <f>SUM(D18:D24)</f>
        <v>0</v>
      </c>
      <c r="E25" s="23">
        <f>SUM(E18:E24)</f>
        <v>0</v>
      </c>
      <c r="F25" s="46">
        <f>SUM(F18:F24)</f>
        <v>0</v>
      </c>
      <c r="G25" s="71" t="s">
        <v>77</v>
      </c>
      <c r="H25" s="71" t="s">
        <v>82</v>
      </c>
      <c r="I25" s="70" t="s">
        <v>125</v>
      </c>
    </row>
    <row r="26" spans="1:15" x14ac:dyDescent="0.2">
      <c r="A26" s="7" t="s">
        <v>30</v>
      </c>
      <c r="B26" s="10" t="s">
        <v>53</v>
      </c>
      <c r="C26" s="22">
        <v>0</v>
      </c>
      <c r="D26" s="22">
        <v>0</v>
      </c>
      <c r="E26" s="22">
        <v>0</v>
      </c>
      <c r="F26" s="45">
        <v>0</v>
      </c>
      <c r="G26" s="52" t="s">
        <v>83</v>
      </c>
      <c r="H26" s="52" t="s">
        <v>84</v>
      </c>
      <c r="I26" s="60">
        <v>200</v>
      </c>
    </row>
    <row r="27" spans="1:15" x14ac:dyDescent="0.2">
      <c r="A27" s="7" t="s">
        <v>31</v>
      </c>
      <c r="B27" s="10" t="s">
        <v>54</v>
      </c>
      <c r="C27" s="22">
        <v>0</v>
      </c>
      <c r="D27" s="22">
        <v>0</v>
      </c>
      <c r="E27" s="22">
        <v>0</v>
      </c>
      <c r="F27" s="45">
        <v>0</v>
      </c>
      <c r="G27" s="52" t="s">
        <v>83</v>
      </c>
      <c r="H27" s="61" t="s">
        <v>158</v>
      </c>
      <c r="I27" s="60">
        <v>202</v>
      </c>
    </row>
    <row r="28" spans="1:15" x14ac:dyDescent="0.2">
      <c r="A28" s="7" t="s">
        <v>32</v>
      </c>
      <c r="B28" s="10" t="s">
        <v>47</v>
      </c>
      <c r="C28" s="22">
        <v>0</v>
      </c>
      <c r="D28" s="22">
        <v>0</v>
      </c>
      <c r="E28" s="22">
        <v>0</v>
      </c>
      <c r="F28" s="45">
        <v>0</v>
      </c>
      <c r="G28" s="52" t="s">
        <v>83</v>
      </c>
      <c r="H28" s="52" t="s">
        <v>85</v>
      </c>
      <c r="I28" s="62" t="str">
        <f>IF(AND(OR(ISNUMBER($C28),ISBLANK($C28)),OR(ISNUMBER($D28),ISBLANK($D28)),OR(ISNUMBER($F28),ISBLANK($F28))),IF(OR($C28&gt;0,$D28&gt;0,$F28&gt;0),"[!] Diversification is expected to be negative.",""),"[!] All entries in this row should be numerical.")</f>
        <v/>
      </c>
    </row>
    <row r="29" spans="1:15" ht="24" x14ac:dyDescent="0.2">
      <c r="A29" s="2" t="s">
        <v>2</v>
      </c>
      <c r="B29" s="3" t="s">
        <v>149</v>
      </c>
      <c r="C29" s="67">
        <f>SUM(C26:C28)</f>
        <v>0</v>
      </c>
      <c r="D29" s="67">
        <f>SUM(D26:D28)</f>
        <v>0</v>
      </c>
      <c r="E29" s="67">
        <f>SUM(E26:E28)</f>
        <v>0</v>
      </c>
      <c r="F29" s="46">
        <f>SUM(F26:F28)</f>
        <v>0</v>
      </c>
      <c r="G29" s="71" t="s">
        <v>83</v>
      </c>
      <c r="H29" s="71" t="s">
        <v>86</v>
      </c>
      <c r="I29" s="72" t="s">
        <v>126</v>
      </c>
    </row>
    <row r="30" spans="1:15" x14ac:dyDescent="0.2">
      <c r="A30" s="4" t="s">
        <v>23</v>
      </c>
      <c r="B30" s="11" t="s">
        <v>38</v>
      </c>
      <c r="C30" s="22">
        <v>0</v>
      </c>
      <c r="D30" s="22">
        <v>0</v>
      </c>
      <c r="E30" s="22">
        <v>0</v>
      </c>
      <c r="F30" s="45">
        <v>0</v>
      </c>
      <c r="G30" s="52" t="s">
        <v>96</v>
      </c>
      <c r="H30" s="52" t="s">
        <v>78</v>
      </c>
      <c r="I30" s="60">
        <v>137</v>
      </c>
    </row>
    <row r="31" spans="1:15" x14ac:dyDescent="0.2">
      <c r="A31" s="4" t="s">
        <v>119</v>
      </c>
      <c r="B31" s="11" t="s">
        <v>62</v>
      </c>
      <c r="C31" s="22">
        <v>0</v>
      </c>
      <c r="D31" s="22">
        <v>0</v>
      </c>
      <c r="E31" s="22">
        <v>0</v>
      </c>
      <c r="F31" s="45">
        <v>0</v>
      </c>
      <c r="G31" s="52" t="s">
        <v>96</v>
      </c>
      <c r="H31" s="52" t="s">
        <v>79</v>
      </c>
      <c r="I31" s="60">
        <v>138</v>
      </c>
    </row>
    <row r="32" spans="1:15" x14ac:dyDescent="0.2">
      <c r="A32" s="4" t="s">
        <v>24</v>
      </c>
      <c r="B32" s="11" t="s">
        <v>42</v>
      </c>
      <c r="C32" s="22">
        <v>0</v>
      </c>
      <c r="D32" s="22">
        <v>0</v>
      </c>
      <c r="E32" s="22">
        <v>0</v>
      </c>
      <c r="F32" s="45">
        <v>0</v>
      </c>
      <c r="G32" s="52" t="s">
        <v>96</v>
      </c>
      <c r="H32" s="52" t="s">
        <v>80</v>
      </c>
      <c r="I32" s="60">
        <v>139</v>
      </c>
    </row>
    <row r="33" spans="1:9" x14ac:dyDescent="0.2">
      <c r="A33" s="4" t="s">
        <v>25</v>
      </c>
      <c r="B33" s="11" t="s">
        <v>43</v>
      </c>
      <c r="C33" s="22">
        <v>0</v>
      </c>
      <c r="D33" s="22">
        <v>0</v>
      </c>
      <c r="E33" s="22">
        <v>0</v>
      </c>
      <c r="F33" s="45">
        <v>0</v>
      </c>
      <c r="G33" s="52" t="s">
        <v>96</v>
      </c>
      <c r="H33" s="52" t="s">
        <v>97</v>
      </c>
      <c r="I33" s="60">
        <v>140</v>
      </c>
    </row>
    <row r="34" spans="1:9" x14ac:dyDescent="0.2">
      <c r="A34" s="4" t="s">
        <v>153</v>
      </c>
      <c r="B34" s="11" t="s">
        <v>34</v>
      </c>
      <c r="C34" s="22">
        <v>0</v>
      </c>
      <c r="D34" s="22">
        <v>0</v>
      </c>
      <c r="E34" s="22">
        <v>0</v>
      </c>
      <c r="F34" s="45">
        <v>0</v>
      </c>
      <c r="G34" s="52" t="s">
        <v>96</v>
      </c>
      <c r="H34" s="52" t="s">
        <v>98</v>
      </c>
      <c r="I34" s="60">
        <v>141</v>
      </c>
    </row>
    <row r="35" spans="1:9" x14ac:dyDescent="0.2">
      <c r="A35" s="4" t="s">
        <v>154</v>
      </c>
      <c r="B35" s="11" t="s">
        <v>33</v>
      </c>
      <c r="C35" s="22">
        <v>0</v>
      </c>
      <c r="D35" s="22">
        <v>0</v>
      </c>
      <c r="E35" s="22">
        <v>0</v>
      </c>
      <c r="F35" s="45">
        <v>0</v>
      </c>
      <c r="G35" s="52" t="s">
        <v>96</v>
      </c>
      <c r="H35" s="52" t="s">
        <v>99</v>
      </c>
      <c r="I35" s="60">
        <v>142</v>
      </c>
    </row>
    <row r="36" spans="1:9" x14ac:dyDescent="0.2">
      <c r="A36" s="4" t="s">
        <v>155</v>
      </c>
      <c r="B36" s="11" t="s">
        <v>46</v>
      </c>
      <c r="C36" s="22">
        <v>0</v>
      </c>
      <c r="D36" s="22">
        <v>0</v>
      </c>
      <c r="E36" s="22">
        <v>0</v>
      </c>
      <c r="F36" s="45">
        <v>0</v>
      </c>
      <c r="G36" s="52" t="s">
        <v>96</v>
      </c>
      <c r="H36" s="52" t="s">
        <v>81</v>
      </c>
      <c r="I36" s="60">
        <v>143</v>
      </c>
    </row>
    <row r="37" spans="1:9" x14ac:dyDescent="0.2">
      <c r="A37" s="4" t="s">
        <v>156</v>
      </c>
      <c r="B37" s="11" t="s">
        <v>49</v>
      </c>
      <c r="C37" s="22">
        <v>0</v>
      </c>
      <c r="D37" s="22">
        <v>0</v>
      </c>
      <c r="E37" s="22">
        <v>0</v>
      </c>
      <c r="F37" s="45">
        <v>0</v>
      </c>
      <c r="G37" s="52" t="s">
        <v>96</v>
      </c>
      <c r="H37" s="52" t="s">
        <v>82</v>
      </c>
      <c r="I37" s="65" t="str">
        <f>IF(AND(OR(ISNUMBER($C37),ISBLANK($C37)),OR(ISNUMBER($D37),ISBLANK($D37)),OR(ISNUMBER($F37),ISBLANK($F37))),IF(OR($C37&gt;0,$D37&gt;0,$F37&gt;0),"[!] Diversification is expected to be negative.",""),"[!] All entries in this row should be numerical.")</f>
        <v/>
      </c>
    </row>
    <row r="38" spans="1:9" ht="24" x14ac:dyDescent="0.2">
      <c r="A38" s="2" t="s">
        <v>3</v>
      </c>
      <c r="B38" s="3" t="s">
        <v>157</v>
      </c>
      <c r="C38" s="25">
        <f>SUM(C30:C37)</f>
        <v>0</v>
      </c>
      <c r="D38" s="25">
        <f>SUM(D30:D37)</f>
        <v>0</v>
      </c>
      <c r="E38" s="25">
        <f>SUM(E30:E37)</f>
        <v>0</v>
      </c>
      <c r="F38" s="48">
        <f>SUM(F30:F37)</f>
        <v>0</v>
      </c>
      <c r="G38" s="52" t="s">
        <v>96</v>
      </c>
      <c r="H38" s="52" t="s">
        <v>100</v>
      </c>
      <c r="I38" s="72" t="s">
        <v>138</v>
      </c>
    </row>
    <row r="39" spans="1:9" x14ac:dyDescent="0.2">
      <c r="A39" s="4" t="s">
        <v>26</v>
      </c>
      <c r="B39" s="11" t="s">
        <v>51</v>
      </c>
      <c r="C39" s="22">
        <v>0</v>
      </c>
      <c r="D39" s="22">
        <v>0</v>
      </c>
      <c r="E39" s="22">
        <v>0</v>
      </c>
      <c r="F39" s="45">
        <v>0</v>
      </c>
      <c r="G39" s="52" t="s">
        <v>92</v>
      </c>
      <c r="H39" s="52" t="s">
        <v>82</v>
      </c>
      <c r="I39" s="58" t="s">
        <v>130</v>
      </c>
    </row>
    <row r="40" spans="1:9" x14ac:dyDescent="0.2">
      <c r="A40" s="4" t="s">
        <v>27</v>
      </c>
      <c r="B40" s="11" t="s">
        <v>39</v>
      </c>
      <c r="C40" s="22">
        <v>0</v>
      </c>
      <c r="D40" s="22">
        <v>0</v>
      </c>
      <c r="E40" s="22">
        <v>0</v>
      </c>
      <c r="F40" s="45">
        <v>0</v>
      </c>
      <c r="G40" s="52" t="s">
        <v>92</v>
      </c>
      <c r="H40" s="52" t="s">
        <v>93</v>
      </c>
      <c r="I40" s="60" t="s">
        <v>122</v>
      </c>
    </row>
    <row r="41" spans="1:9" x14ac:dyDescent="0.2">
      <c r="A41" s="4" t="s">
        <v>28</v>
      </c>
      <c r="B41" s="11" t="s">
        <v>41</v>
      </c>
      <c r="C41" s="22">
        <v>0</v>
      </c>
      <c r="D41" s="22">
        <v>0</v>
      </c>
      <c r="E41" s="22">
        <v>0</v>
      </c>
      <c r="F41" s="45">
        <v>0</v>
      </c>
      <c r="G41" s="52" t="s">
        <v>92</v>
      </c>
      <c r="H41" s="52" t="s">
        <v>94</v>
      </c>
      <c r="I41" s="58" t="s">
        <v>131</v>
      </c>
    </row>
    <row r="42" spans="1:9" x14ac:dyDescent="0.2">
      <c r="A42" s="4" t="s">
        <v>50</v>
      </c>
      <c r="B42" s="11" t="s">
        <v>48</v>
      </c>
      <c r="C42" s="22">
        <v>0</v>
      </c>
      <c r="D42" s="22">
        <v>0</v>
      </c>
      <c r="E42" s="22">
        <v>0</v>
      </c>
      <c r="F42" s="45">
        <v>0</v>
      </c>
      <c r="G42" s="52" t="s">
        <v>92</v>
      </c>
      <c r="H42" s="52" t="s">
        <v>113</v>
      </c>
      <c r="I42" s="65" t="str">
        <f>IF(AND(OR(ISNUMBER($C42),ISBLANK($C42)),OR(ISNUMBER($D42),ISBLANK($D42)),OR(ISNUMBER($F42),ISBLANK($F42))),IF(OR($C42&gt;0,$D42&gt;0,$F42&gt;0),"[!] Diversification is expected to be negative.",""),"[!] All entries in this row should be numerical.")</f>
        <v/>
      </c>
    </row>
    <row r="43" spans="1:9" ht="24" x14ac:dyDescent="0.2">
      <c r="A43" s="2" t="s">
        <v>4</v>
      </c>
      <c r="B43" s="3" t="s">
        <v>150</v>
      </c>
      <c r="C43" s="24">
        <f>SUM(C39:C42)</f>
        <v>0</v>
      </c>
      <c r="D43" s="24">
        <f>SUM(D39:D42)</f>
        <v>0</v>
      </c>
      <c r="E43" s="24">
        <f>SUM(E39:E42)</f>
        <v>0</v>
      </c>
      <c r="F43" s="47">
        <f>SUM(F39:F42)</f>
        <v>0</v>
      </c>
      <c r="G43" s="71" t="s">
        <v>92</v>
      </c>
      <c r="H43" s="71" t="s">
        <v>95</v>
      </c>
      <c r="I43" s="72" t="s">
        <v>128</v>
      </c>
    </row>
    <row r="44" spans="1:9" ht="24" x14ac:dyDescent="0.2">
      <c r="A44" s="4" t="s">
        <v>35</v>
      </c>
      <c r="B44" s="63" t="s">
        <v>147</v>
      </c>
      <c r="C44" s="68"/>
      <c r="D44" s="68"/>
      <c r="E44" s="68"/>
      <c r="F44" s="66">
        <v>0</v>
      </c>
      <c r="G44" s="52" t="s">
        <v>87</v>
      </c>
      <c r="H44" s="52" t="s">
        <v>88</v>
      </c>
      <c r="I44" s="60">
        <v>115</v>
      </c>
    </row>
    <row r="45" spans="1:9" x14ac:dyDescent="0.2">
      <c r="A45" s="4" t="s">
        <v>36</v>
      </c>
      <c r="B45" s="21" t="s">
        <v>120</v>
      </c>
      <c r="C45" s="68"/>
      <c r="D45" s="68"/>
      <c r="E45" s="68"/>
      <c r="F45" s="66">
        <v>0</v>
      </c>
      <c r="G45" s="61" t="s">
        <v>87</v>
      </c>
      <c r="H45" s="61" t="s">
        <v>132</v>
      </c>
      <c r="I45" s="60" t="s">
        <v>121</v>
      </c>
    </row>
    <row r="46" spans="1:9" x14ac:dyDescent="0.2">
      <c r="A46" s="4" t="s">
        <v>74</v>
      </c>
      <c r="B46" s="21" t="s">
        <v>33</v>
      </c>
      <c r="C46" s="68"/>
      <c r="D46" s="68"/>
      <c r="E46" s="68"/>
      <c r="F46" s="66">
        <v>0</v>
      </c>
      <c r="G46" s="52" t="s">
        <v>87</v>
      </c>
      <c r="H46" s="52" t="s">
        <v>89</v>
      </c>
      <c r="I46" s="60">
        <v>118</v>
      </c>
    </row>
    <row r="47" spans="1:9" ht="24" x14ac:dyDescent="0.2">
      <c r="A47" s="64" t="s">
        <v>37</v>
      </c>
      <c r="B47" s="63" t="s">
        <v>123</v>
      </c>
      <c r="C47" s="68"/>
      <c r="D47" s="68"/>
      <c r="E47" s="68"/>
      <c r="F47" s="66">
        <v>0</v>
      </c>
      <c r="G47" s="52" t="s">
        <v>87</v>
      </c>
      <c r="H47" s="52" t="s">
        <v>90</v>
      </c>
      <c r="I47" s="65" t="str">
        <f>IF(AND(OR(ISNUMBER($C47),ISBLANK($C47)),OR(ISNUMBER($D47),ISBLANK($D47)),OR(ISNUMBER($F47),ISBLANK($F47))),IF(OR($C47&gt;0,$D47&gt;0,$F47&gt;0),"[!] Diversification is expected to be negative.",""),"[!] All entries in this row should be numerical.")</f>
        <v/>
      </c>
    </row>
    <row r="48" spans="1:9" ht="24" x14ac:dyDescent="0.2">
      <c r="A48" s="2" t="s">
        <v>5</v>
      </c>
      <c r="B48" s="81" t="s">
        <v>152</v>
      </c>
      <c r="C48" s="73"/>
      <c r="D48" s="73"/>
      <c r="E48" s="73"/>
      <c r="F48" s="47">
        <f>SUM(F44:F47)</f>
        <v>0</v>
      </c>
      <c r="G48" s="71" t="s">
        <v>87</v>
      </c>
      <c r="H48" s="71" t="s">
        <v>91</v>
      </c>
      <c r="I48" s="72" t="s">
        <v>127</v>
      </c>
    </row>
    <row r="49" spans="1:22" ht="24" x14ac:dyDescent="0.2">
      <c r="A49" s="2" t="s">
        <v>6</v>
      </c>
      <c r="B49" s="9" t="s">
        <v>146</v>
      </c>
      <c r="C49" s="25">
        <f>C25+C29+C38+C43+C48</f>
        <v>0</v>
      </c>
      <c r="D49" s="25">
        <f t="shared" ref="D49:F49" si="0">D25+D29+D38+D43+D48</f>
        <v>0</v>
      </c>
      <c r="E49" s="25">
        <f t="shared" si="0"/>
        <v>0</v>
      </c>
      <c r="F49" s="25">
        <f t="shared" si="0"/>
        <v>0</v>
      </c>
      <c r="G49" s="52" t="s">
        <v>101</v>
      </c>
      <c r="H49" s="52"/>
      <c r="I49" s="60"/>
    </row>
    <row r="50" spans="1:22" x14ac:dyDescent="0.2">
      <c r="A50" s="2" t="s">
        <v>7</v>
      </c>
      <c r="B50" s="9" t="s">
        <v>63</v>
      </c>
      <c r="C50" s="28">
        <v>0</v>
      </c>
      <c r="D50" s="28">
        <v>0</v>
      </c>
      <c r="E50" s="28">
        <v>0</v>
      </c>
      <c r="F50" s="49">
        <v>0</v>
      </c>
      <c r="G50" s="61" t="s">
        <v>103</v>
      </c>
      <c r="H50" s="52" t="s">
        <v>102</v>
      </c>
      <c r="I50" s="60" t="str">
        <f>IF(AND(OR(ISNUMBER($C50),ISBLANK($C50)),OR(ISNUMBER($D50),ISBLANK($D50)),OR(ISNUMBER($F50),ISBLANK($F50))),IF(OR($C50&gt;0,$D50&gt;0,$F50&gt;0),"[!] Diversification is expected to be negative.",""),"[!] All entries in this row should be numerical.")</f>
        <v/>
      </c>
    </row>
    <row r="51" spans="1:22" x14ac:dyDescent="0.2">
      <c r="A51" s="2" t="s">
        <v>8</v>
      </c>
      <c r="B51" s="9" t="s">
        <v>139</v>
      </c>
      <c r="C51" s="28">
        <v>0</v>
      </c>
      <c r="D51" s="28">
        <v>0</v>
      </c>
      <c r="E51" s="28">
        <v>0</v>
      </c>
      <c r="F51" s="49">
        <v>0</v>
      </c>
      <c r="G51" s="61" t="s">
        <v>103</v>
      </c>
      <c r="H51" s="61" t="s">
        <v>140</v>
      </c>
      <c r="I51" s="60">
        <v>203</v>
      </c>
    </row>
    <row r="52" spans="1:22" ht="24" x14ac:dyDescent="0.2">
      <c r="A52" s="2" t="s">
        <v>9</v>
      </c>
      <c r="B52" s="9" t="s">
        <v>145</v>
      </c>
      <c r="C52" s="25">
        <f>C49+C50+C51</f>
        <v>0</v>
      </c>
      <c r="D52" s="25">
        <f t="shared" ref="D52:F52" si="1">D49+D50+D51</f>
        <v>0</v>
      </c>
      <c r="E52" s="25">
        <f t="shared" si="1"/>
        <v>0</v>
      </c>
      <c r="F52" s="25">
        <f t="shared" si="1"/>
        <v>0</v>
      </c>
      <c r="G52" s="52" t="s">
        <v>103</v>
      </c>
      <c r="H52" s="52" t="s">
        <v>104</v>
      </c>
      <c r="I52" s="60" t="str">
        <f>IF(AND(OR(ISNUMBER($C52),ISBLANK($C52)),OR(ISNUMBER($D52),ISBLANK($D52)),OR(ISNUMBER($F52),ISBLANK($F52))),IF(MAX(ABS(SUM($C49:$C50)-$C52),ABS(SUM($D49:$D50)-$D52),ABS(SUM($F49:$F50)-$F52))&lt;=0.5,"","[!] Total After Diversification does not add up to the sum of its components."),"[!] All entries in this row should be numerical.")</f>
        <v/>
      </c>
    </row>
    <row r="53" spans="1:22" ht="24" x14ac:dyDescent="0.2">
      <c r="A53" s="2" t="s">
        <v>10</v>
      </c>
      <c r="B53" s="80" t="s">
        <v>67</v>
      </c>
      <c r="C53" s="26">
        <v>0</v>
      </c>
      <c r="D53" s="26">
        <v>0</v>
      </c>
      <c r="E53" s="26">
        <v>0</v>
      </c>
      <c r="F53" s="50">
        <v>0</v>
      </c>
      <c r="G53" s="52" t="s">
        <v>103</v>
      </c>
      <c r="H53" s="52" t="s">
        <v>105</v>
      </c>
      <c r="I53" s="60"/>
    </row>
    <row r="54" spans="1:22" x14ac:dyDescent="0.2">
      <c r="A54" s="6" t="s">
        <v>11</v>
      </c>
      <c r="B54" s="8" t="s">
        <v>16</v>
      </c>
      <c r="C54" s="26">
        <v>0</v>
      </c>
      <c r="D54" s="26">
        <v>0</v>
      </c>
      <c r="E54" s="26">
        <v>0</v>
      </c>
      <c r="F54" s="50">
        <v>0</v>
      </c>
      <c r="G54" s="52" t="s">
        <v>106</v>
      </c>
      <c r="H54" s="52" t="s">
        <v>107</v>
      </c>
      <c r="I54" s="60" t="s">
        <v>129</v>
      </c>
    </row>
    <row r="55" spans="1:22" x14ac:dyDescent="0.2">
      <c r="A55" s="2" t="s">
        <v>12</v>
      </c>
      <c r="B55" s="9" t="s">
        <v>66</v>
      </c>
      <c r="C55" s="27">
        <v>0</v>
      </c>
      <c r="D55" s="27">
        <v>0</v>
      </c>
      <c r="E55" s="27">
        <v>0</v>
      </c>
      <c r="F55" s="51">
        <v>0</v>
      </c>
      <c r="G55" s="52" t="s">
        <v>103</v>
      </c>
      <c r="H55" s="52" t="s">
        <v>108</v>
      </c>
      <c r="I55" s="60">
        <v>206</v>
      </c>
    </row>
    <row r="56" spans="1:22" x14ac:dyDescent="0.2">
      <c r="A56" s="2" t="s">
        <v>13</v>
      </c>
      <c r="B56" s="8" t="s">
        <v>52</v>
      </c>
      <c r="C56" s="27">
        <v>0</v>
      </c>
      <c r="D56" s="27">
        <v>0</v>
      </c>
      <c r="E56" s="27">
        <v>0</v>
      </c>
      <c r="F56" s="51">
        <v>0</v>
      </c>
      <c r="G56" s="52" t="s">
        <v>103</v>
      </c>
      <c r="H56" s="52" t="s">
        <v>109</v>
      </c>
      <c r="I56" s="60">
        <v>207</v>
      </c>
    </row>
    <row r="57" spans="1:22" ht="24" x14ac:dyDescent="0.2">
      <c r="A57" s="38" t="s">
        <v>69</v>
      </c>
      <c r="B57" s="39" t="s">
        <v>144</v>
      </c>
      <c r="C57" s="25">
        <f>SUM(C53:C56)</f>
        <v>0</v>
      </c>
      <c r="D57" s="25">
        <f>SUM(D53:D56)</f>
        <v>0</v>
      </c>
      <c r="E57" s="25">
        <f>SUM(E53:E56)</f>
        <v>0</v>
      </c>
      <c r="F57" s="48">
        <f>SUM(F53:F56)</f>
        <v>0</v>
      </c>
      <c r="G57" s="52" t="s">
        <v>103</v>
      </c>
      <c r="H57" s="52" t="s">
        <v>110</v>
      </c>
      <c r="I57" s="60">
        <v>205</v>
      </c>
    </row>
    <row r="58" spans="1:22" x14ac:dyDescent="0.2">
      <c r="A58" s="5" t="s">
        <v>14</v>
      </c>
      <c r="B58" s="8" t="s">
        <v>68</v>
      </c>
      <c r="C58" s="27">
        <v>0</v>
      </c>
      <c r="D58" s="27">
        <v>0</v>
      </c>
      <c r="E58" s="27">
        <v>0</v>
      </c>
      <c r="F58" s="51">
        <v>0</v>
      </c>
      <c r="G58" s="52" t="s">
        <v>103</v>
      </c>
      <c r="H58" s="52" t="s">
        <v>111</v>
      </c>
      <c r="I58" s="60" t="str">
        <f>IF(AND(OR(ISNUMBER($C58),ISBLANK($C58)),OR(ISNUMBER($D58),ISBLANK($D58)),OR(ISNUMBER($F58),ISBLANK($F58))),"","[!] All entries in this row should be numerical.")</f>
        <v/>
      </c>
    </row>
    <row r="59" spans="1:22" ht="24" x14ac:dyDescent="0.2">
      <c r="A59" s="13" t="s">
        <v>70</v>
      </c>
      <c r="B59" s="39" t="s">
        <v>143</v>
      </c>
      <c r="C59" s="25">
        <f>C57+C58</f>
        <v>0</v>
      </c>
      <c r="D59" s="25">
        <f>D57+D58</f>
        <v>0</v>
      </c>
      <c r="E59" s="25">
        <f>E57+E58</f>
        <v>0</v>
      </c>
      <c r="F59" s="48">
        <f>F57+F58</f>
        <v>0</v>
      </c>
      <c r="G59" s="53" t="s">
        <v>103</v>
      </c>
      <c r="H59" s="53" t="s">
        <v>112</v>
      </c>
      <c r="I59" s="60"/>
    </row>
    <row r="60" spans="1:22" ht="24" x14ac:dyDescent="0.2">
      <c r="A60" s="74" t="s">
        <v>56</v>
      </c>
      <c r="B60" s="9" t="s">
        <v>133</v>
      </c>
      <c r="C60" s="29"/>
      <c r="D60" s="29"/>
      <c r="E60" s="29"/>
      <c r="F60" s="29"/>
      <c r="G60" s="53"/>
      <c r="H60" s="53"/>
      <c r="I60" s="60" t="s">
        <v>134</v>
      </c>
    </row>
    <row r="61" spans="1:22" ht="24" x14ac:dyDescent="0.2">
      <c r="A61" s="13" t="s">
        <v>141</v>
      </c>
      <c r="B61" s="9" t="s">
        <v>136</v>
      </c>
      <c r="C61" s="29"/>
      <c r="D61" s="29"/>
      <c r="E61" s="29"/>
      <c r="F61" s="29"/>
      <c r="G61" s="53"/>
      <c r="H61" s="53"/>
      <c r="I61" s="59" t="s">
        <v>135</v>
      </c>
    </row>
    <row r="62" spans="1:22" x14ac:dyDescent="0.2">
      <c r="G62" s="43"/>
      <c r="H62" s="43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x14ac:dyDescent="0.2">
      <c r="B63" s="55" t="s">
        <v>151</v>
      </c>
      <c r="G63" s="43"/>
      <c r="H63" s="43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x14ac:dyDescent="0.2">
      <c r="B64" s="55" t="s">
        <v>142</v>
      </c>
      <c r="G64" s="43"/>
      <c r="H64" s="43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2:22" x14ac:dyDescent="0.2">
      <c r="B65" s="56"/>
      <c r="G65" s="43"/>
      <c r="H65" s="43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2:22" x14ac:dyDescent="0.2">
      <c r="G66" s="43"/>
      <c r="H66" s="43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2:22" x14ac:dyDescent="0.2">
      <c r="G67" s="43"/>
      <c r="H67" s="43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2:22" x14ac:dyDescent="0.2">
      <c r="G68" s="43"/>
      <c r="H68" s="43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</sheetData>
  <sheetProtection insertColumns="0" selectLockedCells="1"/>
  <phoneticPr fontId="7" type="noConversion"/>
  <conditionalFormatting sqref="C43:F43">
    <cfRule type="expression" dxfId="38" priority="119" stopIfTrue="1">
      <formula>NOT(OR(ISBLANK(C43),ISNUMBER(C43)))=TRUE</formula>
    </cfRule>
    <cfRule type="expression" dxfId="37" priority="120" stopIfTrue="1">
      <formula>(ABS(SUM(C$39:C$42)-C$43)&lt;=0.5)=FALSE</formula>
    </cfRule>
  </conditionalFormatting>
  <conditionalFormatting sqref="F57">
    <cfRule type="expression" dxfId="36" priority="125" stopIfTrue="1">
      <formula>NOT(OR(ISBLANK(F57),ISNUMBER(F57)))=TRUE</formula>
    </cfRule>
    <cfRule type="expression" dxfId="35" priority="126" stopIfTrue="1">
      <formula>(ABS(SUM(F$49:F$50)-F$52)&lt;=0.5)=FALSE</formula>
    </cfRule>
  </conditionalFormatting>
  <conditionalFormatting sqref="C39:F41 C18:F23 C26:F27 C53:F56 C58:F58">
    <cfRule type="expression" dxfId="34" priority="133" stopIfTrue="1">
      <formula>NOT(OR(ISBLANK(C18),ISNUMBER(C18)))=TRUE</formula>
    </cfRule>
  </conditionalFormatting>
  <conditionalFormatting sqref="C42:F42 C28:F28 C50:F50 C24:F24">
    <cfRule type="expression" dxfId="33" priority="134" stopIfTrue="1">
      <formula>NOT(OR(ISBLANK(C24),ISNUMBER(C24)))=TRUE</formula>
    </cfRule>
    <cfRule type="expression" dxfId="32" priority="135" stopIfTrue="1">
      <formula>(C24&gt;0)=TRUE</formula>
    </cfRule>
  </conditionalFormatting>
  <conditionalFormatting sqref="C22">
    <cfRule type="expression" dxfId="31" priority="64" stopIfTrue="1">
      <formula>NOT(OR(ISBLANK(C22),ISNUMBER(C22)))=TRUE</formula>
    </cfRule>
  </conditionalFormatting>
  <conditionalFormatting sqref="F22">
    <cfRule type="expression" dxfId="30" priority="63" stopIfTrue="1">
      <formula>NOT(OR(ISBLANK(F22),ISNUMBER(F22)))=TRUE</formula>
    </cfRule>
  </conditionalFormatting>
  <conditionalFormatting sqref="C29:F29">
    <cfRule type="expression" dxfId="29" priority="216" stopIfTrue="1">
      <formula>NOT(OR(ISBLANK(C29),ISNUMBER(C29)))=TRUE</formula>
    </cfRule>
    <cfRule type="expression" dxfId="28" priority="217" stopIfTrue="1">
      <formula>(ABS(SUM(C$26:C$28)-C$29)&lt;=0.5)=FALSE</formula>
    </cfRule>
  </conditionalFormatting>
  <conditionalFormatting sqref="C25:F25">
    <cfRule type="expression" dxfId="27" priority="248" stopIfTrue="1">
      <formula>NOT(OR(ISBLANK(C25),ISNUMBER(C25)))=TRUE</formula>
    </cfRule>
    <cfRule type="expression" dxfId="26" priority="249" stopIfTrue="1">
      <formula>(ABS(SUM(C$18:C$24)-C$25)&lt;=0.5)=FALSE</formula>
    </cfRule>
  </conditionalFormatting>
  <conditionalFormatting sqref="F59">
    <cfRule type="expression" dxfId="25" priority="31" stopIfTrue="1">
      <formula>NOT(OR(ISBLANK(F59),ISNUMBER(F59)))=TRUE</formula>
    </cfRule>
    <cfRule type="expression" dxfId="24" priority="32" stopIfTrue="1">
      <formula>(ABS(SUM(F$49:F$50)-F$52)&lt;=0.5)=FALSE</formula>
    </cfRule>
  </conditionalFormatting>
  <conditionalFormatting sqref="C38:F38">
    <cfRule type="expression" dxfId="23" priority="29" stopIfTrue="1">
      <formula>NOT(OR(ISBLANK(C38),ISNUMBER(C38)))=TRUE</formula>
    </cfRule>
    <cfRule type="expression" dxfId="22" priority="30" stopIfTrue="1">
      <formula>(ABS(SUM(#REF!)-#REF!)&lt;=0.5)=FALSE</formula>
    </cfRule>
  </conditionalFormatting>
  <conditionalFormatting sqref="C49">
    <cfRule type="expression" dxfId="21" priority="27" stopIfTrue="1">
      <formula>NOT(OR(ISBLANK(C49),ISNUMBER(C49)))=TRUE</formula>
    </cfRule>
    <cfRule type="expression" dxfId="20" priority="28" stopIfTrue="1">
      <formula>(ABS(SUM(#REF!)-#REF!)&lt;=0.5)=FALSE</formula>
    </cfRule>
  </conditionalFormatting>
  <conditionalFormatting sqref="C57:E57">
    <cfRule type="expression" dxfId="19" priority="21" stopIfTrue="1">
      <formula>NOT(OR(ISBLANK(C57),ISNUMBER(C57)))=TRUE</formula>
    </cfRule>
    <cfRule type="expression" dxfId="18" priority="22" stopIfTrue="1">
      <formula>(ABS(SUM(#REF!)-#REF!)&lt;=0.5)=FALSE</formula>
    </cfRule>
  </conditionalFormatting>
  <conditionalFormatting sqref="C59:E59">
    <cfRule type="expression" dxfId="17" priority="19" stopIfTrue="1">
      <formula>NOT(OR(ISBLANK(C59),ISNUMBER(C59)))=TRUE</formula>
    </cfRule>
    <cfRule type="expression" dxfId="16" priority="20" stopIfTrue="1">
      <formula>(ABS(SUM(#REF!)-#REF!)&lt;=0.5)=FALSE</formula>
    </cfRule>
  </conditionalFormatting>
  <conditionalFormatting sqref="C52">
    <cfRule type="expression" dxfId="15" priority="17" stopIfTrue="1">
      <formula>NOT(OR(ISBLANK(C52),ISNUMBER(C52)))=TRUE</formula>
    </cfRule>
    <cfRule type="expression" dxfId="14" priority="18" stopIfTrue="1">
      <formula>(ABS(SUM(C$49:C$50)-C$52)&lt;=0.5)=FALSE</formula>
    </cfRule>
  </conditionalFormatting>
  <conditionalFormatting sqref="C51:F51">
    <cfRule type="expression" dxfId="13" priority="15" stopIfTrue="1">
      <formula>NOT(OR(ISBLANK(C51),ISNUMBER(C51)))=TRUE</formula>
    </cfRule>
    <cfRule type="expression" dxfId="12" priority="16" stopIfTrue="1">
      <formula>(C51&gt;0)=TRUE</formula>
    </cfRule>
  </conditionalFormatting>
  <conditionalFormatting sqref="C44:F46">
    <cfRule type="expression" dxfId="11" priority="10" stopIfTrue="1">
      <formula>NOT(OR(ISBLANK(C44),ISNUMBER(C44)))=TRUE</formula>
    </cfRule>
  </conditionalFormatting>
  <conditionalFormatting sqref="C47:F47">
    <cfRule type="expression" dxfId="10" priority="11" stopIfTrue="1">
      <formula>NOT(OR(ISBLANK(C47),ISNUMBER(C47)))=TRUE</formula>
    </cfRule>
    <cfRule type="expression" dxfId="9" priority="12" stopIfTrue="1">
      <formula>(C47&gt;0)=TRUE</formula>
    </cfRule>
  </conditionalFormatting>
  <conditionalFormatting sqref="C48:F48">
    <cfRule type="expression" dxfId="8" priority="13" stopIfTrue="1">
      <formula>NOT(OR(ISBLANK(C48),ISNUMBER(C48)))=TRUE</formula>
    </cfRule>
    <cfRule type="expression" dxfId="7" priority="14" stopIfTrue="1">
      <formula>(ABS(SUM(C$30:C$37)-C$38)&lt;=0.5)=FALSE</formula>
    </cfRule>
  </conditionalFormatting>
  <conditionalFormatting sqref="C30:F36">
    <cfRule type="expression" dxfId="6" priority="5" stopIfTrue="1">
      <formula>NOT(OR(ISBLANK(C30),ISNUMBER(C30)))=TRUE</formula>
    </cfRule>
  </conditionalFormatting>
  <conditionalFormatting sqref="C37:F37">
    <cfRule type="expression" dxfId="5" priority="6" stopIfTrue="1">
      <formula>NOT(OR(ISBLANK(C37),ISNUMBER(C37)))=TRUE</formula>
    </cfRule>
    <cfRule type="expression" dxfId="4" priority="7" stopIfTrue="1">
      <formula>(C37&gt;0)=TRUE</formula>
    </cfRule>
  </conditionalFormatting>
  <conditionalFormatting sqref="D49:F49">
    <cfRule type="expression" dxfId="3" priority="3" stopIfTrue="1">
      <formula>NOT(OR(ISBLANK(D49),ISNUMBER(D49)))=TRUE</formula>
    </cfRule>
    <cfRule type="expression" dxfId="2" priority="4" stopIfTrue="1">
      <formula>(ABS(SUM(#REF!)-#REF!)&lt;=0.5)=FALSE</formula>
    </cfRule>
  </conditionalFormatting>
  <conditionalFormatting sqref="D52:F52">
    <cfRule type="expression" dxfId="1" priority="1" stopIfTrue="1">
      <formula>NOT(OR(ISBLANK(D52),ISNUMBER(D52)))=TRUE</formula>
    </cfRule>
    <cfRule type="expression" dxfId="0" priority="2" stopIfTrue="1">
      <formula>(ABS(SUM(D$49:D$50)-D$52)&lt;=0.5)=FALSE</formula>
    </cfRule>
  </conditionalFormatting>
  <hyperlinks>
    <hyperlink ref="I4" r:id="rId1"/>
  </hyperlinks>
  <printOptions horizontalCentered="1"/>
  <pageMargins left="0.55118110236220474" right="0.55118110236220474" top="0.55118110236220474" bottom="0.74803149606299213" header="0.51181102362204722" footer="0.31496062992125984"/>
  <pageSetup paperSize="9" scale="70" orientation="portrait" r:id="rId2"/>
  <headerFooter alignWithMargins="0">
    <oddFooter>&amp;L&amp;8&amp;F&amp;R&amp;8&amp;D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Group xmlns="http://schemas.microsoft.com/sharepoint/v3">
      <UserInfo>
        <DisplayName/>
        <AccountId>177</AccountId>
        <AccountType/>
      </UserInfo>
    </OwnerGroup>
    <ArchivalChoice xmlns="http://schemas.microsoft.com/sharepoint/v3">3 Years</ArchivalChoice>
    <BOETwoLevelApprovalUnapprovedUrls xmlns="75afd6ce-d5e2-450c-a4ec-ac3847b33ee0" xsi:nil="true"/>
    <BOESummaryText xmlns="http://schemas.microsoft.com/sharepoint/v3" xsi:nil="true"/>
    <BOEReplicationFlag xmlns="http://schemas.microsoft.com/sharepoint/v3">2</BOEReplicationFlag>
    <ContentReviewDate xmlns="http://schemas.microsoft.com/sharepoint/v3">1900-01-01T00:00:00+00:00</ContentReviewDate>
    <PublishingStartDate xmlns="http://schemas.microsoft.com/sharepoint/v3">2016-05-25T09:00:00+00:00</PublishingStartDate>
    <PublishingExpirationDate xmlns="http://schemas.microsoft.com/sharepoint/v3" xsi:nil="true"/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bf86619c-8e2f-4e6e-abb8-918b19b47c8b</TermId>
        </TermInfo>
      </Terms>
    </BOETaxonomyFieldTaxHTField0>
    <TaxCatchAll xmlns="473c8558-9769-4e4c-9240-6b5c31c0767f">
      <Value>676</Value>
    </TaxCatchAll>
    <IncludeContentsInIndex xmlns="http://schemas.microsoft.com/sharepoint/v3">true</IncludeContentsInIndex>
    <PublishDate xmlns="http://schemas.microsoft.com/sharepoint/v3">2016-05-24T23:00:00+00:00</PublishDate>
    <BOEApprovalStatus xmlns="http://schemas.microsoft.com/sharepoint/v3">Pending Approval</BOEApprovalStatus>
    <BOEReplicateBackwardLinksOnDeployFlag xmlns="http://schemas.microsoft.com/sharepoint/v3">false</BOEReplicateBackwardLinksOnDeployFlag>
    <BOEKeywords xmlns="http://schemas.microsoft.com/sharepoint/v3/fields" xsi:nil="true"/>
    <Archival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E48008848E7F4AA1B8A7F6862DAC08" ma:contentTypeVersion="32" ma:contentTypeDescription="Create a new document." ma:contentTypeScope="" ma:versionID="ec51884132d9df740024ec95fd6778f2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473c8558-9769-4e4c-9240-6b5c31c0767f" xmlns:ns4="http://schemas.microsoft.com/sharepoint/v3/fields" targetNamespace="http://schemas.microsoft.com/office/2006/metadata/properties" ma:root="true" ma:fieldsID="2f451ce56ab283be5e79ce861eb3dc67" ns1:_="" ns2:_="" ns3:_="" ns4:_="">
    <xsd:import namespace="http://schemas.microsoft.com/sharepoint/v3"/>
    <xsd:import namespace="75afd6ce-d5e2-450c-a4ec-ac3847b33ee0"/>
    <xsd:import namespace="473c8558-9769-4e4c-9240-6b5c31c0767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>
      <xsd:simpleType>
        <xsd:restriction base="dms:DateTime"/>
      </xsd:simpleType>
    </xsd:element>
    <xsd:element name="ArchivalChoice" ma:index="24" ma:displayName="Archive In" ma:default="3 Years" ma:internalName="ArchivalChoic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6" nillable="true" ma:displayName="Replicated" ma:default="1" ma:internalName="Replicated">
      <xsd:simpleType>
        <xsd:restriction base="dms:Text"/>
      </xsd:simpleType>
    </xsd:element>
    <xsd:element name="BOEReplicateBackwardLinksOnDeployFlag" ma:index="27" nillable="true" ma:displayName="Replicate Backward Links On Deploy" ma:default="0" ma:internalName="Replicate_x0020_Backward_x0020_Links_x0020_On_x0020_Deploy">
      <xsd:simpleType>
        <xsd:restriction base="dms:Boolean"/>
      </xsd:simpleType>
    </xsd:element>
    <xsd:element name="ContentReviewDate" ma:index="28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dd42ef28-d2e4-4e47-97ab-d11fb38978d1" ma:termSetId="7f21c66a-f36f-4b9d-aabb-5e38ce00f6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c8558-9769-4e4c-9240-6b5c31c076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f5b2acf9-fd1b-4571-a3a3-69a8fa54b25c}" ma:internalName="TaxCatchAll" ma:showField="CatchAllData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f5b2acf9-fd1b-4571-a3a3-69a8fa54b25c}" ma:internalName="TaxCatchAllLabel" ma:readOnly="true" ma:showField="CatchAllDataLabel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D6642B-C72A-4B72-B7F0-FBE844221640}"/>
</file>

<file path=customXml/itemProps2.xml><?xml version="1.0" encoding="utf-8"?>
<ds:datastoreItem xmlns:ds="http://schemas.openxmlformats.org/officeDocument/2006/customXml" ds:itemID="{F94D9A01-F4FD-4FC7-B4C6-7A60C4E9BB12}"/>
</file>

<file path=customXml/itemProps3.xml><?xml version="1.0" encoding="utf-8"?>
<ds:datastoreItem xmlns:ds="http://schemas.openxmlformats.org/officeDocument/2006/customXml" ds:itemID="{3560F3D9-DE9B-43A5-A2EE-6A477FEC43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SF SCR</vt:lpstr>
      <vt:lpstr>'SF SCR'!Print_Area</vt:lpstr>
    </vt:vector>
  </TitlesOfParts>
  <Company>FSA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CP22/16 Appendix 1 - Standard Formula SCR</dc:title>
  <dc:creator>Pople Hoskins, James</dc:creator>
  <cp:lastModifiedBy>Evans, Rachel</cp:lastModifiedBy>
  <cp:lastPrinted>2016-05-04T15:42:41Z</cp:lastPrinted>
  <dcterms:created xsi:type="dcterms:W3CDTF">2011-09-13T08:43:06Z</dcterms:created>
  <dcterms:modified xsi:type="dcterms:W3CDTF">2016-05-25T07:58:41Z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0x010100D1E48008848E7F4AA1B8A7F6862DAC08</vt:lpwstr>
  </property>
  <property fmtid="{D5CDD505-2E9C-101B-9397-08002B2CF9AE}" pid="4" name="BOETaxonomyField">
    <vt:lpwstr>676;#PRA|bf86619c-8e2f-4e6e-abb8-918b19b47c8b</vt:lpwstr>
  </property>
</Properties>
</file>