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Q:\MSB\Year 2023\202308\"/>
    </mc:Choice>
  </mc:AlternateContent>
  <bookViews>
    <workbookView xWindow="0" yWindow="0" windowWidth="28800" windowHeight="11100" tabRatio="599"/>
  </bookViews>
  <sheets>
    <sheet name="T8.1.1" sheetId="3" r:id="rId1"/>
  </sheets>
  <definedNames>
    <definedName name="_xlnm.Print_Area" localSheetId="0">'T8.1.1'!$A$75:$X$125</definedName>
    <definedName name="_xlnm.Print_Titles" localSheetId="0">'T8.1.1'!$1:$18</definedName>
  </definedNames>
  <calcPr calcId="162913"/>
</workbook>
</file>

<file path=xl/calcChain.xml><?xml version="1.0" encoding="utf-8"?>
<calcChain xmlns="http://schemas.openxmlformats.org/spreadsheetml/2006/main">
  <c r="J73" i="3" l="1"/>
  <c r="V73" i="3"/>
  <c r="V61" i="3"/>
  <c r="J61" i="3"/>
  <c r="L54" i="3"/>
  <c r="M54" i="3"/>
  <c r="G54" i="3"/>
  <c r="I54" i="3"/>
  <c r="I51" i="3"/>
  <c r="G51" i="3"/>
  <c r="V21" i="3"/>
  <c r="V24" i="3"/>
  <c r="E22" i="3"/>
  <c r="F25" i="3"/>
  <c r="G25" i="3"/>
</calcChain>
</file>

<file path=xl/sharedStrings.xml><?xml version="1.0" encoding="utf-8"?>
<sst xmlns="http://schemas.openxmlformats.org/spreadsheetml/2006/main" count="391" uniqueCount="108">
  <si>
    <t/>
  </si>
  <si>
    <t>Assets</t>
  </si>
  <si>
    <t>資產</t>
  </si>
  <si>
    <t>負債</t>
  </si>
  <si>
    <t>銀行體系結餘</t>
  </si>
  <si>
    <t>其他負債</t>
  </si>
  <si>
    <t>As at end of</t>
  </si>
  <si>
    <t>期末數字</t>
  </si>
  <si>
    <t>1.</t>
  </si>
  <si>
    <t>The balance sheets comprise the accounts of the Exchange Fund only and do not include those of the subsidiary</t>
  </si>
  <si>
    <t>companies.</t>
  </si>
  <si>
    <t>2.</t>
  </si>
  <si>
    <t>*</t>
  </si>
  <si>
    <t>Unaudited figures</t>
  </si>
  <si>
    <t>數字未經審核。</t>
  </si>
  <si>
    <t>Table 8.1 :   Exchange Fund balance sheet</t>
  </si>
  <si>
    <r>
      <t>Table 8.1.1 :  Half-yearly Exchange Fund balance sheet (HK$ million)</t>
    </r>
    <r>
      <rPr>
        <vertAlign val="superscript"/>
        <sz val="10"/>
        <rFont val="Times New Roman"/>
        <family val="1"/>
      </rPr>
      <t>1</t>
    </r>
  </si>
  <si>
    <t>Investments</t>
  </si>
  <si>
    <t>投資</t>
  </si>
  <si>
    <t>固定資產</t>
  </si>
  <si>
    <t>其他資產</t>
  </si>
  <si>
    <t xml:space="preserve">Cash and </t>
  </si>
  <si>
    <t>money at call</t>
  </si>
  <si>
    <t xml:space="preserve">Placements with </t>
  </si>
  <si>
    <t xml:space="preserve">banks and other </t>
  </si>
  <si>
    <t xml:space="preserve">banks and other </t>
  </si>
  <si>
    <t>financial institutions</t>
  </si>
  <si>
    <t>在銀行及其他</t>
  </si>
  <si>
    <t>金融機構的存款</t>
  </si>
  <si>
    <t>Total</t>
  </si>
  <si>
    <t>Liabilities</t>
  </si>
  <si>
    <t>Certificates of</t>
  </si>
  <si>
    <t>Government-issued</t>
  </si>
  <si>
    <t xml:space="preserve"> currency notes and</t>
  </si>
  <si>
    <t>政府發行的</t>
  </si>
  <si>
    <t>banking system</t>
  </si>
  <si>
    <t>Exchange Fund</t>
  </si>
  <si>
    <t>Placements by</t>
  </si>
  <si>
    <t>銀行及其他</t>
  </si>
  <si>
    <t>Jun</t>
  </si>
  <si>
    <t>Dec</t>
  </si>
  <si>
    <t>Other assets</t>
  </si>
  <si>
    <t xml:space="preserve">by other </t>
  </si>
  <si>
    <t>Placements</t>
  </si>
  <si>
    <t>N.A.</t>
  </si>
  <si>
    <t>Fixed assets</t>
  </si>
  <si>
    <t xml:space="preserve"> liabilities</t>
  </si>
  <si>
    <t>Other</t>
  </si>
  <si>
    <t>其他機構</t>
  </si>
  <si>
    <r>
      <t xml:space="preserve">                    </t>
    </r>
    <r>
      <rPr>
        <b/>
        <sz val="14"/>
        <rFont val="細明體"/>
        <family val="3"/>
        <charset val="136"/>
      </rPr>
      <t>外匯基金資產負債表</t>
    </r>
  </si>
  <si>
    <r>
      <t xml:space="preserve">                      </t>
    </r>
    <r>
      <rPr>
        <sz val="10"/>
        <rFont val="細明體"/>
        <family val="3"/>
        <charset val="136"/>
      </rPr>
      <t>半年度外匯基金資產負債表</t>
    </r>
    <r>
      <rPr>
        <sz val="10"/>
        <rFont val="Times New Roman"/>
        <family val="1"/>
      </rPr>
      <t xml:space="preserve"> (</t>
    </r>
    <r>
      <rPr>
        <sz val="10"/>
        <rFont val="細明體"/>
        <family val="3"/>
        <charset val="136"/>
      </rPr>
      <t>百萬港元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1</t>
    </r>
  </si>
  <si>
    <r>
      <t>12</t>
    </r>
    <r>
      <rPr>
        <sz val="10"/>
        <rFont val="新細明體"/>
        <family val="1"/>
        <charset val="136"/>
      </rPr>
      <t>月</t>
    </r>
  </si>
  <si>
    <t>總計</t>
  </si>
  <si>
    <t>資產負債表只包含外匯基金帳目，並不包括其附屬公司帳目。</t>
  </si>
  <si>
    <t>Balance of the</t>
  </si>
  <si>
    <t>Fund equity</t>
  </si>
  <si>
    <t>基金權益</t>
  </si>
  <si>
    <t>3.</t>
  </si>
  <si>
    <r>
      <t>票據及債券</t>
    </r>
    <r>
      <rPr>
        <vertAlign val="superscript"/>
        <sz val="10"/>
        <rFont val="新細明體"/>
        <family val="1"/>
      </rPr>
      <t>3</t>
    </r>
  </si>
  <si>
    <t xml:space="preserve">Starting from October 2000, "Placements by other institutions" has been broken down into "Placements by banks and </t>
  </si>
  <si>
    <r>
      <t xml:space="preserve">  coins in circulation</t>
    </r>
    <r>
      <rPr>
        <vertAlign val="superscript"/>
        <sz val="10"/>
        <rFont val="Times New Roman"/>
        <family val="1"/>
      </rPr>
      <t>2</t>
    </r>
  </si>
  <si>
    <r>
      <t>負債證明書</t>
    </r>
    <r>
      <rPr>
        <vertAlign val="superscript"/>
        <sz val="10"/>
        <rFont val="新細明體"/>
        <family val="1"/>
      </rPr>
      <t>2</t>
    </r>
  </si>
  <si>
    <r>
      <t>流通紙幣及硬幣</t>
    </r>
    <r>
      <rPr>
        <vertAlign val="superscript"/>
        <sz val="10"/>
        <rFont val="新細明體"/>
        <family val="1"/>
      </rPr>
      <t>2</t>
    </r>
  </si>
  <si>
    <r>
      <t>institutions</t>
    </r>
    <r>
      <rPr>
        <vertAlign val="superscript"/>
        <sz val="10"/>
        <rFont val="Times New Roman"/>
        <family val="1"/>
      </rPr>
      <t>4</t>
    </r>
  </si>
  <si>
    <r>
      <t>存款</t>
    </r>
    <r>
      <rPr>
        <vertAlign val="superscript"/>
        <sz val="10"/>
        <rFont val="新細明體"/>
        <family val="1"/>
        <charset val="136"/>
      </rPr>
      <t>4</t>
    </r>
  </si>
  <si>
    <r>
      <t xml:space="preserve">  financial institutions</t>
    </r>
    <r>
      <rPr>
        <vertAlign val="superscript"/>
        <sz val="10"/>
        <rFont val="Times New Roman"/>
        <family val="1"/>
      </rPr>
      <t>4</t>
    </r>
  </si>
  <si>
    <r>
      <t>金融機構存款</t>
    </r>
    <r>
      <rPr>
        <vertAlign val="superscript"/>
        <sz val="10"/>
        <rFont val="Times New Roman"/>
        <family val="1"/>
      </rPr>
      <t>4</t>
    </r>
  </si>
  <si>
    <t>Starting from January 2005, "Certificates of Indebtedness" and "Government-issued currency notes and coins in circulation"</t>
  </si>
  <si>
    <t>4.</t>
  </si>
  <si>
    <t>由2005年1月起，「負債證明書」及「政府發行的流通紙幣及硬幣」均以成本值列示，即按結算日的匯率就贖回所</t>
    <phoneticPr fontId="11" type="noConversion"/>
  </si>
  <si>
    <t>Currency Board Account (Table 8.3) which represent the Hong Kong dollar face value.</t>
    <phoneticPr fontId="11" type="noConversion"/>
  </si>
  <si>
    <t xml:space="preserve">exchange rate ruling at the balance sheet date.  As a result, the figures for "Certificates of Indebtedness" and </t>
    <phoneticPr fontId="11" type="noConversion"/>
  </si>
  <si>
    <t xml:space="preserve">"Government-issued currency notes and coins in circulation" on the balance sheet are different from those shown in the </t>
    <phoneticPr fontId="11" type="noConversion"/>
  </si>
  <si>
    <t xml:space="preserve"> HKSAR government funds</t>
    <phoneticPr fontId="11" type="noConversion"/>
  </si>
  <si>
    <r>
      <t xml:space="preserve"> and statutory bodies</t>
    </r>
    <r>
      <rPr>
        <vertAlign val="superscript"/>
        <sz val="10"/>
        <rFont val="Times New Roman"/>
        <family val="1"/>
      </rPr>
      <t>4</t>
    </r>
    <phoneticPr fontId="11" type="noConversion"/>
  </si>
  <si>
    <r>
      <t>基金及法定組織存款</t>
    </r>
    <r>
      <rPr>
        <vertAlign val="superscript"/>
        <sz val="10"/>
        <rFont val="新細明體"/>
        <family val="1"/>
        <charset val="136"/>
      </rPr>
      <t>4</t>
    </r>
    <phoneticPr fontId="11" type="noConversion"/>
  </si>
  <si>
    <t>other financial institutions" &amp; "Placements by HKSAR government funds and statutory bodies".</t>
    <phoneticPr fontId="11" type="noConversion"/>
  </si>
  <si>
    <t>5.</t>
    <phoneticPr fontId="11" type="noConversion"/>
  </si>
  <si>
    <t>5.</t>
    <phoneticPr fontId="11" type="noConversion"/>
  </si>
  <si>
    <r>
      <t>Fiscal Reserves</t>
    </r>
    <r>
      <rPr>
        <vertAlign val="superscript"/>
        <sz val="10"/>
        <rFont val="Times New Roman"/>
        <family val="1"/>
      </rPr>
      <t>5</t>
    </r>
    <phoneticPr fontId="11" type="noConversion"/>
  </si>
  <si>
    <t xml:space="preserve">    香港特別行政區政府 </t>
    <phoneticPr fontId="11" type="noConversion"/>
  </si>
  <si>
    <t>Starting from December 2009, "Placements by other HKSAR government funds" has been changed to "Placements by Fiscal Reserves".</t>
    <phoneticPr fontId="11" type="noConversion"/>
  </si>
  <si>
    <t>現金及通知存款</t>
    <phoneticPr fontId="11" type="noConversion"/>
  </si>
  <si>
    <t>that shown in the Currency Board Account (Table 8.3).</t>
    <phoneticPr fontId="11" type="noConversion"/>
  </si>
  <si>
    <t>Dec</t>
    <phoneticPr fontId="11" type="noConversion"/>
  </si>
  <si>
    <t>數額，與貨幣發行局帳目(表8.3) 所載的按港元面值列示的數額不同。</t>
    <phoneticPr fontId="11" type="noConversion"/>
  </si>
  <si>
    <t>需的美元款額折算為等值港元。因此，資產負債表所列載的「負債證明書」及「政府發行的流通紙幣及硬幣」的</t>
    <phoneticPr fontId="11" type="noConversion"/>
  </si>
  <si>
    <t>有關數額為少。</t>
    <phoneticPr fontId="11" type="noConversion"/>
  </si>
  <si>
    <r>
      <t>Bills and Notes issued</t>
    </r>
    <r>
      <rPr>
        <vertAlign val="superscript"/>
        <sz val="10"/>
        <rFont val="Times New Roman"/>
        <family val="1"/>
      </rPr>
      <t>3</t>
    </r>
    <phoneticPr fontId="11" type="noConversion"/>
  </si>
  <si>
    <t>已發行外匯基金</t>
  </si>
  <si>
    <t>corresponding liabilities.  As a result, the figure for "Exchange Fund Bills and Notes issued" on the balance sheet is smaller than</t>
    <phoneticPr fontId="11" type="noConversion"/>
  </si>
  <si>
    <r>
      <t>由</t>
    </r>
    <r>
      <rPr>
        <sz val="10"/>
        <rFont val="Times New Roman"/>
        <family val="1"/>
      </rPr>
      <t>2005</t>
    </r>
    <r>
      <rPr>
        <sz val="10"/>
        <rFont val="新細明體"/>
        <family val="1"/>
        <charset val="136"/>
      </rPr>
      <t>年</t>
    </r>
    <r>
      <rPr>
        <sz val="10"/>
        <rFont val="Times New Roman"/>
        <family val="1"/>
      </rPr>
      <t>1</t>
    </r>
    <r>
      <rPr>
        <sz val="10"/>
        <rFont val="新細明體"/>
        <family val="1"/>
        <charset val="136"/>
      </rPr>
      <t>月起，按照香港公認會計原則所編製的資產負債表，外匯基金持有作為資產的外匯基金票據及債券</t>
    </r>
    <phoneticPr fontId="11" type="noConversion"/>
  </si>
  <si>
    <t>是用作抵銷相應負債。因此，資產負債表所列載的「已發行外匯基金票據及債券」數額，比貨幣發行局帳目(表8.3) 所載</t>
    <phoneticPr fontId="11" type="noConversion"/>
  </si>
  <si>
    <t>Dec</t>
    <phoneticPr fontId="11" type="noConversion"/>
  </si>
  <si>
    <r>
      <t>12</t>
    </r>
    <r>
      <rPr>
        <sz val="10"/>
        <rFont val="新細明體"/>
        <family val="1"/>
        <charset val="136"/>
      </rPr>
      <t>月</t>
    </r>
    <phoneticPr fontId="11" type="noConversion"/>
  </si>
  <si>
    <t>subsidiaries</t>
  </si>
  <si>
    <r>
      <t>12</t>
    </r>
    <r>
      <rPr>
        <sz val="10"/>
        <rFont val="新細明體"/>
        <family val="1"/>
        <charset val="136"/>
      </rPr>
      <t>月</t>
    </r>
    <phoneticPr fontId="11" type="noConversion"/>
  </si>
  <si>
    <t>*</t>
    <phoneticPr fontId="11" type="noConversion"/>
  </si>
  <si>
    <r>
      <t>6</t>
    </r>
    <r>
      <rPr>
        <sz val="10"/>
        <rFont val="新細明體"/>
        <family val="1"/>
        <charset val="136"/>
      </rPr>
      <t>月</t>
    </r>
    <phoneticPr fontId="11" type="noConversion"/>
  </si>
  <si>
    <t>Starting from January 2005, in accordance with the generally accepted accounting principles in Hong Kong, for the purpose</t>
    <phoneticPr fontId="11" type="noConversion"/>
  </si>
  <si>
    <t>of balance sheet presentation, Exchange Fund Bills and Notes held as assets of the Exchange Fund are applied to offset the</t>
    <phoneticPr fontId="11" type="noConversion"/>
  </si>
  <si>
    <t>12月</t>
  </si>
  <si>
    <t>are stated at cost, which are the Hong Kong dollars equivalent of the US dollars required for their redemption at the</t>
  </si>
  <si>
    <r>
      <t>由</t>
    </r>
    <r>
      <rPr>
        <sz val="10"/>
        <rFont val="Times New Roman"/>
        <family val="1"/>
      </rPr>
      <t>2000</t>
    </r>
    <r>
      <rPr>
        <sz val="10"/>
        <rFont val="新細明體"/>
        <family val="1"/>
        <charset val="136"/>
      </rPr>
      <t>年</t>
    </r>
    <r>
      <rPr>
        <sz val="10"/>
        <rFont val="Times New Roman"/>
        <family val="1"/>
      </rPr>
      <t>10</t>
    </r>
    <r>
      <rPr>
        <sz val="10"/>
        <rFont val="新細明體"/>
        <family val="1"/>
        <charset val="136"/>
      </rPr>
      <t>月起，「其他機構存款」分拆為「銀行及其他金融機構存款」及「香港特別行政區政府基金及法定組織存款</t>
    </r>
    <r>
      <rPr>
        <sz val="10"/>
        <rFont val="新細明體"/>
        <family val="1"/>
        <charset val="136"/>
      </rPr>
      <t>」。</t>
    </r>
  </si>
  <si>
    <r>
      <t>由</t>
    </r>
    <r>
      <rPr>
        <sz val="10"/>
        <rFont val="Times New Roman"/>
        <family val="1"/>
      </rPr>
      <t>2009</t>
    </r>
    <r>
      <rPr>
        <sz val="10"/>
        <rFont val="新細明體"/>
        <family val="1"/>
        <charset val="136"/>
      </rPr>
      <t>年</t>
    </r>
    <r>
      <rPr>
        <sz val="10"/>
        <rFont val="Times New Roman"/>
        <family val="1"/>
      </rPr>
      <t>12</t>
    </r>
    <r>
      <rPr>
        <sz val="10"/>
        <rFont val="新細明體"/>
        <family val="1"/>
        <charset val="136"/>
      </rPr>
      <t>月起，「其他香港特別行政區政府基金存款」轉為「財政儲備存款」。</t>
    </r>
  </si>
  <si>
    <t>附屬公司存款</t>
  </si>
  <si>
    <r>
      <t>財政儲備存款</t>
    </r>
    <r>
      <rPr>
        <vertAlign val="superscript"/>
        <sz val="10"/>
        <rFont val="新細明體"/>
        <family val="1"/>
        <charset val="136"/>
      </rPr>
      <t>5</t>
    </r>
  </si>
  <si>
    <r>
      <t>Indebtedness</t>
    </r>
    <r>
      <rPr>
        <vertAlign val="superscript"/>
        <sz val="10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</si>
</sst>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#,##0;\(#,##0\);"/>
    <numFmt numFmtId="166" formatCode="_(* #,##0_);_(* \(#,##0\);_(* &quot;-&quot;??_);_(@_)"/>
    <numFmt numFmtId="167" formatCode="#,##0;\(#,##0\)"/>
    <numFmt numFmtId="168" formatCode="0_);\(0\)"/>
  </numFmts>
  <fonts count="13" x14ac:knownFonts="1">
    <font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vertAlign val="superscript"/>
      <sz val="10"/>
      <name val="新細明體"/>
      <family val="1"/>
      <charset val="136"/>
    </font>
    <font>
      <b/>
      <sz val="14"/>
      <name val="細明體"/>
      <family val="3"/>
      <charset val="136"/>
    </font>
    <font>
      <vertAlign val="superscript"/>
      <sz val="10"/>
      <name val="新細明體"/>
      <family val="1"/>
    </font>
    <font>
      <sz val="9"/>
      <name val="細明體"/>
      <family val="3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quotePrefix="1" applyFont="1" applyAlignment="1" applyProtection="1">
      <alignment horizontal="left"/>
    </xf>
    <xf numFmtId="0" fontId="4" fillId="0" borderId="0" xfId="0" quotePrefix="1" applyFont="1" applyAlignment="1" applyProtection="1">
      <alignment horizontal="right"/>
    </xf>
    <xf numFmtId="0" fontId="4" fillId="0" borderId="0" xfId="0" quotePrefix="1" applyFont="1"/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165" fontId="4" fillId="0" borderId="1" xfId="0" quotePrefix="1" applyNumberFormat="1" applyFont="1" applyBorder="1" applyAlignment="1" applyProtection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 applyProtection="1"/>
    <xf numFmtId="0" fontId="6" fillId="0" borderId="0" xfId="0" applyFont="1" applyBorder="1" applyAlignment="1" applyProtection="1"/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quotePrefix="1" applyFont="1" applyAlignment="1">
      <alignment horizontal="left"/>
    </xf>
    <xf numFmtId="0" fontId="1" fillId="0" borderId="0" xfId="0" applyFont="1"/>
    <xf numFmtId="0" fontId="4" fillId="0" borderId="0" xfId="0" quotePrefix="1" applyFont="1" applyAlignment="1">
      <alignment horizontal="right"/>
    </xf>
    <xf numFmtId="167" fontId="4" fillId="0" borderId="0" xfId="0" quotePrefix="1" applyNumberFormat="1" applyFont="1" applyAlignment="1">
      <alignment horizontal="right"/>
    </xf>
    <xf numFmtId="167" fontId="6" fillId="0" borderId="0" xfId="0" applyNumberFormat="1" applyFont="1"/>
    <xf numFmtId="167" fontId="4" fillId="0" borderId="0" xfId="0" applyNumberFormat="1" applyFont="1" applyAlignment="1">
      <alignment horizontal="right"/>
    </xf>
    <xf numFmtId="167" fontId="4" fillId="0" borderId="0" xfId="0" applyNumberFormat="1" applyFont="1"/>
    <xf numFmtId="0" fontId="7" fillId="0" borderId="0" xfId="0" applyFo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top"/>
    </xf>
    <xf numFmtId="0" fontId="7" fillId="0" borderId="0" xfId="0" applyFont="1" applyAlignment="1">
      <alignment horizontal="right"/>
    </xf>
    <xf numFmtId="0" fontId="0" fillId="0" borderId="1" xfId="0" applyBorder="1"/>
    <xf numFmtId="166" fontId="4" fillId="0" borderId="0" xfId="1" applyNumberFormat="1" applyFont="1"/>
    <xf numFmtId="0" fontId="7" fillId="0" borderId="1" xfId="0" applyFont="1" applyBorder="1"/>
    <xf numFmtId="0" fontId="0" fillId="0" borderId="0" xfId="0" applyBorder="1"/>
    <xf numFmtId="0" fontId="7" fillId="0" borderId="0" xfId="0" applyFont="1" applyBorder="1" applyAlignment="1">
      <alignment horizontal="center" vertical="top"/>
    </xf>
    <xf numFmtId="166" fontId="4" fillId="0" borderId="0" xfId="0" applyNumberFormat="1" applyFont="1"/>
    <xf numFmtId="166" fontId="4" fillId="0" borderId="0" xfId="1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6" fontId="4" fillId="0" borderId="0" xfId="1" applyNumberFormat="1" applyFont="1" applyFill="1"/>
    <xf numFmtId="166" fontId="4" fillId="0" borderId="0" xfId="1" applyNumberFormat="1" applyFont="1" applyFill="1" applyAlignment="1">
      <alignment horizontal="right"/>
    </xf>
    <xf numFmtId="0" fontId="12" fillId="0" borderId="0" xfId="0" applyFont="1"/>
    <xf numFmtId="168" fontId="4" fillId="0" borderId="0" xfId="1" applyNumberFormat="1" applyFont="1"/>
    <xf numFmtId="0" fontId="4" fillId="0" borderId="0" xfId="0" applyFont="1" applyBorder="1"/>
    <xf numFmtId="0" fontId="6" fillId="0" borderId="0" xfId="0" applyFont="1" applyBorder="1"/>
    <xf numFmtId="166" fontId="4" fillId="0" borderId="0" xfId="1" applyNumberFormat="1" applyFont="1" applyBorder="1"/>
    <xf numFmtId="166" fontId="4" fillId="0" borderId="0" xfId="1" applyNumberFormat="1" applyFont="1" applyFill="1" applyBorder="1"/>
    <xf numFmtId="0" fontId="1" fillId="0" borderId="0" xfId="0" applyFont="1" applyBorder="1"/>
    <xf numFmtId="0" fontId="0" fillId="0" borderId="3" xfId="0" applyBorder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6" fillId="0" borderId="0" xfId="0" applyFont="1" applyFill="1" applyAlignment="1">
      <alignment horizontal="left"/>
    </xf>
    <xf numFmtId="168" fontId="4" fillId="0" borderId="0" xfId="1" applyNumberFormat="1" applyFont="1" applyFill="1"/>
    <xf numFmtId="166" fontId="4" fillId="0" borderId="0" xfId="0" applyNumberFormat="1" applyFont="1" applyFill="1"/>
    <xf numFmtId="0" fontId="12" fillId="0" borderId="0" xfId="0" applyFont="1" applyFill="1"/>
    <xf numFmtId="0" fontId="2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138"/>
  <sheetViews>
    <sheetView showGridLines="0" tabSelected="1" zoomScale="75" zoomScaleNormal="75" zoomScaleSheetLayoutView="75" zoomScalePageLayoutView="60" workbookViewId="0">
      <pane ySplit="17" topLeftCell="A94" activePane="bottomLeft" state="frozen"/>
      <selection pane="bottomLeft" activeCell="B108" sqref="B108"/>
    </sheetView>
  </sheetViews>
  <sheetFormatPr defaultRowHeight="15.75" x14ac:dyDescent="0.25"/>
  <cols>
    <col min="1" max="1" width="5.125" customWidth="1"/>
    <col min="2" max="2" width="4.125" customWidth="1"/>
    <col min="3" max="3" width="4.75" customWidth="1"/>
    <col min="4" max="4" width="1.875" customWidth="1"/>
    <col min="5" max="5" width="13.25" customWidth="1"/>
    <col min="6" max="6" width="14.25" customWidth="1"/>
    <col min="7" max="7" width="10.875" bestFit="1" customWidth="1"/>
    <col min="8" max="8" width="9.125" bestFit="1" customWidth="1"/>
    <col min="9" max="9" width="9.625" bestFit="1" customWidth="1"/>
    <col min="10" max="10" width="10.875" customWidth="1"/>
    <col min="11" max="11" width="0.75" style="31" customWidth="1"/>
    <col min="12" max="12" width="10.25" customWidth="1"/>
    <col min="13" max="13" width="14.25" customWidth="1"/>
    <col min="14" max="14" width="12" customWidth="1"/>
    <col min="15" max="15" width="16.875" customWidth="1"/>
    <col min="16" max="16" width="9.375" bestFit="1" customWidth="1"/>
    <col min="17" max="17" width="16.125" customWidth="1"/>
    <col min="18" max="18" width="21.25" customWidth="1"/>
    <col min="19" max="19" width="16" customWidth="1"/>
    <col min="20" max="20" width="12" customWidth="1"/>
    <col min="21" max="21" width="8.75" customWidth="1"/>
    <col min="22" max="22" width="10.875" bestFit="1" customWidth="1"/>
    <col min="23" max="23" width="0.75" customWidth="1"/>
    <col min="24" max="24" width="9.5" bestFit="1" customWidth="1"/>
  </cols>
  <sheetData>
    <row r="1" spans="1:95" s="1" customFormat="1" ht="19.5" customHeight="1" x14ac:dyDescent="0.3">
      <c r="A1" s="52" t="s">
        <v>15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95" s="1" customFormat="1" ht="19.5" x14ac:dyDescent="0.3">
      <c r="A2" s="52" t="s">
        <v>49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95" s="2" customFormat="1" ht="4.9000000000000004" customHeight="1" x14ac:dyDescent="0.25">
      <c r="H3" s="3"/>
      <c r="K3" s="40"/>
      <c r="N3" s="3"/>
      <c r="Q3" s="3"/>
      <c r="R3" s="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95" s="2" customFormat="1" ht="16.5" x14ac:dyDescent="0.25">
      <c r="A4" s="2" t="s">
        <v>16</v>
      </c>
      <c r="H4" s="3"/>
      <c r="K4" s="40"/>
      <c r="N4" s="4"/>
      <c r="O4" s="5"/>
      <c r="P4" s="5"/>
      <c r="Q4" s="4"/>
      <c r="R4" s="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95" s="2" customFormat="1" ht="16.5" x14ac:dyDescent="0.25">
      <c r="A5" s="6" t="s">
        <v>50</v>
      </c>
      <c r="B5" s="6"/>
      <c r="H5" s="3"/>
      <c r="N5" s="4"/>
      <c r="O5" s="5" t="s">
        <v>0</v>
      </c>
      <c r="P5" s="5"/>
      <c r="Q5" s="4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95" s="2" customFormat="1" ht="3" customHeight="1" x14ac:dyDescent="0.25">
      <c r="A6" s="7"/>
      <c r="B6" s="7"/>
      <c r="C6" s="8"/>
      <c r="D6" s="8"/>
      <c r="E6" s="8"/>
      <c r="F6" s="8"/>
      <c r="G6" s="8"/>
      <c r="H6" s="8"/>
      <c r="I6" s="9"/>
      <c r="J6" s="10"/>
      <c r="K6" s="10"/>
      <c r="L6" s="10"/>
      <c r="M6" s="10"/>
      <c r="N6" s="10"/>
      <c r="O6" s="10"/>
      <c r="P6" s="10"/>
      <c r="Q6" s="10"/>
      <c r="R6" s="10"/>
      <c r="S6" s="28"/>
      <c r="T6" s="28"/>
      <c r="U6" s="28"/>
      <c r="V6" s="28"/>
      <c r="W6" s="28"/>
      <c r="X6" s="28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95" ht="3.6" customHeight="1" x14ac:dyDescent="0.25">
      <c r="W7" s="53"/>
      <c r="X7" s="53"/>
    </row>
    <row r="8" spans="1:95" x14ac:dyDescent="0.25">
      <c r="E8" s="53" t="s">
        <v>1</v>
      </c>
      <c r="F8" s="53"/>
      <c r="G8" s="53"/>
      <c r="H8" s="53"/>
      <c r="I8" s="53"/>
      <c r="J8" s="53"/>
      <c r="K8" s="40"/>
      <c r="L8" s="53" t="s">
        <v>30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25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16.149999999999999" customHeight="1" x14ac:dyDescent="0.25">
      <c r="E9" s="54" t="s">
        <v>2</v>
      </c>
      <c r="F9" s="54"/>
      <c r="G9" s="54"/>
      <c r="H9" s="54"/>
      <c r="I9" s="54"/>
      <c r="J9" s="54"/>
      <c r="K9" s="40"/>
      <c r="L9" s="55" t="s">
        <v>3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3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ht="5.45" customHeight="1" x14ac:dyDescent="0.25">
      <c r="E10" s="26"/>
      <c r="F10" s="26"/>
      <c r="G10" s="26"/>
      <c r="H10" s="26"/>
      <c r="I10" s="26"/>
      <c r="J10" s="26"/>
      <c r="K10" s="40"/>
      <c r="L10" s="2"/>
      <c r="M10" s="2"/>
      <c r="N10" s="2"/>
      <c r="O10" s="2"/>
      <c r="P10" s="2"/>
      <c r="Q10" s="23"/>
      <c r="R10" s="23"/>
      <c r="S10" s="23"/>
      <c r="T10" s="23"/>
      <c r="U10" s="2"/>
      <c r="V10" s="23"/>
      <c r="W10" s="23"/>
      <c r="X10" s="23"/>
      <c r="Y10" s="23"/>
      <c r="Z10" s="2"/>
      <c r="AA10" s="23"/>
      <c r="AB10" s="2"/>
      <c r="AC10" s="23"/>
      <c r="AD10" s="2"/>
      <c r="AE10" s="23"/>
      <c r="AF10" s="2"/>
      <c r="AG10" s="23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</row>
    <row r="11" spans="1:95" x14ac:dyDescent="0.25">
      <c r="A11" s="13"/>
      <c r="E11" s="15"/>
      <c r="F11" s="11" t="s">
        <v>23</v>
      </c>
      <c r="G11" s="2"/>
      <c r="H11" s="2"/>
      <c r="I11" s="2"/>
      <c r="J11" s="2"/>
      <c r="K11" s="40"/>
      <c r="L11" s="11"/>
      <c r="M11" s="11" t="s">
        <v>32</v>
      </c>
      <c r="N11" s="2"/>
      <c r="O11" s="2"/>
      <c r="P11" s="11" t="s">
        <v>43</v>
      </c>
      <c r="Q11" s="11" t="s">
        <v>37</v>
      </c>
      <c r="R11" s="11" t="s">
        <v>37</v>
      </c>
      <c r="S11" s="11"/>
      <c r="T11" s="11"/>
      <c r="U11" s="23"/>
      <c r="V11" s="2"/>
      <c r="W11" s="2"/>
      <c r="X11" s="23"/>
      <c r="Y11" s="2"/>
      <c r="Z11" s="23"/>
      <c r="AA11" s="2"/>
      <c r="AB11" s="23"/>
      <c r="AC11" s="2"/>
      <c r="AD11" s="23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5" x14ac:dyDescent="0.25">
      <c r="E12" s="11" t="s">
        <v>21</v>
      </c>
      <c r="F12" s="11" t="s">
        <v>25</v>
      </c>
      <c r="G12" s="2"/>
      <c r="H12" s="2"/>
      <c r="I12" s="2"/>
      <c r="J12" s="2"/>
      <c r="K12" s="40"/>
      <c r="L12" s="11" t="s">
        <v>31</v>
      </c>
      <c r="M12" s="11" t="s">
        <v>33</v>
      </c>
      <c r="N12" s="11" t="s">
        <v>54</v>
      </c>
      <c r="O12" s="11" t="s">
        <v>36</v>
      </c>
      <c r="P12" s="11" t="s">
        <v>42</v>
      </c>
      <c r="Q12" s="11" t="s">
        <v>24</v>
      </c>
      <c r="R12" s="11" t="s">
        <v>73</v>
      </c>
      <c r="S12" s="11" t="s">
        <v>37</v>
      </c>
      <c r="T12" s="11" t="s">
        <v>37</v>
      </c>
      <c r="U12" s="11" t="s">
        <v>47</v>
      </c>
      <c r="V12" s="2"/>
      <c r="W12" s="2"/>
      <c r="X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5" ht="16.5" x14ac:dyDescent="0.25">
      <c r="A13" s="12" t="s">
        <v>6</v>
      </c>
      <c r="E13" s="11" t="s">
        <v>22</v>
      </c>
      <c r="F13" s="11" t="s">
        <v>26</v>
      </c>
      <c r="G13" s="11" t="s">
        <v>17</v>
      </c>
      <c r="H13" s="2" t="s">
        <v>45</v>
      </c>
      <c r="I13" s="11" t="s">
        <v>41</v>
      </c>
      <c r="J13" s="11" t="s">
        <v>29</v>
      </c>
      <c r="K13" s="40"/>
      <c r="L13" s="11" t="s">
        <v>107</v>
      </c>
      <c r="M13" s="11" t="s">
        <v>60</v>
      </c>
      <c r="N13" s="11" t="s">
        <v>35</v>
      </c>
      <c r="O13" s="11" t="s">
        <v>88</v>
      </c>
      <c r="P13" s="11" t="s">
        <v>63</v>
      </c>
      <c r="Q13" s="11" t="s">
        <v>65</v>
      </c>
      <c r="R13" s="11" t="s">
        <v>74</v>
      </c>
      <c r="S13" s="11" t="s">
        <v>79</v>
      </c>
      <c r="T13" s="11" t="s">
        <v>95</v>
      </c>
      <c r="U13" s="11" t="s">
        <v>46</v>
      </c>
      <c r="V13" s="11" t="s">
        <v>29</v>
      </c>
      <c r="W13" s="11"/>
      <c r="X13" s="11" t="s">
        <v>55</v>
      </c>
      <c r="Y13" s="2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5" ht="16.5" x14ac:dyDescent="0.25">
      <c r="A14" s="13" t="s">
        <v>7</v>
      </c>
      <c r="E14" s="24" t="s">
        <v>82</v>
      </c>
      <c r="F14" s="24" t="s">
        <v>27</v>
      </c>
      <c r="G14" s="24" t="s">
        <v>18</v>
      </c>
      <c r="H14" s="24" t="s">
        <v>19</v>
      </c>
      <c r="I14" s="24" t="s">
        <v>20</v>
      </c>
      <c r="J14" s="24" t="s">
        <v>52</v>
      </c>
      <c r="K14" s="40"/>
      <c r="L14" s="24" t="s">
        <v>61</v>
      </c>
      <c r="M14" s="24" t="s">
        <v>34</v>
      </c>
      <c r="N14" s="24" t="s">
        <v>4</v>
      </c>
      <c r="O14" s="24" t="s">
        <v>89</v>
      </c>
      <c r="P14" s="24" t="s">
        <v>48</v>
      </c>
      <c r="Q14" s="24" t="s">
        <v>38</v>
      </c>
      <c r="R14" s="24" t="s">
        <v>80</v>
      </c>
      <c r="S14" s="24" t="s">
        <v>106</v>
      </c>
      <c r="T14" s="24" t="s">
        <v>105</v>
      </c>
      <c r="U14" s="27" t="s">
        <v>5</v>
      </c>
      <c r="V14" s="24" t="s">
        <v>52</v>
      </c>
      <c r="W14" s="27"/>
      <c r="X14" s="24" t="s">
        <v>56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5" s="15" customFormat="1" ht="16.5" x14ac:dyDescent="0.25">
      <c r="E15" s="24"/>
      <c r="F15" s="24" t="s">
        <v>28</v>
      </c>
      <c r="J15" s="24"/>
      <c r="K15" s="41"/>
      <c r="M15" s="24" t="s">
        <v>62</v>
      </c>
      <c r="O15" s="24" t="s">
        <v>58</v>
      </c>
      <c r="P15" s="24" t="s">
        <v>64</v>
      </c>
      <c r="Q15" s="27" t="s">
        <v>66</v>
      </c>
      <c r="R15" s="24" t="s">
        <v>75</v>
      </c>
      <c r="S15" s="24"/>
      <c r="T15" s="24"/>
    </row>
    <row r="16" spans="1:95" s="2" customFormat="1" ht="4.1500000000000004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40"/>
      <c r="L16" s="7"/>
      <c r="M16" s="30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6" s="2" customFormat="1" ht="3.6" customHeight="1" x14ac:dyDescent="0.2">
      <c r="K17" s="40"/>
    </row>
    <row r="18" spans="1:26" s="2" customFormat="1" ht="4.1500000000000004" customHeight="1" x14ac:dyDescent="0.2">
      <c r="F18" s="29"/>
      <c r="G18" s="29"/>
      <c r="H18" s="29"/>
      <c r="I18" s="29"/>
      <c r="K18" s="40"/>
      <c r="X18" s="29"/>
    </row>
    <row r="19" spans="1:26" s="2" customFormat="1" ht="12.6" customHeight="1" x14ac:dyDescent="0.25">
      <c r="A19" s="3">
        <v>1993</v>
      </c>
      <c r="B19" s="2" t="s">
        <v>40</v>
      </c>
      <c r="C19" s="3" t="s">
        <v>51</v>
      </c>
      <c r="D19" s="3"/>
      <c r="E19" s="35" t="s">
        <v>44</v>
      </c>
      <c r="F19" s="35" t="s">
        <v>44</v>
      </c>
      <c r="G19" s="35" t="s">
        <v>44</v>
      </c>
      <c r="H19" s="35" t="s">
        <v>44</v>
      </c>
      <c r="I19" s="35" t="s">
        <v>44</v>
      </c>
      <c r="J19" s="33">
        <v>348394</v>
      </c>
      <c r="K19" s="40"/>
      <c r="L19" s="29">
        <v>68801</v>
      </c>
      <c r="M19" s="29">
        <v>2604</v>
      </c>
      <c r="N19" s="29">
        <v>1385</v>
      </c>
      <c r="O19" s="29">
        <v>25168</v>
      </c>
      <c r="P19" s="34">
        <v>6097</v>
      </c>
      <c r="Q19" s="34" t="s">
        <v>44</v>
      </c>
      <c r="R19" s="34" t="s">
        <v>44</v>
      </c>
      <c r="S19" s="29">
        <v>115683</v>
      </c>
      <c r="T19" s="34" t="s">
        <v>44</v>
      </c>
      <c r="U19" s="29">
        <v>1038</v>
      </c>
      <c r="V19" s="29">
        <v>220776</v>
      </c>
      <c r="X19" s="29">
        <v>127618</v>
      </c>
      <c r="Y19" s="33"/>
    </row>
    <row r="20" spans="1:26" s="2" customFormat="1" ht="12.6" customHeight="1" x14ac:dyDescent="0.2">
      <c r="E20" s="33"/>
      <c r="F20" s="33"/>
      <c r="G20" s="33"/>
      <c r="H20" s="33"/>
      <c r="I20" s="33"/>
      <c r="J20" s="33"/>
      <c r="K20" s="40"/>
      <c r="X20" s="29"/>
    </row>
    <row r="21" spans="1:26" s="2" customFormat="1" ht="12.6" customHeight="1" x14ac:dyDescent="0.25">
      <c r="A21" s="3">
        <v>1994</v>
      </c>
      <c r="B21" s="2" t="s">
        <v>39</v>
      </c>
      <c r="C21" s="3" t="s">
        <v>98</v>
      </c>
      <c r="D21" s="3" t="s">
        <v>97</v>
      </c>
      <c r="E21" s="35" t="s">
        <v>44</v>
      </c>
      <c r="F21" s="35" t="s">
        <v>44</v>
      </c>
      <c r="G21" s="35" t="s">
        <v>44</v>
      </c>
      <c r="H21" s="35" t="s">
        <v>44</v>
      </c>
      <c r="I21" s="35" t="s">
        <v>44</v>
      </c>
      <c r="J21" s="33">
        <v>388470</v>
      </c>
      <c r="K21" s="40"/>
      <c r="L21" s="29">
        <v>69571</v>
      </c>
      <c r="M21" s="29">
        <v>2573</v>
      </c>
      <c r="N21" s="29">
        <v>2858</v>
      </c>
      <c r="O21" s="29">
        <v>39330</v>
      </c>
      <c r="P21" s="29">
        <v>17931</v>
      </c>
      <c r="Q21" s="34" t="s">
        <v>44</v>
      </c>
      <c r="R21" s="34" t="s">
        <v>44</v>
      </c>
      <c r="S21" s="29">
        <v>131171</v>
      </c>
      <c r="T21" s="34" t="s">
        <v>44</v>
      </c>
      <c r="U21" s="29">
        <v>1834</v>
      </c>
      <c r="V21" s="29">
        <f>SUM(L21:U21)</f>
        <v>265268</v>
      </c>
      <c r="X21" s="29">
        <v>123202</v>
      </c>
      <c r="Y21" s="33"/>
      <c r="Z21" s="33"/>
    </row>
    <row r="22" spans="1:26" s="2" customFormat="1" ht="12.6" customHeight="1" x14ac:dyDescent="0.25">
      <c r="A22" s="3" ph="1"/>
      <c r="B22" s="2" t="s" ph="1">
        <v>40</v>
      </c>
      <c r="C22" s="3" t="s" ph="1">
        <v>51</v>
      </c>
      <c r="D22" s="3" ph="1"/>
      <c r="E22" s="33">
        <f>661+14708</f>
        <v>15369</v>
      </c>
      <c r="F22" s="33" ph="1">
        <v>108773</v>
      </c>
      <c r="G22" s="33" ph="1">
        <v>278162</v>
      </c>
      <c r="H22" s="33" ph="1">
        <v>0</v>
      </c>
      <c r="I22" s="33" ph="1">
        <v>6481</v>
      </c>
      <c r="J22" s="33" ph="1">
        <v>408485</v>
      </c>
      <c r="K22" s="40" ph="1"/>
      <c r="L22" s="29" ph="1">
        <v>74301</v>
      </c>
      <c r="M22" s="29" ph="1">
        <v>3372</v>
      </c>
      <c r="N22" s="29" ph="1">
        <v>2208</v>
      </c>
      <c r="O22" s="29" ph="1">
        <v>46140</v>
      </c>
      <c r="P22" s="29" ph="1">
        <v>22971</v>
      </c>
      <c r="Q22" s="34" t="s" ph="1">
        <v>44</v>
      </c>
      <c r="R22" s="34" t="s" ph="1">
        <v>44</v>
      </c>
      <c r="S22" s="29" ph="1">
        <v>131240</v>
      </c>
      <c r="T22" s="34" t="s">
        <v>44</v>
      </c>
      <c r="U22" s="29" ph="1">
        <v>-357</v>
      </c>
      <c r="V22" s="29" ph="1">
        <v>279875</v>
      </c>
      <c r="W22" s="2" ph="1"/>
      <c r="X22" s="29" ph="1">
        <v>128610</v>
      </c>
      <c r="Y22" s="33" ph="1"/>
      <c r="Z22" s="2" ph="1"/>
    </row>
    <row r="23" spans="1:26" s="2" customFormat="1" ht="12.6" customHeight="1" x14ac:dyDescent="0.2">
      <c r="A23" s="3"/>
      <c r="F23" s="29"/>
      <c r="G23" s="29"/>
      <c r="H23" s="29"/>
      <c r="I23" s="29"/>
      <c r="J23" s="29"/>
      <c r="K23" s="40"/>
      <c r="L23" s="29"/>
      <c r="M23" s="29"/>
      <c r="N23" s="29"/>
      <c r="O23" s="29"/>
      <c r="P23" s="29"/>
      <c r="Q23" s="34"/>
      <c r="R23" s="34"/>
      <c r="S23" s="29"/>
      <c r="T23" s="29"/>
      <c r="U23" s="29"/>
      <c r="V23" s="29"/>
      <c r="X23" s="29"/>
    </row>
    <row r="24" spans="1:26" s="2" customFormat="1" ht="12.6" customHeight="1" x14ac:dyDescent="0.25">
      <c r="A24" s="3">
        <v>1995</v>
      </c>
      <c r="B24" s="2" t="s">
        <v>39</v>
      </c>
      <c r="C24" s="3" t="s">
        <v>98</v>
      </c>
      <c r="D24" s="3" t="s">
        <v>97</v>
      </c>
      <c r="E24" s="35" t="s">
        <v>44</v>
      </c>
      <c r="F24" s="35" t="s">
        <v>44</v>
      </c>
      <c r="G24" s="35" t="s">
        <v>44</v>
      </c>
      <c r="H24" s="35" t="s">
        <v>44</v>
      </c>
      <c r="I24" s="35" t="s">
        <v>44</v>
      </c>
      <c r="J24" s="29">
        <v>449788</v>
      </c>
      <c r="K24" s="40"/>
      <c r="L24" s="29">
        <v>74630</v>
      </c>
      <c r="M24" s="29">
        <v>3332</v>
      </c>
      <c r="N24" s="29">
        <v>2247</v>
      </c>
      <c r="O24" s="29">
        <v>50840</v>
      </c>
      <c r="P24" s="34">
        <v>19894</v>
      </c>
      <c r="Q24" s="34" t="s">
        <v>44</v>
      </c>
      <c r="R24" s="34" t="s">
        <v>44</v>
      </c>
      <c r="S24" s="29">
        <v>143908</v>
      </c>
      <c r="T24" s="34" t="s">
        <v>44</v>
      </c>
      <c r="U24" s="29">
        <v>2162</v>
      </c>
      <c r="V24" s="29">
        <f>SUM(L24:U24)</f>
        <v>297013</v>
      </c>
      <c r="X24" s="29">
        <v>152775</v>
      </c>
      <c r="Y24" s="33"/>
    </row>
    <row r="25" spans="1:26" s="2" customFormat="1" ht="12.6" customHeight="1" x14ac:dyDescent="0.25">
      <c r="A25" s="2" ph="1"/>
      <c r="B25" s="2" t="s" ph="1">
        <v>40</v>
      </c>
      <c r="C25" s="3" t="s" ph="1">
        <v>51</v>
      </c>
      <c r="D25" s="3" ph="1"/>
      <c r="E25" s="33" ph="1">
        <v>12090</v>
      </c>
      <c r="F25" s="29">
        <f>76830+5300</f>
        <v>82130</v>
      </c>
      <c r="G25" s="29">
        <f>250702+23657+82953</f>
        <v>357312</v>
      </c>
      <c r="H25" s="29" ph="1">
        <v>58</v>
      </c>
      <c r="I25" s="29" ph="1">
        <v>9144</v>
      </c>
      <c r="J25" s="29" ph="1">
        <v>460734</v>
      </c>
      <c r="K25" s="40" ph="1"/>
      <c r="L25" s="29" ph="1">
        <v>77600</v>
      </c>
      <c r="M25" s="29" ph="1">
        <v>3597</v>
      </c>
      <c r="N25" s="29" ph="1">
        <v>1762</v>
      </c>
      <c r="O25" s="29" ph="1">
        <v>53125</v>
      </c>
      <c r="P25" s="29" ph="1">
        <v>34302</v>
      </c>
      <c r="Q25" s="34" t="s" ph="1">
        <v>44</v>
      </c>
      <c r="R25" s="34" t="s" ph="1">
        <v>44</v>
      </c>
      <c r="S25" s="29" ph="1">
        <v>125916</v>
      </c>
      <c r="T25" s="34" t="s">
        <v>44</v>
      </c>
      <c r="U25" s="29" ph="1">
        <v>4298</v>
      </c>
      <c r="V25" s="29" ph="1">
        <v>300600</v>
      </c>
      <c r="W25" s="2" ph="1"/>
      <c r="X25" s="29" ph="1">
        <v>160134</v>
      </c>
      <c r="Y25" s="33" ph="1"/>
      <c r="Z25" s="2" ph="1"/>
    </row>
    <row r="26" spans="1:26" s="2" customFormat="1" ht="12.6" customHeight="1" x14ac:dyDescent="0.2">
      <c r="G26" s="29"/>
      <c r="K26" s="40"/>
      <c r="V26" s="33"/>
    </row>
    <row r="27" spans="1:26" s="2" customFormat="1" ht="14.25" x14ac:dyDescent="0.25">
      <c r="A27" s="3">
        <v>1996</v>
      </c>
      <c r="B27" s="2" t="s">
        <v>39</v>
      </c>
      <c r="C27" s="3" t="s">
        <v>98</v>
      </c>
      <c r="D27" s="3" t="s">
        <v>97</v>
      </c>
      <c r="E27" s="29">
        <v>19670</v>
      </c>
      <c r="F27" s="29">
        <v>57147</v>
      </c>
      <c r="G27" s="29">
        <v>396377</v>
      </c>
      <c r="H27" s="29">
        <v>97</v>
      </c>
      <c r="I27" s="29">
        <v>11703</v>
      </c>
      <c r="J27" s="29">
        <v>484994</v>
      </c>
      <c r="K27" s="42"/>
      <c r="L27" s="29">
        <v>78270</v>
      </c>
      <c r="M27" s="29">
        <v>3797</v>
      </c>
      <c r="N27" s="29">
        <v>3925</v>
      </c>
      <c r="O27" s="29">
        <v>56726</v>
      </c>
      <c r="P27" s="34" t="s">
        <v>44</v>
      </c>
      <c r="Q27" s="29">
        <v>1956</v>
      </c>
      <c r="R27" s="29">
        <v>23857</v>
      </c>
      <c r="S27" s="29">
        <v>148801</v>
      </c>
      <c r="T27" s="34" t="s">
        <v>44</v>
      </c>
      <c r="U27" s="29">
        <v>6008</v>
      </c>
      <c r="V27" s="29">
        <v>323340</v>
      </c>
      <c r="W27" s="29"/>
      <c r="X27" s="29">
        <v>161654</v>
      </c>
      <c r="Y27" s="33"/>
    </row>
    <row r="28" spans="1:26" x14ac:dyDescent="0.25">
      <c r="A28" s="3"/>
      <c r="B28" s="2" t="s">
        <v>40</v>
      </c>
      <c r="C28" s="3" t="s">
        <v>51</v>
      </c>
      <c r="D28" s="3"/>
      <c r="E28" s="29">
        <v>4152</v>
      </c>
      <c r="F28" s="29">
        <v>73720</v>
      </c>
      <c r="G28" s="29">
        <v>447111</v>
      </c>
      <c r="H28" s="29">
        <v>166</v>
      </c>
      <c r="I28" s="29">
        <v>9368</v>
      </c>
      <c r="J28" s="29">
        <v>534517</v>
      </c>
      <c r="K28" s="42"/>
      <c r="L28" s="29">
        <v>82480</v>
      </c>
      <c r="M28" s="29">
        <v>4164</v>
      </c>
      <c r="N28" s="29">
        <v>474</v>
      </c>
      <c r="O28" s="29">
        <v>83509</v>
      </c>
      <c r="P28" s="34" t="s">
        <v>44</v>
      </c>
      <c r="Q28" s="29">
        <v>21957</v>
      </c>
      <c r="R28" s="29">
        <v>17168</v>
      </c>
      <c r="S28" s="29">
        <v>145898</v>
      </c>
      <c r="T28" s="34" t="s">
        <v>44</v>
      </c>
      <c r="U28" s="29">
        <v>6005</v>
      </c>
      <c r="V28" s="29">
        <v>361655</v>
      </c>
      <c r="W28" s="29"/>
      <c r="X28" s="29">
        <v>172862</v>
      </c>
      <c r="Y28" s="33"/>
    </row>
    <row r="29" spans="1:26" ht="7.9" customHeight="1" x14ac:dyDescent="0.25">
      <c r="A29" s="3"/>
      <c r="B29" s="2"/>
      <c r="C29" s="14"/>
      <c r="D29" s="14"/>
      <c r="E29" s="29"/>
      <c r="F29" s="29"/>
      <c r="G29" s="29"/>
      <c r="H29" s="29"/>
      <c r="I29" s="29"/>
      <c r="J29" s="29"/>
      <c r="K29" s="42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6" x14ac:dyDescent="0.25">
      <c r="A30" s="3">
        <v>1997</v>
      </c>
      <c r="B30" s="2" t="s">
        <v>39</v>
      </c>
      <c r="C30" s="3" t="s">
        <v>98</v>
      </c>
      <c r="D30" s="3" t="s">
        <v>97</v>
      </c>
      <c r="E30" s="29">
        <v>6259</v>
      </c>
      <c r="F30" s="29">
        <v>67689</v>
      </c>
      <c r="G30" s="29">
        <v>484778</v>
      </c>
      <c r="H30" s="29">
        <v>167</v>
      </c>
      <c r="I30" s="29">
        <v>9861</v>
      </c>
      <c r="J30" s="29">
        <v>568754</v>
      </c>
      <c r="K30" s="42"/>
      <c r="L30" s="29">
        <v>91985</v>
      </c>
      <c r="M30" s="29">
        <v>4564</v>
      </c>
      <c r="N30" s="29">
        <v>480</v>
      </c>
      <c r="O30" s="29">
        <v>89338</v>
      </c>
      <c r="P30" s="34" t="s">
        <v>44</v>
      </c>
      <c r="Q30" s="29">
        <v>4247</v>
      </c>
      <c r="R30" s="29">
        <v>9257</v>
      </c>
      <c r="S30" s="29">
        <v>182168</v>
      </c>
      <c r="T30" s="34" t="s">
        <v>44</v>
      </c>
      <c r="U30" s="29">
        <v>4828</v>
      </c>
      <c r="V30" s="29">
        <v>386867</v>
      </c>
      <c r="W30" s="29"/>
      <c r="X30" s="29">
        <v>181887</v>
      </c>
      <c r="Y30" s="33"/>
    </row>
    <row r="31" spans="1:26" x14ac:dyDescent="0.25">
      <c r="A31" s="3"/>
      <c r="B31" s="2" t="s">
        <v>40</v>
      </c>
      <c r="C31" s="3" t="s">
        <v>51</v>
      </c>
      <c r="D31" s="3"/>
      <c r="E31" s="29">
        <v>4959</v>
      </c>
      <c r="F31" s="29">
        <v>78775</v>
      </c>
      <c r="G31" s="29">
        <v>534700</v>
      </c>
      <c r="H31" s="29">
        <v>214</v>
      </c>
      <c r="I31" s="29">
        <v>18025</v>
      </c>
      <c r="J31" s="29">
        <v>636673</v>
      </c>
      <c r="K31" s="42"/>
      <c r="L31" s="29">
        <v>87015</v>
      </c>
      <c r="M31" s="29">
        <v>5399</v>
      </c>
      <c r="N31" s="29">
        <v>296</v>
      </c>
      <c r="O31" s="29">
        <v>89338</v>
      </c>
      <c r="P31" s="34" t="s">
        <v>44</v>
      </c>
      <c r="Q31" s="29">
        <v>13034</v>
      </c>
      <c r="R31" s="29">
        <v>8028</v>
      </c>
      <c r="S31" s="29">
        <v>237629</v>
      </c>
      <c r="T31" s="34" t="s">
        <v>44</v>
      </c>
      <c r="U31" s="29">
        <v>5708</v>
      </c>
      <c r="V31" s="29">
        <v>446447</v>
      </c>
      <c r="W31" s="29"/>
      <c r="X31" s="29">
        <v>190226</v>
      </c>
      <c r="Y31" s="33"/>
    </row>
    <row r="32" spans="1:26" ht="7.9" customHeight="1" x14ac:dyDescent="0.25">
      <c r="A32" s="3"/>
      <c r="B32" s="2"/>
      <c r="C32" s="14"/>
      <c r="D32" s="14"/>
      <c r="E32" s="29"/>
      <c r="F32" s="29"/>
      <c r="G32" s="29"/>
      <c r="H32" s="29"/>
      <c r="I32" s="29"/>
      <c r="J32" s="29"/>
      <c r="K32" s="42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5" x14ac:dyDescent="0.25">
      <c r="A33" s="3">
        <v>1998</v>
      </c>
      <c r="B33" s="2" t="s">
        <v>39</v>
      </c>
      <c r="C33" s="3" t="s">
        <v>98</v>
      </c>
      <c r="D33" s="3" t="s">
        <v>97</v>
      </c>
      <c r="E33" s="29">
        <v>5344</v>
      </c>
      <c r="F33" s="29">
        <v>69539</v>
      </c>
      <c r="G33" s="29">
        <v>564532</v>
      </c>
      <c r="H33" s="29">
        <v>210</v>
      </c>
      <c r="I33" s="29">
        <v>16696</v>
      </c>
      <c r="J33" s="29">
        <v>656321</v>
      </c>
      <c r="K33" s="42"/>
      <c r="L33" s="29">
        <v>84675</v>
      </c>
      <c r="M33" s="29">
        <v>5648</v>
      </c>
      <c r="N33" s="29">
        <v>497</v>
      </c>
      <c r="O33" s="29">
        <v>87758</v>
      </c>
      <c r="P33" s="34" t="s">
        <v>44</v>
      </c>
      <c r="Q33" s="29">
        <v>18466</v>
      </c>
      <c r="R33" s="29">
        <v>4729</v>
      </c>
      <c r="S33" s="29">
        <v>245393</v>
      </c>
      <c r="T33" s="34" t="s">
        <v>44</v>
      </c>
      <c r="U33" s="29">
        <v>7174</v>
      </c>
      <c r="V33" s="29">
        <v>454340</v>
      </c>
      <c r="W33" s="29"/>
      <c r="X33" s="29">
        <v>201981</v>
      </c>
      <c r="Y33" s="33"/>
    </row>
    <row r="34" spans="1:25" x14ac:dyDescent="0.25">
      <c r="A34" s="3"/>
      <c r="B34" s="2" t="s">
        <v>40</v>
      </c>
      <c r="C34" s="3" t="s">
        <v>51</v>
      </c>
      <c r="D34" s="3"/>
      <c r="E34" s="29">
        <v>12264</v>
      </c>
      <c r="F34" s="29">
        <v>52522</v>
      </c>
      <c r="G34" s="29">
        <v>826134</v>
      </c>
      <c r="H34" s="29">
        <v>217</v>
      </c>
      <c r="I34" s="29">
        <v>21138</v>
      </c>
      <c r="J34" s="29">
        <v>912275</v>
      </c>
      <c r="K34" s="42"/>
      <c r="L34" s="29">
        <v>86465</v>
      </c>
      <c r="M34" s="29">
        <v>5778</v>
      </c>
      <c r="N34" s="29">
        <v>2527</v>
      </c>
      <c r="O34" s="29">
        <v>98334</v>
      </c>
      <c r="P34" s="34" t="s">
        <v>44</v>
      </c>
      <c r="Q34" s="29">
        <v>12572</v>
      </c>
      <c r="R34" s="29">
        <v>4647</v>
      </c>
      <c r="S34" s="29">
        <v>424562</v>
      </c>
      <c r="T34" s="34" t="s">
        <v>44</v>
      </c>
      <c r="U34" s="29">
        <v>35145</v>
      </c>
      <c r="V34" s="29">
        <v>670030</v>
      </c>
      <c r="W34" s="29"/>
      <c r="X34" s="29">
        <v>242245</v>
      </c>
      <c r="Y34" s="33"/>
    </row>
    <row r="35" spans="1:25" ht="7.9" customHeight="1" x14ac:dyDescent="0.25">
      <c r="A35" s="3"/>
      <c r="B35" s="2"/>
      <c r="C35" s="14"/>
      <c r="D35" s="14"/>
      <c r="E35" s="29"/>
      <c r="F35" s="29"/>
      <c r="G35" s="29"/>
      <c r="H35" s="29"/>
      <c r="I35" s="29"/>
      <c r="J35" s="29"/>
      <c r="K35" s="42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5" x14ac:dyDescent="0.25">
      <c r="A36" s="3">
        <v>1999</v>
      </c>
      <c r="B36" s="2" t="s">
        <v>39</v>
      </c>
      <c r="C36" s="3" t="s">
        <v>98</v>
      </c>
      <c r="D36" s="3" t="s">
        <v>97</v>
      </c>
      <c r="E36" s="29">
        <v>16415</v>
      </c>
      <c r="F36" s="29">
        <v>45828</v>
      </c>
      <c r="G36" s="29">
        <v>864145</v>
      </c>
      <c r="H36" s="29">
        <v>206</v>
      </c>
      <c r="I36" s="29">
        <v>26355</v>
      </c>
      <c r="J36" s="29">
        <v>952949</v>
      </c>
      <c r="K36" s="42"/>
      <c r="L36" s="29">
        <v>89895</v>
      </c>
      <c r="M36" s="29">
        <v>5688</v>
      </c>
      <c r="N36" s="29">
        <v>2030</v>
      </c>
      <c r="O36" s="29">
        <v>98700</v>
      </c>
      <c r="P36" s="34" t="s">
        <v>44</v>
      </c>
      <c r="Q36" s="29">
        <v>20826</v>
      </c>
      <c r="R36" s="29">
        <v>9993</v>
      </c>
      <c r="S36" s="29">
        <v>415910</v>
      </c>
      <c r="T36" s="34" t="s">
        <v>44</v>
      </c>
      <c r="U36" s="29">
        <v>43412</v>
      </c>
      <c r="V36" s="29">
        <v>686454</v>
      </c>
      <c r="W36" s="29"/>
      <c r="X36" s="29">
        <v>266495</v>
      </c>
      <c r="Y36" s="33"/>
    </row>
    <row r="37" spans="1:25" x14ac:dyDescent="0.25">
      <c r="A37" s="3"/>
      <c r="B37" s="2" t="s">
        <v>40</v>
      </c>
      <c r="C37" s="3" t="s">
        <v>51</v>
      </c>
      <c r="D37" s="3"/>
      <c r="E37" s="29">
        <v>16494</v>
      </c>
      <c r="F37" s="29">
        <v>102469</v>
      </c>
      <c r="G37" s="29">
        <v>864072</v>
      </c>
      <c r="H37" s="29">
        <v>213</v>
      </c>
      <c r="I37" s="29">
        <v>19508</v>
      </c>
      <c r="J37" s="29">
        <v>1002756</v>
      </c>
      <c r="K37" s="42"/>
      <c r="L37" s="29">
        <v>118195</v>
      </c>
      <c r="M37" s="29">
        <v>5777</v>
      </c>
      <c r="N37" s="29">
        <v>7960</v>
      </c>
      <c r="O37" s="29">
        <v>101828</v>
      </c>
      <c r="P37" s="34" t="s">
        <v>44</v>
      </c>
      <c r="Q37" s="29">
        <v>19113</v>
      </c>
      <c r="R37" s="29">
        <v>9986</v>
      </c>
      <c r="S37" s="29">
        <v>392206</v>
      </c>
      <c r="T37" s="34" t="s">
        <v>44</v>
      </c>
      <c r="U37" s="29">
        <v>56833</v>
      </c>
      <c r="V37" s="29">
        <v>711898</v>
      </c>
      <c r="W37" s="29"/>
      <c r="X37" s="29">
        <v>290858</v>
      </c>
      <c r="Y37" s="33"/>
    </row>
    <row r="38" spans="1:25" ht="8.4499999999999993" customHeight="1" x14ac:dyDescent="0.25">
      <c r="A38" s="3"/>
      <c r="B38" s="2"/>
      <c r="C38" s="14"/>
      <c r="D38" s="14"/>
      <c r="E38" s="29"/>
      <c r="F38" s="29"/>
      <c r="G38" s="29"/>
      <c r="H38" s="29"/>
      <c r="I38" s="29"/>
      <c r="J38" s="29"/>
      <c r="K38" s="42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5" x14ac:dyDescent="0.25">
      <c r="A39" s="3">
        <v>2000</v>
      </c>
      <c r="B39" s="2" t="s">
        <v>39</v>
      </c>
      <c r="C39" s="3" t="s">
        <v>98</v>
      </c>
      <c r="D39" s="3" t="s">
        <v>97</v>
      </c>
      <c r="E39" s="29">
        <v>27200</v>
      </c>
      <c r="F39" s="29">
        <v>36750</v>
      </c>
      <c r="G39" s="29">
        <v>868062</v>
      </c>
      <c r="H39" s="29">
        <v>187</v>
      </c>
      <c r="I39" s="29">
        <v>23915</v>
      </c>
      <c r="J39" s="29">
        <v>956114</v>
      </c>
      <c r="K39" s="42"/>
      <c r="L39" s="29">
        <v>96075</v>
      </c>
      <c r="M39" s="29">
        <v>5758</v>
      </c>
      <c r="N39" s="29">
        <v>1322</v>
      </c>
      <c r="O39" s="29">
        <v>104875</v>
      </c>
      <c r="P39" s="34" t="s">
        <v>44</v>
      </c>
      <c r="Q39" s="29">
        <v>3001</v>
      </c>
      <c r="R39" s="29">
        <v>9945</v>
      </c>
      <c r="S39" s="29">
        <v>434086</v>
      </c>
      <c r="T39" s="34" t="s">
        <v>44</v>
      </c>
      <c r="U39" s="29">
        <v>15710</v>
      </c>
      <c r="V39" s="29">
        <v>670772</v>
      </c>
      <c r="W39" s="29"/>
      <c r="X39" s="29">
        <v>285342</v>
      </c>
      <c r="Y39" s="33"/>
    </row>
    <row r="40" spans="1:25" x14ac:dyDescent="0.25">
      <c r="A40" s="3"/>
      <c r="B40" s="2" t="s">
        <v>40</v>
      </c>
      <c r="C40" s="3" t="s">
        <v>51</v>
      </c>
      <c r="D40" s="3"/>
      <c r="E40" s="29">
        <v>16953</v>
      </c>
      <c r="F40" s="29">
        <v>56093</v>
      </c>
      <c r="G40" s="29">
        <v>923502</v>
      </c>
      <c r="H40" s="29">
        <v>184</v>
      </c>
      <c r="I40" s="29">
        <v>26631</v>
      </c>
      <c r="J40" s="29">
        <v>1023363</v>
      </c>
      <c r="K40" s="42"/>
      <c r="L40" s="29">
        <v>99265</v>
      </c>
      <c r="M40" s="29">
        <v>5918</v>
      </c>
      <c r="N40" s="29">
        <v>669</v>
      </c>
      <c r="O40" s="29">
        <v>109288</v>
      </c>
      <c r="P40" s="34" t="s">
        <v>44</v>
      </c>
      <c r="Q40" s="29">
        <v>35389</v>
      </c>
      <c r="R40" s="29">
        <v>9660</v>
      </c>
      <c r="S40" s="29">
        <v>417162</v>
      </c>
      <c r="T40" s="34" t="s">
        <v>44</v>
      </c>
      <c r="U40" s="29">
        <v>38913</v>
      </c>
      <c r="V40" s="29">
        <v>716264</v>
      </c>
      <c r="W40" s="29"/>
      <c r="X40" s="29">
        <v>307099</v>
      </c>
      <c r="Y40" s="33"/>
    </row>
    <row r="41" spans="1:25" ht="7.9" customHeight="1" x14ac:dyDescent="0.25">
      <c r="A41" s="3"/>
      <c r="B41" s="2"/>
      <c r="C41" s="14"/>
      <c r="D41" s="14"/>
      <c r="E41" s="29"/>
      <c r="F41" s="29"/>
      <c r="G41" s="29"/>
      <c r="H41" s="29"/>
      <c r="I41" s="29"/>
      <c r="J41" s="29"/>
      <c r="K41" s="42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5" x14ac:dyDescent="0.25">
      <c r="A42" s="3">
        <v>2001</v>
      </c>
      <c r="B42" s="2" t="s">
        <v>39</v>
      </c>
      <c r="C42" s="3" t="s">
        <v>98</v>
      </c>
      <c r="D42" s="3" t="s">
        <v>97</v>
      </c>
      <c r="E42" s="29">
        <v>18322</v>
      </c>
      <c r="F42" s="29">
        <v>93847</v>
      </c>
      <c r="G42" s="29">
        <v>888053</v>
      </c>
      <c r="H42" s="29">
        <v>164</v>
      </c>
      <c r="I42" s="29">
        <v>27346</v>
      </c>
      <c r="J42" s="29">
        <v>1027732</v>
      </c>
      <c r="K42" s="42"/>
      <c r="L42" s="29">
        <v>100775</v>
      </c>
      <c r="M42" s="29">
        <v>5782</v>
      </c>
      <c r="N42" s="29">
        <v>842</v>
      </c>
      <c r="O42" s="29">
        <v>112793</v>
      </c>
      <c r="P42" s="34" t="s">
        <v>44</v>
      </c>
      <c r="Q42" s="29">
        <v>82168</v>
      </c>
      <c r="R42" s="29">
        <v>4970</v>
      </c>
      <c r="S42" s="29">
        <v>418784</v>
      </c>
      <c r="T42" s="34" t="s">
        <v>44</v>
      </c>
      <c r="U42" s="29">
        <v>9518</v>
      </c>
      <c r="V42" s="29">
        <v>735632</v>
      </c>
      <c r="W42" s="29"/>
      <c r="X42" s="29">
        <v>292100</v>
      </c>
      <c r="Y42" s="33"/>
    </row>
    <row r="43" spans="1:25" x14ac:dyDescent="0.25">
      <c r="A43" s="3"/>
      <c r="B43" s="2" t="s">
        <v>40</v>
      </c>
      <c r="C43" s="3" t="s">
        <v>51</v>
      </c>
      <c r="D43" s="3"/>
      <c r="E43" s="29">
        <v>13848</v>
      </c>
      <c r="F43" s="29">
        <v>85403</v>
      </c>
      <c r="G43" s="29">
        <v>854043</v>
      </c>
      <c r="H43" s="29">
        <v>717</v>
      </c>
      <c r="I43" s="29">
        <v>25135</v>
      </c>
      <c r="J43" s="29">
        <v>979146</v>
      </c>
      <c r="K43" s="42"/>
      <c r="L43" s="29">
        <v>107545</v>
      </c>
      <c r="M43" s="29">
        <v>5691</v>
      </c>
      <c r="N43" s="29">
        <v>671</v>
      </c>
      <c r="O43" s="29">
        <v>118157</v>
      </c>
      <c r="P43" s="34" t="s">
        <v>44</v>
      </c>
      <c r="Q43" s="29">
        <v>47122</v>
      </c>
      <c r="R43" s="29">
        <v>5124</v>
      </c>
      <c r="S43" s="29">
        <v>380602</v>
      </c>
      <c r="T43" s="34" t="s">
        <v>44</v>
      </c>
      <c r="U43" s="29">
        <v>11645</v>
      </c>
      <c r="V43" s="29">
        <v>676557</v>
      </c>
      <c r="W43" s="29"/>
      <c r="X43" s="29">
        <v>302589</v>
      </c>
      <c r="Y43" s="33"/>
    </row>
    <row r="44" spans="1:25" ht="6.6" customHeight="1" x14ac:dyDescent="0.25">
      <c r="A44" s="3"/>
      <c r="B44" s="2"/>
      <c r="C44" s="14"/>
      <c r="D44" s="14"/>
      <c r="E44" s="29"/>
      <c r="F44" s="29"/>
      <c r="G44" s="29"/>
      <c r="H44" s="29"/>
      <c r="I44" s="29"/>
      <c r="J44" s="29"/>
      <c r="K44" s="42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5" x14ac:dyDescent="0.25">
      <c r="A45" s="3">
        <v>2002</v>
      </c>
      <c r="B45" s="2" t="s">
        <v>39</v>
      </c>
      <c r="C45" s="3" t="s">
        <v>98</v>
      </c>
      <c r="D45" s="3" t="s">
        <v>97</v>
      </c>
      <c r="E45" s="29">
        <v>15629</v>
      </c>
      <c r="F45" s="29">
        <v>47300</v>
      </c>
      <c r="G45" s="29">
        <v>878733</v>
      </c>
      <c r="H45" s="29">
        <v>1074</v>
      </c>
      <c r="I45" s="29">
        <v>33217</v>
      </c>
      <c r="J45" s="29">
        <v>975953</v>
      </c>
      <c r="K45" s="42"/>
      <c r="L45" s="29">
        <v>113285</v>
      </c>
      <c r="M45" s="29">
        <v>5580</v>
      </c>
      <c r="N45" s="29">
        <v>1090</v>
      </c>
      <c r="O45" s="29">
        <v>118116</v>
      </c>
      <c r="P45" s="34" t="s">
        <v>44</v>
      </c>
      <c r="Q45" s="29">
        <v>38426</v>
      </c>
      <c r="R45" s="29">
        <v>4289</v>
      </c>
      <c r="S45" s="29">
        <v>353152</v>
      </c>
      <c r="T45" s="34" t="s">
        <v>44</v>
      </c>
      <c r="U45" s="29">
        <v>27976</v>
      </c>
      <c r="V45" s="29">
        <v>661914</v>
      </c>
      <c r="W45" s="29"/>
      <c r="X45" s="29">
        <v>314039</v>
      </c>
      <c r="Y45" s="33"/>
    </row>
    <row r="46" spans="1:25" x14ac:dyDescent="0.25">
      <c r="A46" s="3"/>
      <c r="B46" s="2" t="s">
        <v>40</v>
      </c>
      <c r="C46" s="3" t="s">
        <v>51</v>
      </c>
      <c r="D46" s="3"/>
      <c r="E46" s="36">
        <v>15956</v>
      </c>
      <c r="F46" s="36">
        <v>35475</v>
      </c>
      <c r="G46" s="36">
        <v>879017</v>
      </c>
      <c r="H46" s="36">
        <v>1436</v>
      </c>
      <c r="I46" s="36">
        <v>23181</v>
      </c>
      <c r="J46" s="36">
        <v>955065</v>
      </c>
      <c r="K46" s="43"/>
      <c r="L46" s="36">
        <v>118475</v>
      </c>
      <c r="M46" s="36">
        <v>5891</v>
      </c>
      <c r="N46" s="36">
        <v>525</v>
      </c>
      <c r="O46" s="36">
        <v>122925</v>
      </c>
      <c r="P46" s="37" t="s">
        <v>44</v>
      </c>
      <c r="Q46" s="36">
        <v>36270</v>
      </c>
      <c r="R46" s="36">
        <v>4279</v>
      </c>
      <c r="S46" s="36">
        <v>301669</v>
      </c>
      <c r="T46" s="37" t="s">
        <v>44</v>
      </c>
      <c r="U46" s="36">
        <v>37857</v>
      </c>
      <c r="V46" s="36">
        <v>627891</v>
      </c>
      <c r="W46" s="36"/>
      <c r="X46" s="36">
        <v>327174</v>
      </c>
      <c r="Y46" s="33"/>
    </row>
    <row r="47" spans="1:25" ht="6.6" customHeight="1" x14ac:dyDescent="0.25">
      <c r="A47" s="3"/>
      <c r="B47" s="2"/>
      <c r="C47" s="14"/>
      <c r="D47" s="14"/>
      <c r="E47" s="29"/>
      <c r="F47" s="29"/>
      <c r="G47" s="29"/>
      <c r="H47" s="29"/>
      <c r="I47" s="29"/>
      <c r="J47" s="29"/>
      <c r="K47" s="42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5" x14ac:dyDescent="0.25">
      <c r="A48" s="3">
        <v>2003</v>
      </c>
      <c r="B48" s="2" t="s">
        <v>39</v>
      </c>
      <c r="C48" s="3" t="s">
        <v>98</v>
      </c>
      <c r="D48" s="3" t="s">
        <v>97</v>
      </c>
      <c r="E48" s="29">
        <v>19180</v>
      </c>
      <c r="F48" s="29">
        <v>48050</v>
      </c>
      <c r="G48" s="29">
        <v>883957</v>
      </c>
      <c r="H48" s="29">
        <v>1796</v>
      </c>
      <c r="I48" s="29">
        <v>26880</v>
      </c>
      <c r="J48" s="29">
        <v>979863</v>
      </c>
      <c r="K48" s="42"/>
      <c r="L48" s="29">
        <v>124355</v>
      </c>
      <c r="M48" s="29">
        <v>6081</v>
      </c>
      <c r="N48" s="29">
        <v>935</v>
      </c>
      <c r="O48" s="29">
        <v>126142</v>
      </c>
      <c r="P48" s="34" t="s">
        <v>44</v>
      </c>
      <c r="Q48" s="29">
        <v>35828</v>
      </c>
      <c r="R48" s="29">
        <v>163</v>
      </c>
      <c r="S48" s="29">
        <v>295184</v>
      </c>
      <c r="T48" s="34" t="s">
        <v>44</v>
      </c>
      <c r="U48" s="29">
        <v>34045</v>
      </c>
      <c r="V48" s="29">
        <v>622733</v>
      </c>
      <c r="W48" s="29"/>
      <c r="X48" s="29">
        <v>357130</v>
      </c>
      <c r="Y48" s="33"/>
    </row>
    <row r="49" spans="1:25" x14ac:dyDescent="0.25">
      <c r="A49" s="3"/>
      <c r="B49" s="2" t="s">
        <v>40</v>
      </c>
      <c r="C49" s="3" t="s">
        <v>51</v>
      </c>
      <c r="D49" s="3"/>
      <c r="E49" s="29">
        <v>19143</v>
      </c>
      <c r="F49" s="29">
        <v>41549</v>
      </c>
      <c r="G49" s="29">
        <v>931954</v>
      </c>
      <c r="H49" s="29">
        <v>3051</v>
      </c>
      <c r="I49" s="29">
        <v>15948</v>
      </c>
      <c r="J49" s="29">
        <v>1011645</v>
      </c>
      <c r="K49" s="42"/>
      <c r="L49" s="29">
        <v>134215</v>
      </c>
      <c r="M49" s="29">
        <v>6297</v>
      </c>
      <c r="N49" s="29">
        <v>28277</v>
      </c>
      <c r="O49" s="29">
        <v>123520</v>
      </c>
      <c r="P49" s="34" t="s">
        <v>44</v>
      </c>
      <c r="Q49" s="29">
        <v>44542</v>
      </c>
      <c r="R49" s="29">
        <v>164</v>
      </c>
      <c r="S49" s="29">
        <v>252296</v>
      </c>
      <c r="T49" s="34" t="s">
        <v>44</v>
      </c>
      <c r="U49" s="29">
        <v>37455</v>
      </c>
      <c r="V49" s="29">
        <v>626766</v>
      </c>
      <c r="W49" s="29"/>
      <c r="X49" s="29">
        <v>384879</v>
      </c>
      <c r="Y49" s="33"/>
    </row>
    <row r="50" spans="1:25" ht="8.25" customHeight="1" x14ac:dyDescent="0.25">
      <c r="A50" s="3"/>
      <c r="B50" s="2"/>
      <c r="C50" s="3"/>
      <c r="D50" s="3"/>
      <c r="E50" s="29"/>
      <c r="F50" s="29"/>
      <c r="G50" s="29"/>
      <c r="H50" s="29"/>
      <c r="I50" s="29"/>
      <c r="J50" s="29"/>
      <c r="K50" s="42"/>
      <c r="L50" s="29"/>
      <c r="M50" s="29"/>
      <c r="N50" s="29"/>
      <c r="O50" s="29"/>
      <c r="P50" s="34"/>
      <c r="Q50" s="29"/>
      <c r="R50" s="29"/>
      <c r="S50" s="29"/>
      <c r="T50" s="34"/>
      <c r="U50" s="29"/>
      <c r="V50" s="29"/>
      <c r="W50" s="29"/>
      <c r="X50" s="29"/>
      <c r="Y50" s="33"/>
    </row>
    <row r="51" spans="1:25" x14ac:dyDescent="0.25">
      <c r="A51" s="3">
        <v>2004</v>
      </c>
      <c r="B51" s="2" t="s">
        <v>39</v>
      </c>
      <c r="C51" s="3" t="s">
        <v>98</v>
      </c>
      <c r="D51" s="3" t="s">
        <v>97</v>
      </c>
      <c r="E51" s="29">
        <v>18445</v>
      </c>
      <c r="F51" s="29">
        <v>44698</v>
      </c>
      <c r="G51" s="29">
        <f>944493+205</f>
        <v>944698</v>
      </c>
      <c r="H51" s="29">
        <v>3024</v>
      </c>
      <c r="I51" s="29">
        <f>300+34461+2145</f>
        <v>36906</v>
      </c>
      <c r="J51" s="29">
        <v>1047771</v>
      </c>
      <c r="K51" s="42"/>
      <c r="L51" s="29">
        <v>139735</v>
      </c>
      <c r="M51" s="29">
        <v>6344</v>
      </c>
      <c r="N51" s="29">
        <v>35544</v>
      </c>
      <c r="O51" s="29">
        <v>123331</v>
      </c>
      <c r="P51" s="34" t="s">
        <v>44</v>
      </c>
      <c r="Q51" s="29">
        <v>58838</v>
      </c>
      <c r="R51" s="34" t="s">
        <v>44</v>
      </c>
      <c r="S51" s="29">
        <v>267814</v>
      </c>
      <c r="T51" s="34" t="s">
        <v>44</v>
      </c>
      <c r="U51" s="29">
        <v>26226</v>
      </c>
      <c r="V51" s="29">
        <v>657832</v>
      </c>
      <c r="W51" s="29"/>
      <c r="X51" s="29">
        <v>389939</v>
      </c>
      <c r="Y51" s="33"/>
    </row>
    <row r="52" spans="1:25" x14ac:dyDescent="0.25">
      <c r="A52" s="3"/>
      <c r="B52" s="2" t="s">
        <v>40</v>
      </c>
      <c r="C52" s="3" t="s">
        <v>51</v>
      </c>
      <c r="D52" s="3"/>
      <c r="E52" s="29">
        <v>20738</v>
      </c>
      <c r="F52" s="29">
        <v>42747</v>
      </c>
      <c r="G52" s="29">
        <v>977974</v>
      </c>
      <c r="H52" s="29">
        <v>4036</v>
      </c>
      <c r="I52" s="29">
        <v>16359</v>
      </c>
      <c r="J52" s="29">
        <v>1061854</v>
      </c>
      <c r="K52" s="42"/>
      <c r="L52" s="29">
        <v>146775</v>
      </c>
      <c r="M52" s="29">
        <v>6351</v>
      </c>
      <c r="N52" s="29">
        <v>15789</v>
      </c>
      <c r="O52" s="29">
        <v>125860</v>
      </c>
      <c r="P52" s="34" t="s">
        <v>44</v>
      </c>
      <c r="Q52" s="29">
        <v>39087</v>
      </c>
      <c r="R52" s="34" t="s">
        <v>44</v>
      </c>
      <c r="S52" s="29">
        <v>280091</v>
      </c>
      <c r="T52" s="34" t="s">
        <v>44</v>
      </c>
      <c r="U52" s="29">
        <v>24310</v>
      </c>
      <c r="V52" s="29">
        <v>638263</v>
      </c>
      <c r="W52" s="29"/>
      <c r="X52" s="29">
        <v>423591</v>
      </c>
      <c r="Y52" s="33"/>
    </row>
    <row r="53" spans="1:25" ht="8.25" customHeight="1" x14ac:dyDescent="0.25">
      <c r="A53" s="3"/>
      <c r="B53" s="2"/>
      <c r="C53" s="3"/>
      <c r="D53" s="3"/>
      <c r="E53" s="29"/>
      <c r="F53" s="29"/>
      <c r="G53" s="29"/>
      <c r="H53" s="29"/>
      <c r="I53" s="29"/>
      <c r="J53" s="29"/>
      <c r="K53" s="42"/>
      <c r="L53" s="29"/>
      <c r="M53" s="29"/>
      <c r="N53" s="29"/>
      <c r="O53" s="29"/>
      <c r="P53" s="34"/>
      <c r="Q53" s="29"/>
      <c r="R53" s="34"/>
      <c r="S53" s="29"/>
      <c r="T53" s="34"/>
      <c r="U53" s="29"/>
      <c r="V53" s="29"/>
      <c r="W53" s="29"/>
      <c r="X53" s="29"/>
      <c r="Y53" s="33"/>
    </row>
    <row r="54" spans="1:25" s="38" customFormat="1" x14ac:dyDescent="0.25">
      <c r="A54" s="3">
        <v>2005</v>
      </c>
      <c r="B54" s="2" t="s">
        <v>39</v>
      </c>
      <c r="C54" s="3" t="s">
        <v>98</v>
      </c>
      <c r="D54" s="3" t="s">
        <v>97</v>
      </c>
      <c r="E54" s="29">
        <v>18199</v>
      </c>
      <c r="F54" s="29">
        <v>76741</v>
      </c>
      <c r="G54" s="29">
        <f>933835+2728</f>
        <v>936563</v>
      </c>
      <c r="H54" s="29">
        <v>3782</v>
      </c>
      <c r="I54" s="29">
        <f>23692-2728-529</f>
        <v>20435</v>
      </c>
      <c r="J54" s="29">
        <v>1055720</v>
      </c>
      <c r="K54" s="42"/>
      <c r="L54" s="29">
        <f>148125-507</f>
        <v>147618</v>
      </c>
      <c r="M54" s="29">
        <f>6535-22</f>
        <v>6513</v>
      </c>
      <c r="N54" s="29">
        <v>1278</v>
      </c>
      <c r="O54" s="29">
        <v>119316</v>
      </c>
      <c r="P54" s="34" t="s">
        <v>44</v>
      </c>
      <c r="Q54" s="29">
        <v>37448</v>
      </c>
      <c r="R54" s="34" t="s">
        <v>44</v>
      </c>
      <c r="S54" s="29">
        <v>290257</v>
      </c>
      <c r="T54" s="34" t="s">
        <v>44</v>
      </c>
      <c r="U54" s="29">
        <v>24835</v>
      </c>
      <c r="V54" s="29">
        <v>627265</v>
      </c>
      <c r="W54" s="29"/>
      <c r="X54" s="29">
        <v>428455</v>
      </c>
      <c r="Y54" s="33"/>
    </row>
    <row r="55" spans="1:25" s="38" customFormat="1" x14ac:dyDescent="0.25">
      <c r="A55" s="3"/>
      <c r="B55" s="2" t="s">
        <v>40</v>
      </c>
      <c r="C55" s="3" t="s">
        <v>51</v>
      </c>
      <c r="D55" s="3"/>
      <c r="E55" s="29">
        <v>15887</v>
      </c>
      <c r="F55" s="29">
        <v>73120</v>
      </c>
      <c r="G55" s="29">
        <v>953411</v>
      </c>
      <c r="H55" s="29">
        <v>3729</v>
      </c>
      <c r="I55" s="29">
        <v>20652</v>
      </c>
      <c r="J55" s="29">
        <v>1066799</v>
      </c>
      <c r="K55" s="42"/>
      <c r="L55" s="29">
        <v>148406</v>
      </c>
      <c r="M55" s="29">
        <v>6671</v>
      </c>
      <c r="N55" s="29">
        <v>1561</v>
      </c>
      <c r="O55" s="29">
        <v>118134</v>
      </c>
      <c r="P55" s="34" t="s">
        <v>44</v>
      </c>
      <c r="Q55" s="29">
        <v>25712</v>
      </c>
      <c r="R55" s="34" t="s">
        <v>44</v>
      </c>
      <c r="S55" s="29">
        <v>297086</v>
      </c>
      <c r="T55" s="34" t="s">
        <v>44</v>
      </c>
      <c r="U55" s="29">
        <v>26083</v>
      </c>
      <c r="V55" s="29">
        <v>623653</v>
      </c>
      <c r="W55" s="29"/>
      <c r="X55" s="29">
        <v>443146</v>
      </c>
      <c r="Y55" s="33"/>
    </row>
    <row r="56" spans="1:25" s="38" customFormat="1" ht="8.25" customHeight="1" x14ac:dyDescent="0.25">
      <c r="A56" s="3"/>
      <c r="B56" s="2"/>
      <c r="C56" s="3"/>
      <c r="D56" s="3"/>
      <c r="E56" s="29"/>
      <c r="F56" s="29"/>
      <c r="G56" s="29"/>
      <c r="H56" s="29"/>
      <c r="I56" s="29"/>
      <c r="J56" s="29"/>
      <c r="K56" s="42"/>
      <c r="L56" s="29"/>
      <c r="M56" s="29"/>
      <c r="N56" s="29"/>
      <c r="O56" s="29"/>
      <c r="P56" s="34"/>
      <c r="Q56" s="29"/>
      <c r="R56" s="34"/>
      <c r="S56" s="29"/>
      <c r="T56" s="34"/>
      <c r="U56" s="29"/>
      <c r="V56" s="29"/>
      <c r="W56" s="29"/>
      <c r="X56" s="29"/>
      <c r="Y56" s="33"/>
    </row>
    <row r="57" spans="1:25" s="38" customFormat="1" x14ac:dyDescent="0.25">
      <c r="A57" s="3">
        <v>2006</v>
      </c>
      <c r="B57" s="2" t="s">
        <v>39</v>
      </c>
      <c r="C57" s="3" t="s">
        <v>98</v>
      </c>
      <c r="D57" s="3" t="s">
        <v>97</v>
      </c>
      <c r="E57" s="29">
        <v>16870</v>
      </c>
      <c r="F57" s="29">
        <v>45492</v>
      </c>
      <c r="G57" s="29">
        <v>1019311</v>
      </c>
      <c r="H57" s="29">
        <v>3676</v>
      </c>
      <c r="I57" s="29">
        <v>19841</v>
      </c>
      <c r="J57" s="29">
        <v>1105190</v>
      </c>
      <c r="K57" s="42"/>
      <c r="L57" s="29">
        <v>150466</v>
      </c>
      <c r="M57" s="29">
        <v>6768</v>
      </c>
      <c r="N57" s="29">
        <v>1366</v>
      </c>
      <c r="O57" s="29">
        <v>120883</v>
      </c>
      <c r="P57" s="34" t="s">
        <v>44</v>
      </c>
      <c r="Q57" s="29">
        <v>16470</v>
      </c>
      <c r="R57" s="34" t="s">
        <v>44</v>
      </c>
      <c r="S57" s="29">
        <v>316841</v>
      </c>
      <c r="T57" s="34" t="s">
        <v>44</v>
      </c>
      <c r="U57" s="29">
        <v>32184</v>
      </c>
      <c r="V57" s="29">
        <v>644978</v>
      </c>
      <c r="W57" s="29"/>
      <c r="X57" s="29">
        <v>460212</v>
      </c>
      <c r="Y57" s="33"/>
    </row>
    <row r="58" spans="1:25" s="38" customFormat="1" x14ac:dyDescent="0.25">
      <c r="A58" s="3"/>
      <c r="B58" s="2" t="s">
        <v>40</v>
      </c>
      <c r="C58" s="3" t="s">
        <v>51</v>
      </c>
      <c r="D58" s="3"/>
      <c r="E58" s="29">
        <v>19661</v>
      </c>
      <c r="F58" s="29">
        <v>42766</v>
      </c>
      <c r="G58" s="29">
        <v>1088522</v>
      </c>
      <c r="H58" s="29">
        <v>3630</v>
      </c>
      <c r="I58" s="29">
        <v>21814</v>
      </c>
      <c r="J58" s="29">
        <v>1176393</v>
      </c>
      <c r="K58" s="42"/>
      <c r="L58" s="29">
        <v>156926</v>
      </c>
      <c r="M58" s="29">
        <v>6842</v>
      </c>
      <c r="N58" s="29">
        <v>2035</v>
      </c>
      <c r="O58" s="29">
        <v>129139</v>
      </c>
      <c r="P58" s="34" t="s">
        <v>44</v>
      </c>
      <c r="Q58" s="29">
        <v>7572</v>
      </c>
      <c r="R58" s="34">
        <v>26</v>
      </c>
      <c r="S58" s="29">
        <v>324530</v>
      </c>
      <c r="T58" s="34" t="s">
        <v>44</v>
      </c>
      <c r="U58" s="29">
        <v>41615</v>
      </c>
      <c r="V58" s="29">
        <v>668685</v>
      </c>
      <c r="W58" s="29"/>
      <c r="X58" s="29">
        <v>507708</v>
      </c>
      <c r="Y58" s="33"/>
    </row>
    <row r="59" spans="1:25" s="38" customFormat="1" x14ac:dyDescent="0.25">
      <c r="A59" s="3"/>
      <c r="B59" s="2"/>
      <c r="C59" s="3"/>
      <c r="D59" s="3"/>
      <c r="E59" s="29"/>
      <c r="F59" s="29"/>
      <c r="G59" s="29"/>
      <c r="H59" s="29"/>
      <c r="I59" s="29"/>
      <c r="J59" s="29"/>
      <c r="K59" s="42"/>
      <c r="L59" s="29"/>
      <c r="M59" s="29"/>
      <c r="N59" s="29"/>
      <c r="O59" s="29"/>
      <c r="P59" s="34"/>
      <c r="Q59" s="29"/>
      <c r="R59" s="34"/>
      <c r="S59" s="29"/>
      <c r="T59" s="34"/>
      <c r="U59" s="29"/>
      <c r="V59" s="29"/>
      <c r="W59" s="29"/>
      <c r="X59" s="29"/>
      <c r="Y59" s="33"/>
    </row>
    <row r="60" spans="1:25" s="38" customFormat="1" x14ac:dyDescent="0.25">
      <c r="A60" s="3">
        <v>2007</v>
      </c>
      <c r="B60" s="2" t="s">
        <v>39</v>
      </c>
      <c r="C60" s="3" t="s">
        <v>98</v>
      </c>
      <c r="D60" s="3" t="s">
        <v>97</v>
      </c>
      <c r="E60" s="29">
        <v>8918</v>
      </c>
      <c r="F60" s="29">
        <v>82179</v>
      </c>
      <c r="G60" s="29">
        <v>1138223</v>
      </c>
      <c r="H60" s="29">
        <v>3580</v>
      </c>
      <c r="I60" s="29">
        <v>23998</v>
      </c>
      <c r="J60" s="29">
        <v>1256898</v>
      </c>
      <c r="K60" s="42"/>
      <c r="L60" s="29">
        <v>156764</v>
      </c>
      <c r="M60" s="29">
        <v>7155</v>
      </c>
      <c r="N60" s="29">
        <v>1343</v>
      </c>
      <c r="O60" s="29">
        <v>132299</v>
      </c>
      <c r="P60" s="34" t="s">
        <v>44</v>
      </c>
      <c r="Q60" s="29">
        <v>1516</v>
      </c>
      <c r="R60" s="34">
        <v>245</v>
      </c>
      <c r="S60" s="29">
        <v>388487</v>
      </c>
      <c r="T60" s="34" t="s">
        <v>44</v>
      </c>
      <c r="U60" s="29">
        <v>32742</v>
      </c>
      <c r="V60" s="29">
        <v>720551</v>
      </c>
      <c r="W60" s="29"/>
      <c r="X60" s="29">
        <v>536347</v>
      </c>
      <c r="Y60" s="33"/>
    </row>
    <row r="61" spans="1:25" s="38" customFormat="1" x14ac:dyDescent="0.25">
      <c r="A61" s="3"/>
      <c r="B61" s="2" t="s">
        <v>40</v>
      </c>
      <c r="C61" s="3" t="s">
        <v>51</v>
      </c>
      <c r="D61" s="3"/>
      <c r="E61" s="29">
        <v>21222</v>
      </c>
      <c r="F61" s="29">
        <v>111695</v>
      </c>
      <c r="G61" s="29">
        <v>1253878</v>
      </c>
      <c r="H61" s="29">
        <v>3531</v>
      </c>
      <c r="I61" s="29">
        <v>24096</v>
      </c>
      <c r="J61" s="29">
        <f>SUM(I61,H61,G61,F61,E61)</f>
        <v>1414422</v>
      </c>
      <c r="K61" s="42"/>
      <c r="L61" s="29">
        <v>163381</v>
      </c>
      <c r="M61" s="29">
        <v>7545</v>
      </c>
      <c r="N61" s="29">
        <v>10639</v>
      </c>
      <c r="O61" s="29">
        <v>141767</v>
      </c>
      <c r="P61" s="34" t="s">
        <v>44</v>
      </c>
      <c r="Q61" s="39">
        <v>0</v>
      </c>
      <c r="R61" s="34">
        <v>30</v>
      </c>
      <c r="S61" s="29">
        <v>464585</v>
      </c>
      <c r="T61" s="34" t="s">
        <v>44</v>
      </c>
      <c r="U61" s="29">
        <v>9495</v>
      </c>
      <c r="V61" s="29">
        <f>SUM(L61,M61,N61,O61,Q61,R61,S61,U61)</f>
        <v>797442</v>
      </c>
      <c r="W61" s="29"/>
      <c r="X61" s="29">
        <v>616980</v>
      </c>
      <c r="Y61" s="33"/>
    </row>
    <row r="62" spans="1:25" s="38" customFormat="1" x14ac:dyDescent="0.25">
      <c r="A62" s="3"/>
      <c r="B62" s="2"/>
      <c r="C62" s="3"/>
      <c r="D62" s="3"/>
      <c r="E62" s="29"/>
      <c r="F62" s="29"/>
      <c r="G62" s="29"/>
      <c r="H62" s="29"/>
      <c r="I62" s="29"/>
      <c r="J62" s="29"/>
      <c r="K62" s="42"/>
      <c r="L62" s="29"/>
      <c r="M62" s="29"/>
      <c r="N62" s="29"/>
      <c r="O62" s="29"/>
      <c r="P62" s="34"/>
      <c r="Q62" s="39"/>
      <c r="R62" s="34"/>
      <c r="S62" s="29"/>
      <c r="T62" s="34"/>
      <c r="U62" s="29"/>
      <c r="V62" s="29"/>
      <c r="W62" s="29"/>
      <c r="X62" s="29"/>
      <c r="Y62" s="33"/>
    </row>
    <row r="63" spans="1:25" s="38" customFormat="1" x14ac:dyDescent="0.25">
      <c r="A63" s="3">
        <v>2008</v>
      </c>
      <c r="B63" s="2" t="s">
        <v>39</v>
      </c>
      <c r="C63" s="3" t="s">
        <v>98</v>
      </c>
      <c r="D63" s="3" t="s">
        <v>97</v>
      </c>
      <c r="E63" s="29">
        <v>22561</v>
      </c>
      <c r="F63" s="29">
        <v>47997</v>
      </c>
      <c r="G63" s="29">
        <v>1306263</v>
      </c>
      <c r="H63" s="29">
        <v>3481</v>
      </c>
      <c r="I63" s="29">
        <v>28904</v>
      </c>
      <c r="J63" s="29">
        <v>1409206</v>
      </c>
      <c r="K63" s="42"/>
      <c r="L63" s="29">
        <v>167270</v>
      </c>
      <c r="M63" s="29">
        <v>7935</v>
      </c>
      <c r="N63" s="29">
        <v>5388</v>
      </c>
      <c r="O63" s="29">
        <v>149193</v>
      </c>
      <c r="P63" s="34" t="s">
        <v>44</v>
      </c>
      <c r="Q63" s="29">
        <v>1426</v>
      </c>
      <c r="R63" s="34">
        <v>334</v>
      </c>
      <c r="S63" s="29">
        <v>491068</v>
      </c>
      <c r="T63" s="34" t="s">
        <v>44</v>
      </c>
      <c r="U63" s="29">
        <v>37986</v>
      </c>
      <c r="V63" s="29">
        <v>860600</v>
      </c>
      <c r="W63" s="29"/>
      <c r="X63" s="29">
        <v>548606</v>
      </c>
      <c r="Y63" s="33"/>
    </row>
    <row r="64" spans="1:25" s="38" customFormat="1" x14ac:dyDescent="0.25">
      <c r="A64" s="3"/>
      <c r="B64" s="2" t="s">
        <v>40</v>
      </c>
      <c r="C64" s="3" t="s">
        <v>51</v>
      </c>
      <c r="D64" s="3"/>
      <c r="E64" s="29">
        <v>19383</v>
      </c>
      <c r="F64" s="29">
        <v>153395</v>
      </c>
      <c r="G64" s="29">
        <v>1347947</v>
      </c>
      <c r="H64" s="29">
        <v>3448</v>
      </c>
      <c r="I64" s="29">
        <v>36159</v>
      </c>
      <c r="J64" s="29">
        <v>1560332</v>
      </c>
      <c r="K64" s="42"/>
      <c r="L64" s="29">
        <v>176093</v>
      </c>
      <c r="M64" s="29">
        <v>8266</v>
      </c>
      <c r="N64" s="29">
        <v>158038</v>
      </c>
      <c r="O64" s="29">
        <v>162554</v>
      </c>
      <c r="P64" s="34" t="s">
        <v>44</v>
      </c>
      <c r="Q64" s="29">
        <v>13613</v>
      </c>
      <c r="R64" s="34">
        <v>74</v>
      </c>
      <c r="S64" s="29">
        <v>531370</v>
      </c>
      <c r="T64" s="34" t="s">
        <v>44</v>
      </c>
      <c r="U64" s="29">
        <v>29839</v>
      </c>
      <c r="V64" s="29">
        <v>1079847</v>
      </c>
      <c r="W64" s="29"/>
      <c r="X64" s="29">
        <v>480485</v>
      </c>
      <c r="Y64" s="33"/>
    </row>
    <row r="65" spans="1:25" s="38" customFormat="1" x14ac:dyDescent="0.25">
      <c r="A65" s="3"/>
      <c r="B65" s="2"/>
      <c r="C65" s="3"/>
      <c r="D65" s="3"/>
      <c r="E65" s="29"/>
      <c r="F65" s="29"/>
      <c r="G65" s="29"/>
      <c r="H65" s="29"/>
      <c r="I65" s="29"/>
      <c r="J65" s="29"/>
      <c r="K65" s="42"/>
      <c r="L65" s="29"/>
      <c r="M65" s="29"/>
      <c r="N65" s="29"/>
      <c r="O65" s="29"/>
      <c r="P65" s="34"/>
      <c r="Q65" s="29"/>
      <c r="R65" s="34"/>
      <c r="S65" s="29"/>
      <c r="T65" s="34"/>
      <c r="U65" s="29"/>
      <c r="V65" s="29"/>
      <c r="W65" s="29"/>
      <c r="X65" s="29"/>
      <c r="Y65" s="33"/>
    </row>
    <row r="66" spans="1:25" s="38" customFormat="1" x14ac:dyDescent="0.25">
      <c r="A66" s="3">
        <v>2009</v>
      </c>
      <c r="B66" s="2" t="s">
        <v>39</v>
      </c>
      <c r="C66" s="3" t="s">
        <v>98</v>
      </c>
      <c r="D66" s="3" t="s">
        <v>97</v>
      </c>
      <c r="E66" s="29">
        <v>16779</v>
      </c>
      <c r="F66" s="29">
        <v>136867</v>
      </c>
      <c r="G66" s="29">
        <v>1624475</v>
      </c>
      <c r="H66" s="29">
        <v>3407</v>
      </c>
      <c r="I66" s="29">
        <v>51714</v>
      </c>
      <c r="J66" s="29">
        <v>1833242</v>
      </c>
      <c r="K66" s="42"/>
      <c r="L66" s="29">
        <v>185440</v>
      </c>
      <c r="M66" s="29">
        <v>8288</v>
      </c>
      <c r="N66" s="29">
        <v>217704</v>
      </c>
      <c r="O66" s="29">
        <v>312164</v>
      </c>
      <c r="P66" s="34" t="s">
        <v>44</v>
      </c>
      <c r="Q66" s="29">
        <v>31583</v>
      </c>
      <c r="R66" s="34">
        <v>15153</v>
      </c>
      <c r="S66" s="29">
        <v>484783</v>
      </c>
      <c r="T66" s="34" t="s">
        <v>44</v>
      </c>
      <c r="U66" s="29">
        <v>89141</v>
      </c>
      <c r="V66" s="29">
        <v>1344256</v>
      </c>
      <c r="W66" s="29"/>
      <c r="X66" s="29">
        <v>488986</v>
      </c>
      <c r="Y66" s="33"/>
    </row>
    <row r="67" spans="1:25" s="38" customFormat="1" x14ac:dyDescent="0.25">
      <c r="A67" s="3"/>
      <c r="B67" s="2" t="s">
        <v>40</v>
      </c>
      <c r="C67" s="3" t="s">
        <v>51</v>
      </c>
      <c r="D67" s="3"/>
      <c r="E67" s="29">
        <v>17658</v>
      </c>
      <c r="F67" s="29">
        <v>108636</v>
      </c>
      <c r="G67" s="29">
        <v>1996036</v>
      </c>
      <c r="H67" s="29">
        <v>3374</v>
      </c>
      <c r="I67" s="29">
        <v>23694</v>
      </c>
      <c r="J67" s="29">
        <v>2149398</v>
      </c>
      <c r="K67" s="42"/>
      <c r="L67" s="29">
        <v>199006</v>
      </c>
      <c r="M67" s="29">
        <v>8427</v>
      </c>
      <c r="N67" s="29">
        <v>264567</v>
      </c>
      <c r="O67" s="29">
        <v>536429</v>
      </c>
      <c r="P67" s="34" t="s">
        <v>44</v>
      </c>
      <c r="Q67" s="29">
        <v>28311</v>
      </c>
      <c r="R67" s="34">
        <v>41836</v>
      </c>
      <c r="S67" s="29">
        <v>504123</v>
      </c>
      <c r="T67" s="34" t="s">
        <v>44</v>
      </c>
      <c r="U67" s="29">
        <v>13242</v>
      </c>
      <c r="V67" s="29">
        <v>1595941</v>
      </c>
      <c r="W67" s="29"/>
      <c r="X67" s="29">
        <v>553457</v>
      </c>
      <c r="Y67" s="33"/>
    </row>
    <row r="68" spans="1:25" s="38" customFormat="1" x14ac:dyDescent="0.25">
      <c r="A68" s="3"/>
      <c r="B68" s="2"/>
      <c r="C68" s="3"/>
      <c r="D68" s="3"/>
      <c r="E68" s="29"/>
      <c r="F68" s="29"/>
      <c r="G68" s="29"/>
      <c r="H68" s="29"/>
      <c r="I68" s="29"/>
      <c r="J68" s="29"/>
      <c r="K68" s="42"/>
      <c r="L68" s="29"/>
      <c r="M68" s="29"/>
      <c r="N68" s="29"/>
      <c r="O68" s="29"/>
      <c r="P68" s="34"/>
      <c r="Q68" s="29"/>
      <c r="R68" s="34"/>
      <c r="S68" s="29"/>
      <c r="T68" s="34"/>
      <c r="U68" s="29"/>
      <c r="V68" s="29"/>
      <c r="W68" s="29"/>
      <c r="X68" s="29"/>
      <c r="Y68" s="33"/>
    </row>
    <row r="69" spans="1:25" s="38" customFormat="1" x14ac:dyDescent="0.25">
      <c r="A69" s="3">
        <v>2010</v>
      </c>
      <c r="B69" s="2" t="s">
        <v>39</v>
      </c>
      <c r="C69" s="3" t="s">
        <v>98</v>
      </c>
      <c r="D69" s="3" t="s">
        <v>97</v>
      </c>
      <c r="E69" s="29">
        <v>21161</v>
      </c>
      <c r="F69" s="29">
        <v>130352</v>
      </c>
      <c r="G69" s="29">
        <v>2045084</v>
      </c>
      <c r="H69" s="29">
        <v>3337</v>
      </c>
      <c r="I69" s="29">
        <v>27934</v>
      </c>
      <c r="J69" s="29">
        <v>2227868</v>
      </c>
      <c r="K69" s="42"/>
      <c r="L69" s="29">
        <v>212245</v>
      </c>
      <c r="M69" s="29">
        <v>8778</v>
      </c>
      <c r="N69" s="29">
        <v>148704</v>
      </c>
      <c r="O69" s="29">
        <v>653105</v>
      </c>
      <c r="P69" s="34" t="s">
        <v>44</v>
      </c>
      <c r="Q69" s="29">
        <v>29</v>
      </c>
      <c r="R69" s="34">
        <v>61463</v>
      </c>
      <c r="S69" s="29">
        <v>526173</v>
      </c>
      <c r="T69" s="34" t="s">
        <v>44</v>
      </c>
      <c r="U69" s="29">
        <v>87069</v>
      </c>
      <c r="V69" s="29">
        <v>1697566</v>
      </c>
      <c r="W69" s="29"/>
      <c r="X69" s="29">
        <v>530302</v>
      </c>
      <c r="Y69" s="33"/>
    </row>
    <row r="70" spans="1:25" s="38" customFormat="1" x14ac:dyDescent="0.25">
      <c r="A70" s="3"/>
      <c r="B70" s="2" t="s">
        <v>40</v>
      </c>
      <c r="C70" s="3" t="s">
        <v>51</v>
      </c>
      <c r="D70" s="3"/>
      <c r="E70" s="29">
        <v>48911</v>
      </c>
      <c r="F70" s="29">
        <v>149478</v>
      </c>
      <c r="G70" s="29">
        <v>2105294</v>
      </c>
      <c r="H70" s="29">
        <v>3308</v>
      </c>
      <c r="I70" s="29">
        <v>37993</v>
      </c>
      <c r="J70" s="29">
        <v>2344984</v>
      </c>
      <c r="K70" s="42"/>
      <c r="L70" s="29">
        <v>225939</v>
      </c>
      <c r="M70" s="29">
        <v>8899</v>
      </c>
      <c r="N70" s="29">
        <v>148702</v>
      </c>
      <c r="O70" s="29">
        <v>654221</v>
      </c>
      <c r="P70" s="34" t="s">
        <v>44</v>
      </c>
      <c r="Q70" s="29">
        <v>23187</v>
      </c>
      <c r="R70" s="34">
        <v>76760</v>
      </c>
      <c r="S70" s="29">
        <v>592282</v>
      </c>
      <c r="T70" s="34" t="s">
        <v>44</v>
      </c>
      <c r="U70" s="29">
        <v>23491</v>
      </c>
      <c r="V70" s="29">
        <v>1753481</v>
      </c>
      <c r="W70" s="29"/>
      <c r="X70" s="29">
        <v>591503</v>
      </c>
      <c r="Y70" s="33"/>
    </row>
    <row r="71" spans="1:25" s="38" customFormat="1" x14ac:dyDescent="0.25">
      <c r="A71" s="3"/>
      <c r="B71" s="2"/>
      <c r="C71" s="3"/>
      <c r="D71" s="3"/>
      <c r="E71" s="29"/>
      <c r="F71" s="29"/>
      <c r="G71" s="29"/>
      <c r="H71" s="29"/>
      <c r="I71" s="29"/>
      <c r="J71" s="29"/>
      <c r="K71" s="42"/>
      <c r="L71" s="29"/>
      <c r="M71" s="29"/>
      <c r="N71" s="29"/>
      <c r="O71" s="29"/>
      <c r="P71" s="34"/>
      <c r="Q71" s="29"/>
      <c r="R71" s="34"/>
      <c r="S71" s="29"/>
      <c r="T71" s="34"/>
      <c r="U71" s="29"/>
      <c r="V71" s="29"/>
      <c r="W71" s="29"/>
      <c r="X71" s="29"/>
      <c r="Y71" s="33"/>
    </row>
    <row r="72" spans="1:25" s="38" customFormat="1" x14ac:dyDescent="0.25">
      <c r="A72" s="3">
        <v>2011</v>
      </c>
      <c r="B72" s="2" t="s">
        <v>39</v>
      </c>
      <c r="C72" s="3" t="s">
        <v>98</v>
      </c>
      <c r="D72" s="3" t="s">
        <v>97</v>
      </c>
      <c r="E72" s="29">
        <v>46727</v>
      </c>
      <c r="F72" s="29">
        <v>140719</v>
      </c>
      <c r="G72" s="29">
        <v>2193550</v>
      </c>
      <c r="H72" s="29">
        <v>3272</v>
      </c>
      <c r="I72" s="29">
        <v>48938</v>
      </c>
      <c r="J72" s="29">
        <v>2433206</v>
      </c>
      <c r="K72" s="42"/>
      <c r="L72" s="29">
        <v>239079</v>
      </c>
      <c r="M72" s="29">
        <v>9245</v>
      </c>
      <c r="N72" s="29">
        <v>148641</v>
      </c>
      <c r="O72" s="29">
        <v>656402</v>
      </c>
      <c r="P72" s="34" t="s">
        <v>44</v>
      </c>
      <c r="Q72" s="29">
        <v>23888</v>
      </c>
      <c r="R72" s="34">
        <v>93568</v>
      </c>
      <c r="S72" s="29">
        <v>600585</v>
      </c>
      <c r="T72" s="34" t="s">
        <v>44</v>
      </c>
      <c r="U72" s="29">
        <v>49123</v>
      </c>
      <c r="V72" s="29">
        <v>1820531</v>
      </c>
      <c r="W72" s="29"/>
      <c r="X72" s="29">
        <v>612675</v>
      </c>
      <c r="Y72" s="33"/>
    </row>
    <row r="73" spans="1:25" s="38" customFormat="1" x14ac:dyDescent="0.25">
      <c r="A73" s="3"/>
      <c r="B73" s="2" t="s">
        <v>40</v>
      </c>
      <c r="C73" s="3" t="s">
        <v>51</v>
      </c>
      <c r="D73" s="3"/>
      <c r="E73" s="29">
        <v>60138</v>
      </c>
      <c r="F73" s="29">
        <v>161529</v>
      </c>
      <c r="G73" s="29">
        <v>2204034</v>
      </c>
      <c r="H73" s="29">
        <v>3238</v>
      </c>
      <c r="I73" s="29">
        <v>59093</v>
      </c>
      <c r="J73" s="29">
        <f>SUM(E73:I73)</f>
        <v>2488032</v>
      </c>
      <c r="K73" s="42"/>
      <c r="L73" s="29">
        <v>258702</v>
      </c>
      <c r="M73" s="29">
        <v>9888</v>
      </c>
      <c r="N73" s="29">
        <v>148684</v>
      </c>
      <c r="O73" s="29">
        <v>655750</v>
      </c>
      <c r="P73" s="34" t="s">
        <v>44</v>
      </c>
      <c r="Q73" s="29">
        <v>24547</v>
      </c>
      <c r="R73" s="34">
        <v>126249</v>
      </c>
      <c r="S73" s="29">
        <v>663507</v>
      </c>
      <c r="T73" s="34" t="s">
        <v>44</v>
      </c>
      <c r="U73" s="29">
        <v>32791</v>
      </c>
      <c r="V73" s="29">
        <f>SUM(L73:U73)</f>
        <v>1920118</v>
      </c>
      <c r="W73" s="29"/>
      <c r="X73" s="29">
        <v>567914</v>
      </c>
      <c r="Y73" s="33"/>
    </row>
    <row r="74" spans="1:25" s="38" customFormat="1" x14ac:dyDescent="0.25">
      <c r="A74" s="3"/>
      <c r="B74" s="2"/>
      <c r="C74" s="3"/>
      <c r="D74" s="3"/>
      <c r="E74" s="29"/>
      <c r="F74" s="29"/>
      <c r="G74" s="29"/>
      <c r="H74" s="29"/>
      <c r="I74" s="29"/>
      <c r="J74" s="29"/>
      <c r="K74" s="42"/>
      <c r="L74" s="29"/>
      <c r="M74" s="29"/>
      <c r="N74" s="29"/>
      <c r="O74" s="29"/>
      <c r="P74" s="34"/>
      <c r="Q74" s="29"/>
      <c r="R74" s="34"/>
      <c r="S74" s="29"/>
      <c r="T74" s="34"/>
      <c r="U74" s="29"/>
      <c r="V74" s="29"/>
      <c r="W74" s="29"/>
      <c r="X74" s="29"/>
      <c r="Y74" s="33"/>
    </row>
    <row r="75" spans="1:25" s="38" customFormat="1" x14ac:dyDescent="0.25">
      <c r="A75" s="3">
        <v>2012</v>
      </c>
      <c r="B75" s="2" t="s">
        <v>39</v>
      </c>
      <c r="C75" s="3" t="s">
        <v>98</v>
      </c>
      <c r="D75" s="3" t="s">
        <v>97</v>
      </c>
      <c r="E75" s="29">
        <v>32074</v>
      </c>
      <c r="F75" s="29">
        <v>161729</v>
      </c>
      <c r="G75" s="29">
        <v>2293969</v>
      </c>
      <c r="H75" s="29">
        <v>3208</v>
      </c>
      <c r="I75" s="29">
        <v>63453</v>
      </c>
      <c r="J75" s="29">
        <v>2554433</v>
      </c>
      <c r="K75" s="42"/>
      <c r="L75" s="29">
        <v>267875</v>
      </c>
      <c r="M75" s="29">
        <v>9721</v>
      </c>
      <c r="N75" s="29">
        <v>148661</v>
      </c>
      <c r="O75" s="29">
        <v>657961</v>
      </c>
      <c r="P75" s="34" t="s">
        <v>44</v>
      </c>
      <c r="Q75" s="29">
        <v>49</v>
      </c>
      <c r="R75" s="34">
        <v>152350</v>
      </c>
      <c r="S75" s="29">
        <v>674391</v>
      </c>
      <c r="T75" s="34" t="s">
        <v>44</v>
      </c>
      <c r="U75" s="29">
        <v>64575</v>
      </c>
      <c r="V75" s="29">
        <v>1975583</v>
      </c>
      <c r="W75" s="29"/>
      <c r="X75" s="29">
        <v>578850</v>
      </c>
      <c r="Y75" s="33"/>
    </row>
    <row r="76" spans="1:25" s="38" customFormat="1" x14ac:dyDescent="0.25">
      <c r="A76" s="3"/>
      <c r="B76" s="2" t="s">
        <v>84</v>
      </c>
      <c r="C76" s="3" t="s">
        <v>51</v>
      </c>
      <c r="D76" s="3"/>
      <c r="E76" s="29">
        <v>49978</v>
      </c>
      <c r="F76" s="29">
        <v>138332</v>
      </c>
      <c r="G76" s="29">
        <v>2480658</v>
      </c>
      <c r="H76" s="29">
        <v>3176</v>
      </c>
      <c r="I76" s="29">
        <v>108953</v>
      </c>
      <c r="J76" s="29">
        <v>2781097</v>
      </c>
      <c r="K76" s="42"/>
      <c r="L76" s="29">
        <v>289837</v>
      </c>
      <c r="M76" s="29">
        <v>9934</v>
      </c>
      <c r="N76" s="29">
        <v>255851</v>
      </c>
      <c r="O76" s="29">
        <v>688484</v>
      </c>
      <c r="P76" s="34" t="s">
        <v>44</v>
      </c>
      <c r="Q76" s="39">
        <v>0</v>
      </c>
      <c r="R76" s="34">
        <v>167913</v>
      </c>
      <c r="S76" s="29">
        <v>717536</v>
      </c>
      <c r="T76" s="34" t="s">
        <v>44</v>
      </c>
      <c r="U76" s="29">
        <v>27658</v>
      </c>
      <c r="V76" s="29">
        <v>2157213</v>
      </c>
      <c r="W76" s="29"/>
      <c r="X76" s="29">
        <v>623884</v>
      </c>
      <c r="Y76" s="33"/>
    </row>
    <row r="77" spans="1:25" s="38" customFormat="1" x14ac:dyDescent="0.25">
      <c r="A77" s="3"/>
      <c r="B77" s="2"/>
      <c r="C77" s="3"/>
      <c r="D77" s="3"/>
      <c r="E77" s="29"/>
      <c r="F77" s="29"/>
      <c r="G77" s="29"/>
      <c r="H77" s="29"/>
      <c r="I77" s="29"/>
      <c r="J77" s="29"/>
      <c r="K77" s="42"/>
      <c r="L77" s="29"/>
      <c r="M77" s="29"/>
      <c r="N77" s="29"/>
      <c r="O77" s="29"/>
      <c r="P77" s="34"/>
      <c r="Q77" s="29"/>
      <c r="R77" s="34"/>
      <c r="S77" s="29"/>
      <c r="T77" s="34"/>
      <c r="U77" s="29"/>
      <c r="V77" s="29"/>
      <c r="W77" s="29"/>
      <c r="X77" s="29"/>
      <c r="Y77" s="33"/>
    </row>
    <row r="78" spans="1:25" s="38" customFormat="1" x14ac:dyDescent="0.25">
      <c r="A78" s="3">
        <v>2013</v>
      </c>
      <c r="B78" s="2" t="s">
        <v>39</v>
      </c>
      <c r="C78" s="3" t="s">
        <v>98</v>
      </c>
      <c r="D78" s="3" t="s">
        <v>97</v>
      </c>
      <c r="E78" s="29">
        <v>112903</v>
      </c>
      <c r="F78" s="29">
        <v>157384</v>
      </c>
      <c r="G78" s="29">
        <v>2482975</v>
      </c>
      <c r="H78" s="29">
        <v>3136</v>
      </c>
      <c r="I78" s="29">
        <v>90761</v>
      </c>
      <c r="J78" s="29">
        <v>2847159</v>
      </c>
      <c r="K78" s="42"/>
      <c r="L78" s="29">
        <v>310339</v>
      </c>
      <c r="M78" s="29">
        <v>10348</v>
      </c>
      <c r="N78" s="29">
        <v>163903</v>
      </c>
      <c r="O78" s="29">
        <v>746384</v>
      </c>
      <c r="P78" s="34" t="s">
        <v>44</v>
      </c>
      <c r="Q78" s="29">
        <v>50293</v>
      </c>
      <c r="R78" s="34">
        <v>184462</v>
      </c>
      <c r="S78" s="29">
        <v>737626</v>
      </c>
      <c r="T78" s="34" t="s">
        <v>44</v>
      </c>
      <c r="U78" s="29">
        <v>54988</v>
      </c>
      <c r="V78" s="29">
        <v>2258343</v>
      </c>
      <c r="W78" s="29"/>
      <c r="X78" s="29">
        <v>588816</v>
      </c>
      <c r="Y78" s="33"/>
    </row>
    <row r="79" spans="1:25" s="38" customFormat="1" x14ac:dyDescent="0.25">
      <c r="A79" s="3"/>
      <c r="B79" s="2" t="s">
        <v>84</v>
      </c>
      <c r="C79" s="3" t="s">
        <v>51</v>
      </c>
      <c r="D79" s="3"/>
      <c r="E79" s="29">
        <v>127739</v>
      </c>
      <c r="F79" s="29">
        <v>165080</v>
      </c>
      <c r="G79" s="29">
        <v>2604123</v>
      </c>
      <c r="H79" s="29">
        <v>3114</v>
      </c>
      <c r="I79" s="29">
        <v>132762</v>
      </c>
      <c r="J79" s="29">
        <v>3032818</v>
      </c>
      <c r="K79" s="42"/>
      <c r="L79" s="29">
        <v>327372</v>
      </c>
      <c r="M79" s="29">
        <v>10575</v>
      </c>
      <c r="N79" s="29">
        <v>164093</v>
      </c>
      <c r="O79" s="29">
        <v>782605</v>
      </c>
      <c r="P79" s="34" t="s">
        <v>44</v>
      </c>
      <c r="Q79" s="29">
        <v>50734</v>
      </c>
      <c r="R79" s="34">
        <v>214911</v>
      </c>
      <c r="S79" s="29">
        <v>773862</v>
      </c>
      <c r="T79" s="34" t="s">
        <v>44</v>
      </c>
      <c r="U79" s="29">
        <v>71158</v>
      </c>
      <c r="V79" s="29">
        <v>2395310</v>
      </c>
      <c r="W79" s="29"/>
      <c r="X79" s="29">
        <v>637508</v>
      </c>
      <c r="Y79" s="33"/>
    </row>
    <row r="80" spans="1:25" s="38" customFormat="1" x14ac:dyDescent="0.25">
      <c r="A80" s="3"/>
      <c r="B80" s="2"/>
      <c r="C80" s="3"/>
      <c r="D80" s="3"/>
      <c r="E80" s="29"/>
      <c r="F80" s="29"/>
      <c r="G80" s="29"/>
      <c r="H80" s="29"/>
      <c r="I80" s="29"/>
      <c r="J80" s="29"/>
      <c r="K80" s="42"/>
      <c r="L80" s="29"/>
      <c r="M80" s="29"/>
      <c r="N80" s="29"/>
      <c r="O80" s="29"/>
      <c r="P80" s="34"/>
      <c r="Q80" s="29"/>
      <c r="R80" s="34"/>
      <c r="S80" s="29"/>
      <c r="T80" s="34"/>
      <c r="U80" s="29"/>
      <c r="V80" s="29"/>
      <c r="W80" s="29"/>
      <c r="X80" s="29"/>
      <c r="Y80" s="33"/>
    </row>
    <row r="81" spans="1:25" s="38" customFormat="1" x14ac:dyDescent="0.25">
      <c r="A81" s="3">
        <v>2014</v>
      </c>
      <c r="B81" s="2" t="s">
        <v>39</v>
      </c>
      <c r="C81" s="3" t="s">
        <v>98</v>
      </c>
      <c r="D81" s="3" t="s">
        <v>97</v>
      </c>
      <c r="E81" s="29">
        <v>129130</v>
      </c>
      <c r="F81" s="29">
        <v>132256</v>
      </c>
      <c r="G81" s="29">
        <v>2667634</v>
      </c>
      <c r="H81" s="29">
        <v>3073</v>
      </c>
      <c r="I81" s="29">
        <v>138882</v>
      </c>
      <c r="J81" s="29">
        <v>3070975</v>
      </c>
      <c r="K81" s="42"/>
      <c r="L81" s="29">
        <v>333061</v>
      </c>
      <c r="M81" s="29">
        <v>10852</v>
      </c>
      <c r="N81" s="29">
        <v>164398</v>
      </c>
      <c r="O81" s="29">
        <v>783643</v>
      </c>
      <c r="P81" s="34" t="s">
        <v>44</v>
      </c>
      <c r="Q81" s="29">
        <v>50384</v>
      </c>
      <c r="R81" s="34">
        <v>245539</v>
      </c>
      <c r="S81" s="29">
        <v>749447</v>
      </c>
      <c r="T81" s="34" t="s">
        <v>44</v>
      </c>
      <c r="U81" s="29">
        <v>67269</v>
      </c>
      <c r="V81" s="29">
        <v>2404593</v>
      </c>
      <c r="W81" s="29"/>
      <c r="X81" s="29">
        <v>666382</v>
      </c>
      <c r="Y81" s="33"/>
    </row>
    <row r="82" spans="1:25" s="38" customFormat="1" x14ac:dyDescent="0.25">
      <c r="A82" s="3"/>
      <c r="B82" s="2" t="s">
        <v>40</v>
      </c>
      <c r="C82" s="3" t="s">
        <v>51</v>
      </c>
      <c r="D82" s="3"/>
      <c r="E82" s="29">
        <v>195528</v>
      </c>
      <c r="F82" s="29">
        <v>120080</v>
      </c>
      <c r="G82" s="29">
        <v>2719994</v>
      </c>
      <c r="H82" s="29">
        <v>3088</v>
      </c>
      <c r="I82" s="29">
        <v>110305</v>
      </c>
      <c r="J82" s="29">
        <v>3148995</v>
      </c>
      <c r="K82" s="42"/>
      <c r="L82" s="29">
        <v>340184</v>
      </c>
      <c r="M82" s="29">
        <v>11028</v>
      </c>
      <c r="N82" s="29">
        <v>239183</v>
      </c>
      <c r="O82" s="29">
        <v>752446</v>
      </c>
      <c r="P82" s="34" t="s">
        <v>44</v>
      </c>
      <c r="Q82" s="29">
        <v>64001</v>
      </c>
      <c r="R82" s="34">
        <v>261139</v>
      </c>
      <c r="S82" s="29">
        <v>788681</v>
      </c>
      <c r="T82" s="34" t="s">
        <v>44</v>
      </c>
      <c r="U82" s="29">
        <v>56881</v>
      </c>
      <c r="V82" s="29">
        <v>2513543</v>
      </c>
      <c r="W82" s="29"/>
      <c r="X82" s="29">
        <v>635452</v>
      </c>
      <c r="Y82" s="33"/>
    </row>
    <row r="83" spans="1:25" s="38" customFormat="1" x14ac:dyDescent="0.25">
      <c r="A83" s="3"/>
      <c r="B83" s="2"/>
      <c r="C83" s="3"/>
      <c r="D83" s="3"/>
      <c r="E83" s="29"/>
      <c r="F83" s="29"/>
      <c r="G83" s="29"/>
      <c r="H83" s="29"/>
      <c r="I83" s="29"/>
      <c r="J83" s="29"/>
      <c r="K83" s="42"/>
      <c r="L83" s="29"/>
      <c r="M83" s="29"/>
      <c r="N83" s="29"/>
      <c r="O83" s="29"/>
      <c r="P83" s="34"/>
      <c r="Q83" s="29"/>
      <c r="R83" s="34"/>
      <c r="S83" s="29"/>
      <c r="T83" s="34"/>
      <c r="U83" s="29"/>
      <c r="V83" s="29"/>
      <c r="W83" s="29"/>
      <c r="X83" s="29"/>
      <c r="Y83" s="33"/>
    </row>
    <row r="84" spans="1:25" s="38" customFormat="1" x14ac:dyDescent="0.25">
      <c r="A84" s="3">
        <v>2015</v>
      </c>
      <c r="B84" s="2" t="s">
        <v>39</v>
      </c>
      <c r="C84" s="3" t="s">
        <v>98</v>
      </c>
      <c r="D84" s="3" t="s">
        <v>97</v>
      </c>
      <c r="E84" s="29">
        <v>147296</v>
      </c>
      <c r="F84" s="29">
        <v>137377</v>
      </c>
      <c r="G84" s="29">
        <v>2886365</v>
      </c>
      <c r="H84" s="29">
        <v>3029</v>
      </c>
      <c r="I84" s="29">
        <v>141984</v>
      </c>
      <c r="J84" s="29">
        <v>3316051</v>
      </c>
      <c r="K84" s="42"/>
      <c r="L84" s="29">
        <v>346375</v>
      </c>
      <c r="M84" s="29">
        <v>11276</v>
      </c>
      <c r="N84" s="29">
        <v>310716</v>
      </c>
      <c r="O84" s="29">
        <v>785055</v>
      </c>
      <c r="P84" s="34" t="s">
        <v>44</v>
      </c>
      <c r="Q84" s="29">
        <v>71944</v>
      </c>
      <c r="R84" s="34">
        <v>261829</v>
      </c>
      <c r="S84" s="29">
        <v>814345</v>
      </c>
      <c r="T84" s="34" t="s">
        <v>44</v>
      </c>
      <c r="U84" s="29">
        <v>86399</v>
      </c>
      <c r="V84" s="29">
        <v>2687939</v>
      </c>
      <c r="W84" s="29"/>
      <c r="X84" s="29">
        <v>628112</v>
      </c>
      <c r="Y84" s="33"/>
    </row>
    <row r="85" spans="1:25" s="38" customFormat="1" x14ac:dyDescent="0.25">
      <c r="A85" s="3"/>
      <c r="B85" s="2" t="s">
        <v>40</v>
      </c>
      <c r="C85" s="3" t="s">
        <v>51</v>
      </c>
      <c r="D85" s="3"/>
      <c r="E85" s="29">
        <v>187835</v>
      </c>
      <c r="F85" s="29">
        <v>102681</v>
      </c>
      <c r="G85" s="29">
        <v>3003170</v>
      </c>
      <c r="H85" s="29">
        <v>3009</v>
      </c>
      <c r="I85" s="29">
        <v>126175</v>
      </c>
      <c r="J85" s="29">
        <v>3422870</v>
      </c>
      <c r="K85" s="42"/>
      <c r="L85" s="29">
        <v>357863</v>
      </c>
      <c r="M85" s="29">
        <v>11335</v>
      </c>
      <c r="N85" s="29">
        <v>391343</v>
      </c>
      <c r="O85" s="29">
        <v>827792</v>
      </c>
      <c r="P85" s="34" t="s">
        <v>44</v>
      </c>
      <c r="Q85" s="29">
        <v>66907</v>
      </c>
      <c r="R85" s="34">
        <v>280846</v>
      </c>
      <c r="S85" s="29">
        <v>833548</v>
      </c>
      <c r="T85" s="34" t="s">
        <v>44</v>
      </c>
      <c r="U85" s="29">
        <v>108381</v>
      </c>
      <c r="V85" s="29">
        <v>2878015</v>
      </c>
      <c r="W85" s="29"/>
      <c r="X85" s="29">
        <v>544855</v>
      </c>
      <c r="Y85" s="33"/>
    </row>
    <row r="86" spans="1:25" s="38" customFormat="1" x14ac:dyDescent="0.25">
      <c r="A86" s="3"/>
      <c r="B86" s="2"/>
      <c r="C86" s="3"/>
      <c r="D86" s="3"/>
      <c r="E86" s="29"/>
      <c r="F86" s="29"/>
      <c r="G86" s="29"/>
      <c r="H86" s="29"/>
      <c r="I86" s="29"/>
      <c r="J86" s="29"/>
      <c r="K86" s="42"/>
      <c r="L86" s="29"/>
      <c r="M86" s="29"/>
      <c r="N86" s="29"/>
      <c r="O86" s="29"/>
      <c r="P86" s="34"/>
      <c r="Q86" s="29"/>
      <c r="R86" s="34"/>
      <c r="S86" s="29"/>
      <c r="T86" s="34"/>
      <c r="U86" s="29"/>
      <c r="V86" s="29"/>
      <c r="W86" s="29"/>
      <c r="X86" s="29"/>
      <c r="Y86" s="33"/>
    </row>
    <row r="87" spans="1:25" s="38" customFormat="1" x14ac:dyDescent="0.25">
      <c r="A87" s="3">
        <v>2016</v>
      </c>
      <c r="B87" s="2" t="s">
        <v>39</v>
      </c>
      <c r="C87" s="3" t="s">
        <v>98</v>
      </c>
      <c r="D87" s="3" t="s">
        <v>97</v>
      </c>
      <c r="E87" s="29">
        <v>193664</v>
      </c>
      <c r="F87" s="29">
        <v>120754</v>
      </c>
      <c r="G87" s="29">
        <v>3056381</v>
      </c>
      <c r="H87" s="29">
        <v>2954</v>
      </c>
      <c r="I87" s="29">
        <v>169007</v>
      </c>
      <c r="J87" s="29">
        <v>3542760</v>
      </c>
      <c r="K87" s="42"/>
      <c r="L87" s="29">
        <v>372586</v>
      </c>
      <c r="M87" s="29">
        <v>11574</v>
      </c>
      <c r="N87" s="29">
        <v>308411</v>
      </c>
      <c r="O87" s="29">
        <v>912374</v>
      </c>
      <c r="P87" s="34" t="s">
        <v>44</v>
      </c>
      <c r="Q87" s="29">
        <v>75189</v>
      </c>
      <c r="R87" s="34">
        <v>287871</v>
      </c>
      <c r="S87" s="29">
        <v>817814</v>
      </c>
      <c r="T87" s="34" t="s">
        <v>44</v>
      </c>
      <c r="U87" s="29">
        <v>197906</v>
      </c>
      <c r="V87" s="29">
        <v>2983725</v>
      </c>
      <c r="W87" s="29"/>
      <c r="X87" s="29">
        <v>559035</v>
      </c>
      <c r="Y87" s="33"/>
    </row>
    <row r="88" spans="1:25" s="38" customFormat="1" x14ac:dyDescent="0.25">
      <c r="A88" s="3"/>
      <c r="B88" s="2" t="s">
        <v>40</v>
      </c>
      <c r="C88" s="3" t="s">
        <v>51</v>
      </c>
      <c r="D88" s="3"/>
      <c r="E88" s="29">
        <v>206954</v>
      </c>
      <c r="F88" s="29">
        <v>179712</v>
      </c>
      <c r="G88" s="29">
        <v>3043354</v>
      </c>
      <c r="H88" s="29">
        <v>2944</v>
      </c>
      <c r="I88" s="29">
        <v>185742</v>
      </c>
      <c r="J88" s="29">
        <v>3618706</v>
      </c>
      <c r="K88" s="42"/>
      <c r="L88" s="29">
        <v>405345</v>
      </c>
      <c r="M88" s="29">
        <v>11928</v>
      </c>
      <c r="N88" s="29">
        <v>259593</v>
      </c>
      <c r="O88" s="29">
        <v>960982</v>
      </c>
      <c r="P88" s="34" t="s">
        <v>44</v>
      </c>
      <c r="Q88" s="29">
        <v>56136</v>
      </c>
      <c r="R88" s="34">
        <v>302485</v>
      </c>
      <c r="S88" s="29">
        <v>914598</v>
      </c>
      <c r="T88" s="34" t="s">
        <v>44</v>
      </c>
      <c r="U88" s="29">
        <v>161126</v>
      </c>
      <c r="V88" s="29">
        <v>3072193</v>
      </c>
      <c r="W88" s="29"/>
      <c r="X88" s="29">
        <v>546513</v>
      </c>
      <c r="Y88" s="33"/>
    </row>
    <row r="89" spans="1:25" s="38" customFormat="1" x14ac:dyDescent="0.25">
      <c r="A89" s="3"/>
      <c r="B89" s="2"/>
      <c r="C89" s="3"/>
      <c r="D89" s="3"/>
      <c r="E89" s="29"/>
      <c r="F89" s="29"/>
      <c r="G89" s="29"/>
      <c r="H89" s="29"/>
      <c r="I89" s="29"/>
      <c r="J89" s="29"/>
      <c r="K89" s="42"/>
      <c r="L89" s="29"/>
      <c r="M89" s="29"/>
      <c r="N89" s="29"/>
      <c r="O89" s="29"/>
      <c r="P89" s="34"/>
      <c r="Q89" s="29"/>
      <c r="R89" s="34"/>
      <c r="S89" s="29"/>
      <c r="T89" s="34"/>
      <c r="U89" s="29"/>
      <c r="V89" s="29"/>
      <c r="W89" s="29"/>
      <c r="X89" s="29"/>
      <c r="Y89" s="33"/>
    </row>
    <row r="90" spans="1:25" s="38" customFormat="1" x14ac:dyDescent="0.25">
      <c r="A90" s="3">
        <v>2017</v>
      </c>
      <c r="B90" s="2" t="s">
        <v>39</v>
      </c>
      <c r="C90" s="3" t="s">
        <v>98</v>
      </c>
      <c r="D90" s="3" t="s">
        <v>97</v>
      </c>
      <c r="E90" s="29">
        <v>211040</v>
      </c>
      <c r="F90" s="29">
        <v>200303</v>
      </c>
      <c r="G90" s="29">
        <v>3321249</v>
      </c>
      <c r="H90" s="29">
        <v>2880</v>
      </c>
      <c r="I90" s="29">
        <v>169464</v>
      </c>
      <c r="J90" s="29">
        <v>3904936</v>
      </c>
      <c r="K90" s="42"/>
      <c r="L90" s="29">
        <v>426597</v>
      </c>
      <c r="M90" s="29">
        <v>12030</v>
      </c>
      <c r="N90" s="29">
        <v>262006</v>
      </c>
      <c r="O90" s="29">
        <v>964593</v>
      </c>
      <c r="P90" s="34" t="s">
        <v>44</v>
      </c>
      <c r="Q90" s="29">
        <v>56136</v>
      </c>
      <c r="R90" s="34">
        <v>317430</v>
      </c>
      <c r="S90" s="29">
        <v>1003948</v>
      </c>
      <c r="T90" s="34" t="s">
        <v>44</v>
      </c>
      <c r="U90" s="29">
        <v>223974</v>
      </c>
      <c r="V90" s="29">
        <v>3266714</v>
      </c>
      <c r="W90" s="29"/>
      <c r="X90" s="29">
        <v>638222</v>
      </c>
      <c r="Y90" s="33"/>
    </row>
    <row r="91" spans="1:25" s="38" customFormat="1" x14ac:dyDescent="0.25">
      <c r="A91" s="3"/>
      <c r="B91" s="2" t="s">
        <v>93</v>
      </c>
      <c r="C91" s="3" t="s">
        <v>94</v>
      </c>
      <c r="D91" s="3"/>
      <c r="E91" s="29">
        <v>215649</v>
      </c>
      <c r="F91" s="29">
        <v>131251</v>
      </c>
      <c r="G91" s="29">
        <v>3473963</v>
      </c>
      <c r="H91" s="29">
        <v>2882</v>
      </c>
      <c r="I91" s="29">
        <v>191512</v>
      </c>
      <c r="J91" s="29">
        <v>4015257</v>
      </c>
      <c r="K91" s="42"/>
      <c r="L91" s="29">
        <v>456726</v>
      </c>
      <c r="M91" s="29">
        <v>12213</v>
      </c>
      <c r="N91" s="29">
        <v>179790</v>
      </c>
      <c r="O91" s="29">
        <v>1045748</v>
      </c>
      <c r="P91" s="34" t="s">
        <v>44</v>
      </c>
      <c r="Q91" s="29">
        <v>59337</v>
      </c>
      <c r="R91" s="34">
        <v>305110</v>
      </c>
      <c r="S91" s="29">
        <v>1073794</v>
      </c>
      <c r="T91" s="34" t="s">
        <v>44</v>
      </c>
      <c r="U91" s="29">
        <v>169399</v>
      </c>
      <c r="V91" s="29">
        <v>3302117</v>
      </c>
      <c r="W91" s="29"/>
      <c r="X91" s="29">
        <v>713140</v>
      </c>
      <c r="Y91" s="33"/>
    </row>
    <row r="92" spans="1:25" s="38" customFormat="1" x14ac:dyDescent="0.25">
      <c r="A92" s="3"/>
      <c r="B92" s="2"/>
      <c r="C92" s="3"/>
      <c r="D92" s="3"/>
      <c r="E92" s="29"/>
      <c r="F92" s="29"/>
      <c r="G92" s="29"/>
      <c r="H92" s="29"/>
      <c r="I92" s="29"/>
      <c r="J92" s="29"/>
      <c r="K92" s="42"/>
      <c r="L92" s="29"/>
      <c r="M92" s="29"/>
      <c r="N92" s="29"/>
      <c r="O92" s="29"/>
      <c r="P92" s="34"/>
      <c r="Q92" s="29"/>
      <c r="R92" s="34"/>
      <c r="S92" s="29"/>
      <c r="T92" s="34"/>
      <c r="U92" s="29"/>
      <c r="V92" s="29"/>
      <c r="W92" s="29"/>
      <c r="X92" s="29"/>
      <c r="Y92" s="33"/>
    </row>
    <row r="93" spans="1:25" s="38" customFormat="1" x14ac:dyDescent="0.25">
      <c r="A93" s="3">
        <v>2018</v>
      </c>
      <c r="B93" s="2" t="s">
        <v>39</v>
      </c>
      <c r="C93" s="3" t="s">
        <v>98</v>
      </c>
      <c r="D93" s="3" t="s">
        <v>97</v>
      </c>
      <c r="E93" s="29">
        <v>169536</v>
      </c>
      <c r="F93" s="29">
        <v>95119</v>
      </c>
      <c r="G93" s="29">
        <v>3586047</v>
      </c>
      <c r="H93" s="29">
        <v>2818</v>
      </c>
      <c r="I93" s="29">
        <v>247215</v>
      </c>
      <c r="J93" s="29">
        <v>4100735</v>
      </c>
      <c r="K93" s="42"/>
      <c r="L93" s="29">
        <v>481434</v>
      </c>
      <c r="M93" s="29">
        <v>12516</v>
      </c>
      <c r="N93" s="29">
        <v>109451</v>
      </c>
      <c r="O93" s="29">
        <v>1049595</v>
      </c>
      <c r="P93" s="34" t="s">
        <v>44</v>
      </c>
      <c r="Q93" s="29">
        <v>59337</v>
      </c>
      <c r="R93" s="29">
        <v>309526</v>
      </c>
      <c r="S93" s="29">
        <v>1096253</v>
      </c>
      <c r="T93" s="29">
        <v>4900</v>
      </c>
      <c r="U93" s="29">
        <v>300124</v>
      </c>
      <c r="V93" s="29">
        <v>3423136</v>
      </c>
      <c r="W93" s="29"/>
      <c r="X93" s="29">
        <v>677599</v>
      </c>
      <c r="Y93" s="33"/>
    </row>
    <row r="94" spans="1:25" s="38" customFormat="1" x14ac:dyDescent="0.25">
      <c r="A94" s="3"/>
      <c r="B94" s="2" t="s">
        <v>84</v>
      </c>
      <c r="C94" s="3" t="s">
        <v>96</v>
      </c>
      <c r="D94" s="3"/>
      <c r="E94" s="29">
        <v>182573</v>
      </c>
      <c r="F94" s="29">
        <v>143097</v>
      </c>
      <c r="G94" s="29">
        <v>3453639</v>
      </c>
      <c r="H94" s="29">
        <v>2792</v>
      </c>
      <c r="I94" s="29">
        <v>272798</v>
      </c>
      <c r="J94" s="29">
        <v>4054899</v>
      </c>
      <c r="K94" s="42"/>
      <c r="L94" s="29">
        <v>485666</v>
      </c>
      <c r="M94" s="29">
        <v>12639</v>
      </c>
      <c r="N94" s="29">
        <v>78584</v>
      </c>
      <c r="O94" s="29">
        <v>1129610</v>
      </c>
      <c r="P94" s="34" t="s">
        <v>44</v>
      </c>
      <c r="Q94" s="29">
        <v>56346</v>
      </c>
      <c r="R94" s="29">
        <v>320534</v>
      </c>
      <c r="S94" s="29">
        <v>1173484</v>
      </c>
      <c r="T94" s="29">
        <v>7710</v>
      </c>
      <c r="U94" s="29">
        <v>180002</v>
      </c>
      <c r="V94" s="29">
        <v>3444575</v>
      </c>
      <c r="W94" s="29"/>
      <c r="X94" s="29">
        <v>610324</v>
      </c>
      <c r="Y94" s="33"/>
    </row>
    <row r="95" spans="1:25" s="38" customFormat="1" x14ac:dyDescent="0.25">
      <c r="A95" s="3"/>
      <c r="B95" s="2"/>
      <c r="C95" s="3"/>
      <c r="D95" s="3"/>
      <c r="E95" s="29"/>
      <c r="F95" s="29"/>
      <c r="G95" s="29"/>
      <c r="H95" s="29"/>
      <c r="I95" s="29"/>
      <c r="J95" s="29"/>
      <c r="K95" s="42"/>
      <c r="L95" s="29"/>
      <c r="M95" s="29"/>
      <c r="N95" s="29"/>
      <c r="O95" s="29"/>
      <c r="P95" s="34"/>
      <c r="Q95" s="29"/>
      <c r="R95" s="34"/>
      <c r="S95" s="29"/>
      <c r="T95" s="34"/>
      <c r="U95" s="29"/>
      <c r="V95" s="29"/>
      <c r="W95" s="29"/>
      <c r="X95" s="29"/>
      <c r="Y95" s="33"/>
    </row>
    <row r="96" spans="1:25" s="38" customFormat="1" x14ac:dyDescent="0.25">
      <c r="A96" s="3">
        <v>2019</v>
      </c>
      <c r="B96" s="2" t="s">
        <v>39</v>
      </c>
      <c r="C96" s="3" t="s">
        <v>98</v>
      </c>
      <c r="D96" s="3" t="s">
        <v>97</v>
      </c>
      <c r="E96" s="29">
        <v>207345</v>
      </c>
      <c r="F96" s="29">
        <v>70527</v>
      </c>
      <c r="G96" s="29">
        <v>3631872</v>
      </c>
      <c r="H96" s="29">
        <v>2915</v>
      </c>
      <c r="I96" s="29">
        <v>224338</v>
      </c>
      <c r="J96" s="29">
        <v>4136997</v>
      </c>
      <c r="K96" s="42"/>
      <c r="L96" s="29">
        <v>500386</v>
      </c>
      <c r="M96" s="29">
        <v>12745</v>
      </c>
      <c r="N96" s="29">
        <v>55697</v>
      </c>
      <c r="O96" s="29">
        <v>1066968</v>
      </c>
      <c r="P96" s="34" t="s">
        <v>44</v>
      </c>
      <c r="Q96" s="29">
        <v>56346</v>
      </c>
      <c r="R96" s="29">
        <v>305006</v>
      </c>
      <c r="S96" s="29">
        <v>1176315</v>
      </c>
      <c r="T96" s="29">
        <v>11470</v>
      </c>
      <c r="U96" s="29">
        <v>219812</v>
      </c>
      <c r="V96" s="29">
        <v>3404745</v>
      </c>
      <c r="W96" s="29"/>
      <c r="X96" s="29">
        <v>732252</v>
      </c>
      <c r="Y96" s="33"/>
    </row>
    <row r="97" spans="1:25" s="38" customFormat="1" x14ac:dyDescent="0.25">
      <c r="A97" s="3"/>
      <c r="B97" s="2" t="s">
        <v>40</v>
      </c>
      <c r="C97" s="3" t="s">
        <v>101</v>
      </c>
      <c r="D97" s="3"/>
      <c r="E97" s="29">
        <v>180741</v>
      </c>
      <c r="F97" s="29">
        <v>125201</v>
      </c>
      <c r="G97" s="29">
        <v>3587038</v>
      </c>
      <c r="H97" s="29">
        <v>2965</v>
      </c>
      <c r="I97" s="29">
        <v>310785</v>
      </c>
      <c r="J97" s="29">
        <v>4206730</v>
      </c>
      <c r="K97" s="42"/>
      <c r="L97" s="29">
        <v>516062</v>
      </c>
      <c r="M97" s="29">
        <v>12988</v>
      </c>
      <c r="N97" s="29">
        <v>67688</v>
      </c>
      <c r="O97" s="29">
        <v>1152327</v>
      </c>
      <c r="P97" s="34" t="s">
        <v>44</v>
      </c>
      <c r="Q97" s="29">
        <v>35000</v>
      </c>
      <c r="R97" s="29">
        <v>328406</v>
      </c>
      <c r="S97" s="29">
        <v>1137490</v>
      </c>
      <c r="T97" s="29">
        <v>12597</v>
      </c>
      <c r="U97" s="29">
        <v>194746</v>
      </c>
      <c r="V97" s="29">
        <v>3457304</v>
      </c>
      <c r="W97" s="29"/>
      <c r="X97" s="29">
        <v>749426</v>
      </c>
      <c r="Y97" s="33"/>
    </row>
    <row r="99" spans="1:25" s="38" customFormat="1" x14ac:dyDescent="0.25">
      <c r="A99" s="3">
        <v>2020</v>
      </c>
      <c r="B99" s="2" t="s">
        <v>39</v>
      </c>
      <c r="C99" s="3" t="s">
        <v>98</v>
      </c>
      <c r="D99" s="3" t="s">
        <v>97</v>
      </c>
      <c r="E99" s="29">
        <v>158116</v>
      </c>
      <c r="F99" s="29">
        <v>135685</v>
      </c>
      <c r="G99" s="29">
        <v>3578360</v>
      </c>
      <c r="H99" s="29">
        <v>3033</v>
      </c>
      <c r="I99" s="29">
        <v>320070</v>
      </c>
      <c r="J99" s="29">
        <v>4195264</v>
      </c>
      <c r="K99" s="42"/>
      <c r="L99" s="29">
        <v>533027</v>
      </c>
      <c r="M99" s="29">
        <v>12810</v>
      </c>
      <c r="N99" s="29">
        <v>131609</v>
      </c>
      <c r="O99" s="29">
        <v>1142689</v>
      </c>
      <c r="P99" s="34" t="s">
        <v>44</v>
      </c>
      <c r="Q99" s="29">
        <v>49945</v>
      </c>
      <c r="R99" s="29">
        <v>309773</v>
      </c>
      <c r="S99" s="29">
        <v>1061985</v>
      </c>
      <c r="T99" s="29">
        <v>13450</v>
      </c>
      <c r="U99" s="29">
        <v>205659</v>
      </c>
      <c r="V99" s="29">
        <v>3460947</v>
      </c>
      <c r="W99" s="29"/>
      <c r="X99" s="29">
        <v>734317</v>
      </c>
      <c r="Y99" s="33"/>
    </row>
    <row r="100" spans="1:25" s="38" customFormat="1" x14ac:dyDescent="0.25">
      <c r="A100" s="3"/>
      <c r="B100" s="2" t="s">
        <v>40</v>
      </c>
      <c r="C100" s="3" t="s">
        <v>101</v>
      </c>
      <c r="D100" s="3"/>
      <c r="E100" s="29">
        <v>145255</v>
      </c>
      <c r="F100" s="29">
        <v>121796</v>
      </c>
      <c r="G100" s="29">
        <v>3982136</v>
      </c>
      <c r="H100" s="29">
        <v>3016</v>
      </c>
      <c r="I100" s="29">
        <v>247045</v>
      </c>
      <c r="J100" s="29">
        <v>4499248</v>
      </c>
      <c r="K100" s="42"/>
      <c r="L100" s="29">
        <v>556204</v>
      </c>
      <c r="M100" s="29">
        <v>12844</v>
      </c>
      <c r="N100" s="29">
        <v>457466</v>
      </c>
      <c r="O100" s="29">
        <v>1068880</v>
      </c>
      <c r="P100" s="34" t="s">
        <v>44</v>
      </c>
      <c r="Q100" s="29">
        <v>87650</v>
      </c>
      <c r="R100" s="29">
        <v>342471</v>
      </c>
      <c r="S100" s="29">
        <v>881832</v>
      </c>
      <c r="T100" s="29">
        <v>15469</v>
      </c>
      <c r="U100" s="29">
        <v>233134</v>
      </c>
      <c r="V100" s="29">
        <v>3655950</v>
      </c>
      <c r="W100" s="29"/>
      <c r="X100" s="29">
        <v>843298</v>
      </c>
      <c r="Y100" s="33"/>
    </row>
    <row r="101" spans="1:25" s="38" customFormat="1" x14ac:dyDescent="0.25">
      <c r="A101" s="3"/>
      <c r="B101" s="2"/>
      <c r="C101" s="3"/>
      <c r="D101" s="3"/>
      <c r="E101" s="29"/>
      <c r="F101" s="29"/>
      <c r="G101" s="29"/>
      <c r="H101" s="29"/>
      <c r="I101" s="29"/>
      <c r="J101" s="29"/>
      <c r="K101" s="42"/>
      <c r="L101" s="29"/>
      <c r="M101" s="29"/>
      <c r="N101" s="29"/>
      <c r="O101" s="29"/>
      <c r="P101" s="34"/>
      <c r="Q101" s="29"/>
      <c r="R101" s="29"/>
      <c r="S101" s="29"/>
      <c r="T101" s="29"/>
      <c r="U101" s="29"/>
      <c r="V101" s="29"/>
      <c r="W101" s="29"/>
      <c r="X101" s="29"/>
      <c r="Y101" s="33"/>
    </row>
    <row r="102" spans="1:25" s="38" customFormat="1" x14ac:dyDescent="0.25">
      <c r="A102" s="3">
        <v>2021</v>
      </c>
      <c r="B102" s="2" t="s">
        <v>39</v>
      </c>
      <c r="C102" s="3" t="s">
        <v>98</v>
      </c>
      <c r="D102" s="3" t="s">
        <v>97</v>
      </c>
      <c r="E102" s="29">
        <v>145540</v>
      </c>
      <c r="F102" s="29">
        <v>199430</v>
      </c>
      <c r="G102" s="29">
        <v>3964879</v>
      </c>
      <c r="H102" s="29">
        <v>2908</v>
      </c>
      <c r="I102" s="29">
        <v>253886</v>
      </c>
      <c r="J102" s="29">
        <v>4566643</v>
      </c>
      <c r="K102" s="42"/>
      <c r="L102" s="29">
        <v>576809</v>
      </c>
      <c r="M102" s="29">
        <v>12911</v>
      </c>
      <c r="N102" s="29">
        <v>457459</v>
      </c>
      <c r="O102" s="29">
        <v>1068921</v>
      </c>
      <c r="P102" s="34" t="s">
        <v>44</v>
      </c>
      <c r="Q102" s="29">
        <v>41647</v>
      </c>
      <c r="R102" s="29">
        <v>370527</v>
      </c>
      <c r="S102" s="29">
        <v>897460</v>
      </c>
      <c r="T102" s="29">
        <v>19519</v>
      </c>
      <c r="U102" s="29">
        <v>285889</v>
      </c>
      <c r="V102" s="29">
        <v>3731142</v>
      </c>
      <c r="W102" s="29"/>
      <c r="X102" s="29">
        <v>835501</v>
      </c>
      <c r="Y102" s="33"/>
    </row>
    <row r="103" spans="1:25" s="51" customFormat="1" x14ac:dyDescent="0.25">
      <c r="A103" s="46"/>
      <c r="B103" s="47" t="s">
        <v>40</v>
      </c>
      <c r="C103" s="48" t="s">
        <v>101</v>
      </c>
      <c r="D103" s="3"/>
      <c r="E103" s="36">
        <v>179229</v>
      </c>
      <c r="F103" s="36">
        <v>121596</v>
      </c>
      <c r="G103" s="36">
        <v>4035959</v>
      </c>
      <c r="H103" s="36">
        <v>2965</v>
      </c>
      <c r="I103" s="36">
        <v>230406</v>
      </c>
      <c r="J103" s="36">
        <v>4570155</v>
      </c>
      <c r="K103" s="43"/>
      <c r="L103" s="36">
        <v>592364</v>
      </c>
      <c r="M103" s="36">
        <v>13126</v>
      </c>
      <c r="N103" s="36">
        <v>377516</v>
      </c>
      <c r="O103" s="36">
        <v>1148569</v>
      </c>
      <c r="P103" s="37" t="s">
        <v>44</v>
      </c>
      <c r="Q103" s="49">
        <v>0</v>
      </c>
      <c r="R103" s="36">
        <v>394249</v>
      </c>
      <c r="S103" s="36">
        <v>973303</v>
      </c>
      <c r="T103" s="36">
        <v>26237</v>
      </c>
      <c r="U103" s="36">
        <v>238008</v>
      </c>
      <c r="V103" s="36">
        <v>3763372</v>
      </c>
      <c r="W103" s="36"/>
      <c r="X103" s="36">
        <v>806783</v>
      </c>
      <c r="Y103" s="50"/>
    </row>
    <row r="104" spans="1:25" s="51" customFormat="1" x14ac:dyDescent="0.25">
      <c r="A104" s="46"/>
      <c r="B104" s="47"/>
      <c r="C104" s="48"/>
      <c r="D104" s="3"/>
      <c r="E104" s="36"/>
      <c r="F104" s="36"/>
      <c r="G104" s="36"/>
      <c r="H104" s="36"/>
      <c r="I104" s="36"/>
      <c r="J104" s="36"/>
      <c r="K104" s="43"/>
      <c r="L104" s="36"/>
      <c r="M104" s="36"/>
      <c r="N104" s="36"/>
      <c r="O104" s="36"/>
      <c r="P104" s="37"/>
      <c r="Q104" s="49"/>
      <c r="R104" s="36"/>
      <c r="S104" s="36"/>
      <c r="T104" s="36"/>
      <c r="U104" s="36"/>
      <c r="V104" s="36"/>
      <c r="W104" s="36"/>
      <c r="X104" s="36"/>
      <c r="Y104" s="50"/>
    </row>
    <row r="105" spans="1:25" s="51" customFormat="1" x14ac:dyDescent="0.25">
      <c r="A105" s="46">
        <v>2022</v>
      </c>
      <c r="B105" s="2" t="s">
        <v>39</v>
      </c>
      <c r="C105" s="3" t="s">
        <v>98</v>
      </c>
      <c r="D105" s="3" t="s">
        <v>97</v>
      </c>
      <c r="E105" s="36">
        <v>182028</v>
      </c>
      <c r="F105" s="36">
        <v>133478</v>
      </c>
      <c r="G105" s="36">
        <v>3658579</v>
      </c>
      <c r="H105" s="36">
        <v>2927</v>
      </c>
      <c r="I105" s="36">
        <v>233444</v>
      </c>
      <c r="J105" s="36">
        <v>4210456</v>
      </c>
      <c r="K105" s="43"/>
      <c r="L105" s="36">
        <v>617299</v>
      </c>
      <c r="M105" s="36">
        <v>13013</v>
      </c>
      <c r="N105" s="36">
        <v>233493</v>
      </c>
      <c r="O105" s="36">
        <v>1187452</v>
      </c>
      <c r="P105" s="37" t="s">
        <v>44</v>
      </c>
      <c r="Q105" s="29">
        <v>15860</v>
      </c>
      <c r="R105" s="36">
        <v>381379</v>
      </c>
      <c r="S105" s="36">
        <v>848176</v>
      </c>
      <c r="T105" s="36">
        <v>29232</v>
      </c>
      <c r="U105" s="36">
        <v>275794</v>
      </c>
      <c r="V105" s="36">
        <v>3601698</v>
      </c>
      <c r="W105" s="36"/>
      <c r="X105" s="36">
        <v>608758</v>
      </c>
      <c r="Y105" s="50"/>
    </row>
    <row r="106" spans="1:25" s="51" customFormat="1" x14ac:dyDescent="0.25">
      <c r="A106" s="46"/>
      <c r="B106" s="47" t="s">
        <v>40</v>
      </c>
      <c r="C106" s="48" t="s">
        <v>101</v>
      </c>
      <c r="D106" s="3"/>
      <c r="E106" s="36">
        <v>203850</v>
      </c>
      <c r="F106" s="36">
        <v>164908</v>
      </c>
      <c r="G106" s="36">
        <v>3397132</v>
      </c>
      <c r="H106" s="36">
        <v>3131</v>
      </c>
      <c r="I106" s="36">
        <v>239017</v>
      </c>
      <c r="J106" s="36">
        <v>4008038</v>
      </c>
      <c r="K106" s="43"/>
      <c r="L106" s="36">
        <v>605959</v>
      </c>
      <c r="M106" s="36">
        <v>13160</v>
      </c>
      <c r="N106" s="36">
        <v>96251</v>
      </c>
      <c r="O106" s="36">
        <v>1200323</v>
      </c>
      <c r="P106" s="37" t="s">
        <v>44</v>
      </c>
      <c r="Q106" s="29">
        <v>99455</v>
      </c>
      <c r="R106" s="36">
        <v>449041</v>
      </c>
      <c r="S106" s="36">
        <v>765189</v>
      </c>
      <c r="T106" s="36">
        <v>30588</v>
      </c>
      <c r="U106" s="36">
        <v>190831</v>
      </c>
      <c r="V106" s="36">
        <v>3450797</v>
      </c>
      <c r="W106" s="36"/>
      <c r="X106" s="36">
        <v>557241</v>
      </c>
      <c r="Y106" s="50"/>
    </row>
    <row r="107" spans="1:25" s="51" customFormat="1" x14ac:dyDescent="0.25">
      <c r="A107" s="46"/>
      <c r="B107" s="47"/>
      <c r="C107" s="48"/>
      <c r="D107" s="3"/>
      <c r="E107" s="36"/>
      <c r="F107" s="36"/>
      <c r="G107" s="36"/>
      <c r="H107" s="36"/>
      <c r="I107" s="36"/>
      <c r="J107" s="36"/>
      <c r="K107" s="43"/>
      <c r="L107" s="36"/>
      <c r="M107" s="36"/>
      <c r="N107" s="36"/>
      <c r="O107" s="36"/>
      <c r="P107" s="37"/>
      <c r="Q107" s="49"/>
      <c r="R107" s="36"/>
      <c r="S107" s="36"/>
      <c r="T107" s="36"/>
      <c r="U107" s="36"/>
      <c r="V107" s="36"/>
      <c r="W107" s="36"/>
      <c r="X107" s="36"/>
      <c r="Y107" s="50"/>
    </row>
    <row r="108" spans="1:25" s="51" customFormat="1" x14ac:dyDescent="0.25">
      <c r="A108" s="46">
        <v>2023</v>
      </c>
      <c r="B108" s="2" t="s">
        <v>39</v>
      </c>
      <c r="C108" s="3" t="s">
        <v>98</v>
      </c>
      <c r="D108" s="3" t="s">
        <v>97</v>
      </c>
      <c r="E108" s="36">
        <v>201141</v>
      </c>
      <c r="F108" s="36">
        <v>173573</v>
      </c>
      <c r="G108" s="36">
        <v>3359468</v>
      </c>
      <c r="H108" s="36">
        <v>3112</v>
      </c>
      <c r="I108" s="36">
        <v>246574</v>
      </c>
      <c r="J108" s="36">
        <v>3983868</v>
      </c>
      <c r="K108" s="43"/>
      <c r="L108" s="36">
        <v>598239</v>
      </c>
      <c r="M108" s="36">
        <v>12885</v>
      </c>
      <c r="N108" s="36">
        <v>45886</v>
      </c>
      <c r="O108" s="36">
        <v>1216913</v>
      </c>
      <c r="P108" s="37" t="s">
        <v>44</v>
      </c>
      <c r="Q108" s="29">
        <v>85696</v>
      </c>
      <c r="R108" s="36">
        <v>427740</v>
      </c>
      <c r="S108" s="36">
        <v>783179</v>
      </c>
      <c r="T108" s="36">
        <v>30392</v>
      </c>
      <c r="U108" s="36">
        <v>175971</v>
      </c>
      <c r="V108" s="36">
        <v>3376901</v>
      </c>
      <c r="W108" s="36"/>
      <c r="X108" s="36">
        <v>606967</v>
      </c>
      <c r="Y108" s="50"/>
    </row>
    <row r="109" spans="1:25" ht="6.6" customHeight="1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spans="1:25" ht="6.6" customHeight="1" x14ac:dyDescent="0.25"/>
    <row r="111" spans="1:25" x14ac:dyDescent="0.25">
      <c r="A111" s="18" t="s">
        <v>8</v>
      </c>
      <c r="B111" s="2" t="s">
        <v>9</v>
      </c>
      <c r="C111" s="2"/>
      <c r="D111" s="2"/>
      <c r="E111" s="2"/>
      <c r="F111" s="2"/>
      <c r="G111" s="2"/>
      <c r="H111" s="2"/>
      <c r="I111" s="2"/>
      <c r="J111" s="2"/>
      <c r="K111" s="40"/>
      <c r="L111" s="2"/>
      <c r="N111" s="19" t="s">
        <v>8</v>
      </c>
      <c r="O111" s="20" t="s">
        <v>53</v>
      </c>
      <c r="P111" s="2"/>
      <c r="Q111" s="2"/>
      <c r="R111" s="2"/>
    </row>
    <row r="112" spans="1:25" x14ac:dyDescent="0.25">
      <c r="A112" s="18"/>
      <c r="B112" s="2" t="s">
        <v>10</v>
      </c>
      <c r="C112" s="2"/>
      <c r="D112" s="2"/>
      <c r="E112" s="2"/>
      <c r="F112" s="2"/>
      <c r="G112" s="2"/>
      <c r="H112" s="2"/>
      <c r="I112" s="2"/>
      <c r="J112" s="2"/>
      <c r="K112" s="40"/>
      <c r="L112" s="2"/>
      <c r="N112" s="21"/>
      <c r="O112" s="20"/>
      <c r="P112" s="16"/>
      <c r="Q112" s="16"/>
      <c r="R112" s="2"/>
    </row>
    <row r="113" spans="1:18" x14ac:dyDescent="0.25">
      <c r="A113" s="18" t="s">
        <v>11</v>
      </c>
      <c r="B113" s="2" t="s">
        <v>67</v>
      </c>
      <c r="C113" s="2"/>
      <c r="D113" s="2"/>
      <c r="E113" s="2"/>
      <c r="F113" s="2"/>
      <c r="G113" s="2"/>
      <c r="H113" s="2"/>
      <c r="I113" s="2"/>
      <c r="J113" s="2"/>
      <c r="K113" s="40"/>
      <c r="L113" s="2"/>
      <c r="N113" s="19" t="s">
        <v>11</v>
      </c>
      <c r="O113" s="20" t="s">
        <v>69</v>
      </c>
      <c r="P113" s="17"/>
      <c r="Q113" s="17"/>
      <c r="R113" s="17"/>
    </row>
    <row r="114" spans="1:18" x14ac:dyDescent="0.25">
      <c r="A114" s="18"/>
      <c r="B114" s="2" t="s">
        <v>102</v>
      </c>
      <c r="C114" s="2"/>
      <c r="D114" s="2"/>
      <c r="E114" s="2"/>
      <c r="F114" s="2"/>
      <c r="G114" s="2"/>
      <c r="H114" s="2"/>
      <c r="I114" s="2"/>
      <c r="J114" s="2"/>
      <c r="K114" s="40"/>
      <c r="L114" s="2"/>
      <c r="N114" s="22"/>
      <c r="O114" s="20" t="s">
        <v>86</v>
      </c>
      <c r="P114" s="17"/>
      <c r="Q114" s="17"/>
      <c r="R114" s="17"/>
    </row>
    <row r="115" spans="1:18" x14ac:dyDescent="0.25">
      <c r="A115" s="18"/>
      <c r="B115" s="2" t="s">
        <v>71</v>
      </c>
      <c r="C115" s="2"/>
      <c r="D115" s="2"/>
      <c r="E115" s="2"/>
      <c r="F115" s="2"/>
      <c r="G115" s="2"/>
      <c r="H115" s="2"/>
      <c r="I115" s="2"/>
      <c r="J115" s="2"/>
      <c r="K115" s="40"/>
      <c r="L115" s="2"/>
      <c r="N115" s="22"/>
      <c r="O115" s="20" t="s">
        <v>85</v>
      </c>
      <c r="P115" s="17"/>
      <c r="Q115" s="17"/>
      <c r="R115" s="17"/>
    </row>
    <row r="116" spans="1:18" x14ac:dyDescent="0.25">
      <c r="A116" s="18"/>
      <c r="B116" s="2" t="s">
        <v>72</v>
      </c>
      <c r="C116" s="2"/>
      <c r="D116" s="2"/>
      <c r="E116" s="2"/>
      <c r="F116" s="2"/>
      <c r="G116" s="2"/>
      <c r="H116" s="2"/>
      <c r="I116" s="2"/>
      <c r="J116" s="2"/>
      <c r="K116" s="40"/>
      <c r="L116" s="2"/>
      <c r="N116" s="22"/>
      <c r="O116" s="20"/>
      <c r="P116" s="17"/>
      <c r="Q116" s="17"/>
      <c r="R116" s="17"/>
    </row>
    <row r="117" spans="1:18" x14ac:dyDescent="0.25">
      <c r="A117" s="18"/>
      <c r="B117" s="2" t="s">
        <v>70</v>
      </c>
      <c r="C117" s="2"/>
      <c r="D117" s="2"/>
      <c r="E117" s="2"/>
      <c r="F117" s="2"/>
      <c r="G117" s="2"/>
      <c r="H117" s="2"/>
      <c r="I117" s="2"/>
      <c r="J117" s="2"/>
      <c r="K117" s="40"/>
      <c r="L117" s="2"/>
      <c r="N117" s="22"/>
      <c r="O117" s="20"/>
      <c r="P117" s="17"/>
      <c r="Q117" s="17"/>
      <c r="R117" s="17"/>
    </row>
    <row r="118" spans="1:18" x14ac:dyDescent="0.25">
      <c r="A118" s="18" t="s">
        <v>57</v>
      </c>
      <c r="B118" s="2" t="s">
        <v>99</v>
      </c>
      <c r="C118" s="2"/>
      <c r="D118" s="2"/>
      <c r="E118" s="2"/>
      <c r="F118" s="2"/>
      <c r="G118" s="2"/>
      <c r="H118" s="2"/>
      <c r="I118" s="2"/>
      <c r="J118" s="2"/>
      <c r="K118" s="40"/>
      <c r="L118" s="2"/>
      <c r="N118" s="19" t="s">
        <v>57</v>
      </c>
      <c r="O118" s="20" t="s">
        <v>91</v>
      </c>
      <c r="P118" s="17"/>
      <c r="Q118" s="17"/>
      <c r="R118" s="17"/>
    </row>
    <row r="119" spans="1:18" x14ac:dyDescent="0.25">
      <c r="A119" s="18"/>
      <c r="B119" s="2" t="s">
        <v>100</v>
      </c>
      <c r="C119" s="2"/>
      <c r="D119" s="2"/>
      <c r="E119" s="2"/>
      <c r="F119" s="2"/>
      <c r="G119" s="2"/>
      <c r="H119" s="2"/>
      <c r="I119" s="2"/>
      <c r="J119" s="2"/>
      <c r="K119" s="40"/>
      <c r="L119" s="2"/>
      <c r="N119" s="22"/>
      <c r="O119" s="20" t="s">
        <v>92</v>
      </c>
      <c r="P119" s="17"/>
      <c r="Q119" s="17"/>
      <c r="R119" s="17"/>
    </row>
    <row r="120" spans="1:18" x14ac:dyDescent="0.25">
      <c r="A120" s="18"/>
      <c r="B120" s="2" t="s">
        <v>90</v>
      </c>
      <c r="C120" s="2"/>
      <c r="D120" s="2"/>
      <c r="E120" s="2"/>
      <c r="F120" s="2"/>
      <c r="G120" s="2"/>
      <c r="H120" s="2"/>
      <c r="I120" s="2"/>
      <c r="J120" s="2"/>
      <c r="K120" s="40"/>
      <c r="L120" s="2"/>
      <c r="N120" s="22"/>
      <c r="O120" s="20" t="s">
        <v>87</v>
      </c>
      <c r="P120" s="17"/>
      <c r="Q120" s="17"/>
      <c r="R120" s="17"/>
    </row>
    <row r="121" spans="1:18" x14ac:dyDescent="0.25">
      <c r="A121" s="18"/>
      <c r="B121" s="2" t="s">
        <v>83</v>
      </c>
      <c r="C121" s="2"/>
      <c r="D121" s="2"/>
      <c r="E121" s="2"/>
      <c r="F121" s="2"/>
      <c r="G121" s="2"/>
      <c r="H121" s="2"/>
      <c r="I121" s="2"/>
      <c r="J121" s="2"/>
      <c r="K121" s="40"/>
      <c r="L121" s="2"/>
      <c r="N121" s="22"/>
      <c r="O121" s="20"/>
      <c r="P121" s="17"/>
      <c r="Q121" s="17"/>
      <c r="R121" s="17"/>
    </row>
    <row r="122" spans="1:18" x14ac:dyDescent="0.25">
      <c r="A122" s="18" t="s">
        <v>68</v>
      </c>
      <c r="B122" s="2" t="s">
        <v>59</v>
      </c>
      <c r="C122" s="2"/>
      <c r="D122" s="2"/>
      <c r="E122" s="2"/>
      <c r="F122" s="2"/>
      <c r="G122" s="2"/>
      <c r="H122" s="2"/>
      <c r="I122" s="2"/>
      <c r="J122" s="2"/>
      <c r="K122" s="40"/>
      <c r="L122" s="2"/>
      <c r="N122" s="19" t="s">
        <v>68</v>
      </c>
      <c r="O122" s="20" t="s">
        <v>103</v>
      </c>
      <c r="P122" s="17"/>
      <c r="Q122" s="17"/>
      <c r="R122" s="17"/>
    </row>
    <row r="123" spans="1:18" x14ac:dyDescent="0.25">
      <c r="A123" s="18"/>
      <c r="B123" s="2" t="s">
        <v>76</v>
      </c>
      <c r="C123" s="2"/>
      <c r="D123" s="2"/>
      <c r="E123" s="2"/>
      <c r="F123" s="2"/>
      <c r="G123" s="2"/>
      <c r="H123" s="2"/>
      <c r="I123" s="2"/>
      <c r="J123" s="2"/>
      <c r="K123" s="40"/>
      <c r="L123" s="2"/>
      <c r="N123" s="22"/>
      <c r="O123" s="20"/>
      <c r="P123" s="17"/>
      <c r="Q123" s="17"/>
      <c r="R123" s="17"/>
    </row>
    <row r="124" spans="1:18" ht="16.5" customHeight="1" x14ac:dyDescent="0.25">
      <c r="A124" s="18" t="s">
        <v>77</v>
      </c>
      <c r="B124" s="2" t="s">
        <v>81</v>
      </c>
      <c r="C124" s="2"/>
      <c r="D124" s="2"/>
      <c r="E124" s="2"/>
      <c r="F124" s="2"/>
      <c r="G124" s="2"/>
      <c r="H124" s="2"/>
      <c r="I124" s="2"/>
      <c r="J124" s="2"/>
      <c r="K124" s="40"/>
      <c r="L124" s="2"/>
      <c r="N124" s="19" t="s">
        <v>78</v>
      </c>
      <c r="O124" s="20" t="s">
        <v>104</v>
      </c>
      <c r="P124" s="17"/>
      <c r="Q124" s="17"/>
      <c r="R124" s="17"/>
    </row>
    <row r="125" spans="1:18" x14ac:dyDescent="0.25">
      <c r="A125" s="18" t="s">
        <v>12</v>
      </c>
      <c r="B125" s="2" t="s">
        <v>13</v>
      </c>
      <c r="C125" s="2"/>
      <c r="D125" s="2"/>
      <c r="E125" s="2"/>
      <c r="F125" s="2"/>
      <c r="G125" s="2"/>
      <c r="H125" s="2"/>
      <c r="I125" s="2"/>
      <c r="J125" s="2"/>
      <c r="K125" s="40"/>
      <c r="L125" s="2"/>
      <c r="N125" s="19" t="s">
        <v>12</v>
      </c>
      <c r="O125" s="20" t="s">
        <v>14</v>
      </c>
      <c r="P125" s="17"/>
      <c r="Q125" s="17"/>
      <c r="R125" s="17"/>
    </row>
    <row r="126" spans="1:18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44"/>
      <c r="L126" s="17"/>
      <c r="M126" s="17"/>
      <c r="N126" s="17"/>
      <c r="O126" s="17"/>
      <c r="P126" s="17"/>
      <c r="Q126" s="17"/>
      <c r="R126" s="17"/>
    </row>
    <row r="127" spans="1:18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44"/>
      <c r="L127" s="17"/>
      <c r="M127" s="17"/>
      <c r="N127" s="17"/>
      <c r="O127" s="17"/>
      <c r="P127" s="17"/>
      <c r="Q127" s="17"/>
      <c r="R127" s="17"/>
    </row>
    <row r="128" spans="1:18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44"/>
      <c r="L128" s="17"/>
      <c r="M128" s="17"/>
      <c r="N128" s="17"/>
      <c r="O128" s="17"/>
      <c r="P128" s="17"/>
      <c r="Q128" s="17"/>
      <c r="R128" s="17"/>
    </row>
    <row r="129" spans="1:18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44"/>
      <c r="L129" s="17"/>
      <c r="M129" s="17"/>
      <c r="N129" s="17"/>
      <c r="O129" s="17"/>
      <c r="P129" s="17"/>
      <c r="Q129" s="17"/>
      <c r="R129" s="17"/>
    </row>
    <row r="130" spans="1:18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44"/>
      <c r="L130" s="17"/>
      <c r="M130" s="17"/>
      <c r="N130" s="17"/>
      <c r="O130" s="17"/>
      <c r="P130" s="17"/>
      <c r="Q130" s="17"/>
      <c r="R130" s="17"/>
    </row>
    <row r="131" spans="1:18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44"/>
      <c r="L131" s="17"/>
      <c r="M131" s="17"/>
      <c r="N131" s="17"/>
      <c r="O131" s="17"/>
      <c r="P131" s="17"/>
      <c r="Q131" s="17"/>
      <c r="R131" s="17"/>
    </row>
    <row r="132" spans="1:18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44"/>
      <c r="L132" s="17"/>
      <c r="M132" s="17"/>
      <c r="N132" s="17"/>
      <c r="O132" s="17"/>
      <c r="P132" s="17"/>
      <c r="Q132" s="17"/>
      <c r="R132" s="17"/>
    </row>
    <row r="133" spans="1:18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44"/>
      <c r="L133" s="17"/>
      <c r="M133" s="17"/>
      <c r="N133" s="17"/>
      <c r="O133" s="17"/>
      <c r="P133" s="17"/>
      <c r="Q133" s="17"/>
      <c r="R133" s="17"/>
    </row>
    <row r="134" spans="1:18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44"/>
      <c r="L134" s="17"/>
      <c r="M134" s="17"/>
      <c r="N134" s="17"/>
      <c r="O134" s="17"/>
      <c r="P134" s="17"/>
      <c r="Q134" s="17"/>
      <c r="R134" s="17"/>
    </row>
    <row r="135" spans="1:18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44"/>
      <c r="L135" s="17"/>
      <c r="M135" s="17"/>
      <c r="N135" s="17"/>
      <c r="O135" s="17"/>
      <c r="P135" s="17"/>
      <c r="Q135" s="17"/>
      <c r="R135" s="17"/>
    </row>
    <row r="136" spans="1:18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44"/>
      <c r="L136" s="17"/>
      <c r="M136" s="17"/>
      <c r="N136" s="17"/>
      <c r="O136" s="17"/>
      <c r="P136" s="17"/>
      <c r="Q136" s="17"/>
      <c r="R136" s="17"/>
    </row>
    <row r="137" spans="1:18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44"/>
      <c r="L137" s="17"/>
      <c r="M137" s="17"/>
      <c r="N137" s="17"/>
      <c r="O137" s="17"/>
      <c r="P137" s="17"/>
      <c r="Q137" s="17"/>
      <c r="R137" s="17"/>
    </row>
    <row r="138" spans="1:18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44"/>
      <c r="L138" s="17"/>
      <c r="M138" s="17"/>
      <c r="N138" s="17"/>
      <c r="O138" s="17"/>
      <c r="P138" s="17"/>
      <c r="Q138" s="17"/>
      <c r="R138" s="17"/>
    </row>
  </sheetData>
  <mergeCells count="7">
    <mergeCell ref="A1:X1"/>
    <mergeCell ref="A2:X2"/>
    <mergeCell ref="E8:J8"/>
    <mergeCell ref="E9:J9"/>
    <mergeCell ref="L9:V9"/>
    <mergeCell ref="L8:V8"/>
    <mergeCell ref="W7:X7"/>
  </mergeCells>
  <phoneticPr fontId="11" type="noConversion"/>
  <printOptions horizontalCentered="1"/>
  <pageMargins left="0.15748031496062992" right="0.15748031496062992" top="0.51181102362204722" bottom="0.31496062992125984" header="0.39370078740157483" footer="0.19685039370078741"/>
  <pageSetup paperSize="9" scale="55" orientation="landscape" r:id="rId1"/>
  <headerFooter alignWithMargins="0">
    <oddFooter>&amp;L&amp;10© 2023 Hong Kong Monetary Authority &amp;"新細明體,Regular"香港金融管理局&amp;R&amp;"新細明體,Regular"&amp;10金融數據月報&amp;"Times New Roman,Regular" Monthly Statistical Bulletin 8/2023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T8.1.1</vt:lpstr>
      <vt:lpstr>T8.1.1!Print_Area</vt:lpstr>
      <vt:lpstr>T8.1.1!Print_Titles</vt:lpstr>
    </vt:vector>
  </TitlesOfParts>
  <Company>Hong Kong Monetary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Kong Monetary Authority</dc:creator>
  <cp:lastModifiedBy>MENG Ting, Marianna</cp:lastModifiedBy>
  <cp:lastPrinted>2023-08-01T02:19:55Z</cp:lastPrinted>
  <dcterms:created xsi:type="dcterms:W3CDTF">2002-12-03T08:19:21Z</dcterms:created>
  <dcterms:modified xsi:type="dcterms:W3CDTF">2023-08-01T02:19:57Z</dcterms:modified>
</cp:coreProperties>
</file>