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Q:\MSB\Year 2023\202308\"/>
    </mc:Choice>
  </mc:AlternateContent>
  <bookViews>
    <workbookView xWindow="0" yWindow="0" windowWidth="28800" windowHeight="11100"/>
  </bookViews>
  <sheets>
    <sheet name="T8.1.2" sheetId="7" r:id="rId1"/>
    <sheet name="Consolidated Balance Sheet(old)" sheetId="4" state="hidden" r:id="rId2"/>
    <sheet name="half-yearly" sheetId="1" state="hidden" r:id="rId3"/>
  </sheets>
  <definedNames>
    <definedName name="_xlnm.Print_Area" localSheetId="0">'T8.1.2'!$A$323:$U$371</definedName>
    <definedName name="_xlnm.Print_Titles" localSheetId="0">'T8.1.2'!$A:$U,'T8.1.2'!$1:$20</definedName>
  </definedNames>
  <calcPr calcId="162913"/>
</workbook>
</file>

<file path=xl/calcChain.xml><?xml version="1.0" encoding="utf-8"?>
<calcChain xmlns="http://schemas.openxmlformats.org/spreadsheetml/2006/main">
  <c r="S354" i="7" l="1"/>
  <c r="G354" i="7"/>
  <c r="S353" i="7" l="1"/>
  <c r="G353" i="7"/>
  <c r="S352" i="7" l="1"/>
  <c r="G352" i="7"/>
  <c r="S351" i="7" l="1"/>
  <c r="G351" i="7"/>
  <c r="S350" i="7" l="1"/>
  <c r="G350" i="7"/>
  <c r="S349" i="7" l="1"/>
  <c r="G349" i="7"/>
  <c r="S347" i="7" l="1"/>
  <c r="G347" i="7"/>
  <c r="S346" i="7" l="1"/>
  <c r="G346" i="7"/>
  <c r="S345" i="7" l="1"/>
  <c r="G345" i="7"/>
  <c r="S344" i="7" l="1"/>
  <c r="G344" i="7"/>
  <c r="S343" i="7" l="1"/>
  <c r="G343" i="7"/>
  <c r="S342" i="7" l="1"/>
  <c r="G342" i="7"/>
  <c r="S341" i="7" l="1"/>
  <c r="G341" i="7"/>
  <c r="G86" i="7" l="1"/>
  <c r="S86" i="7"/>
  <c r="S87" i="7"/>
  <c r="U86" i="7"/>
  <c r="U87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G156" i="7"/>
  <c r="G157" i="7"/>
  <c r="G158" i="7"/>
  <c r="G159" i="7"/>
  <c r="G160" i="7"/>
  <c r="G161" i="7"/>
  <c r="G162" i="7"/>
  <c r="G163" i="7"/>
  <c r="G164" i="7"/>
  <c r="G165" i="7"/>
  <c r="S156" i="7"/>
  <c r="S157" i="7"/>
  <c r="S158" i="7"/>
  <c r="S159" i="7"/>
  <c r="S160" i="7"/>
  <c r="S161" i="7"/>
  <c r="S162" i="7"/>
  <c r="S163" i="7"/>
  <c r="S164" i="7"/>
  <c r="S165" i="7"/>
  <c r="G189" i="7"/>
  <c r="G190" i="7"/>
  <c r="G191" i="7"/>
  <c r="S189" i="7"/>
  <c r="S190" i="7"/>
  <c r="S191" i="7"/>
  <c r="G193" i="7"/>
  <c r="G194" i="7"/>
  <c r="G195" i="7"/>
  <c r="G196" i="7"/>
  <c r="G197" i="7"/>
  <c r="G198" i="7"/>
  <c r="G199" i="7"/>
  <c r="G200" i="7"/>
  <c r="G201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G219" i="7"/>
  <c r="G220" i="7"/>
  <c r="G221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G284" i="7"/>
  <c r="G285" i="7"/>
  <c r="G286" i="7"/>
  <c r="G287" i="7"/>
  <c r="G288" i="7"/>
  <c r="G289" i="7"/>
  <c r="S284" i="7"/>
  <c r="S285" i="7"/>
  <c r="S286" i="7"/>
  <c r="S287" i="7"/>
  <c r="S288" i="7"/>
  <c r="S289" i="7"/>
  <c r="S290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G323" i="7"/>
  <c r="G324" i="7"/>
  <c r="G325" i="7"/>
  <c r="G326" i="7"/>
  <c r="G327" i="7"/>
  <c r="G328" i="7"/>
  <c r="G329" i="7"/>
  <c r="G330" i="7"/>
  <c r="G331" i="7"/>
  <c r="G332" i="7"/>
  <c r="G333" i="7"/>
  <c r="S323" i="7"/>
  <c r="S324" i="7"/>
  <c r="S325" i="7"/>
  <c r="S326" i="7"/>
  <c r="S327" i="7"/>
  <c r="S328" i="7"/>
  <c r="S329" i="7"/>
  <c r="S330" i="7"/>
  <c r="S331" i="7"/>
  <c r="S332" i="7"/>
  <c r="S333" i="7"/>
  <c r="G336" i="7"/>
  <c r="G337" i="7"/>
  <c r="G338" i="7"/>
  <c r="G339" i="7"/>
  <c r="G340" i="7"/>
  <c r="S336" i="7"/>
  <c r="S337" i="7"/>
  <c r="S338" i="7"/>
  <c r="S339" i="7"/>
  <c r="S340" i="7"/>
  <c r="B34" i="4" l="1"/>
  <c r="C31" i="4"/>
  <c r="C34" i="4"/>
  <c r="D17" i="4"/>
  <c r="D34" i="4"/>
  <c r="E17" i="4"/>
  <c r="E34" i="4"/>
  <c r="F17" i="4"/>
  <c r="F34" i="4"/>
  <c r="G17" i="4"/>
  <c r="G34" i="4"/>
  <c r="H17" i="4"/>
  <c r="H34" i="4"/>
  <c r="I17" i="4"/>
  <c r="I34" i="4"/>
  <c r="AB17" i="1"/>
  <c r="AC17" i="1"/>
  <c r="AD17" i="1"/>
  <c r="AE17" i="1"/>
  <c r="AF17" i="1"/>
  <c r="AB18" i="1"/>
  <c r="AC18" i="1"/>
  <c r="AD18" i="1"/>
  <c r="AE18" i="1"/>
  <c r="AF18" i="1"/>
  <c r="AB19" i="1"/>
  <c r="AC19" i="1"/>
  <c r="AD19" i="1"/>
  <c r="AE19" i="1"/>
  <c r="AF19" i="1"/>
  <c r="AB20" i="1"/>
  <c r="AC20" i="1"/>
  <c r="AD20" i="1"/>
  <c r="AE20" i="1"/>
  <c r="AF20" i="1"/>
  <c r="AB21" i="1"/>
  <c r="AC21" i="1"/>
  <c r="AD21" i="1"/>
  <c r="AE21" i="1"/>
  <c r="Y21" i="1"/>
  <c r="AF21" i="1"/>
  <c r="AB23" i="1"/>
  <c r="AC23" i="1"/>
  <c r="AD23" i="1"/>
  <c r="AE23" i="1"/>
  <c r="Y23" i="1"/>
  <c r="AF23" i="1"/>
  <c r="AB26" i="1"/>
  <c r="AC26" i="1"/>
  <c r="AD26" i="1"/>
  <c r="AE26" i="1"/>
  <c r="AF16" i="1"/>
  <c r="AE16" i="1"/>
  <c r="AD16" i="1"/>
  <c r="AC16" i="1"/>
  <c r="AB16" i="1"/>
  <c r="AF11" i="1"/>
  <c r="AE11" i="1"/>
  <c r="AD11" i="1"/>
  <c r="AC11" i="1"/>
  <c r="AB11" i="1"/>
  <c r="AF9" i="1"/>
  <c r="AE9" i="1"/>
  <c r="AD9" i="1"/>
  <c r="AC9" i="1"/>
  <c r="AB9" i="1"/>
  <c r="AB7" i="1"/>
  <c r="AC7" i="1"/>
  <c r="AD7" i="1"/>
  <c r="AE7" i="1"/>
  <c r="AF7" i="1"/>
  <c r="S26" i="1"/>
  <c r="Q26" i="1"/>
  <c r="O26" i="1"/>
  <c r="S25" i="1"/>
  <c r="Q25" i="1"/>
  <c r="O25" i="1"/>
  <c r="S24" i="1"/>
  <c r="Q24" i="1"/>
  <c r="O24" i="1"/>
  <c r="S23" i="1"/>
  <c r="Q23" i="1"/>
  <c r="O23" i="1"/>
  <c r="S22" i="1"/>
  <c r="Q22" i="1"/>
  <c r="O22" i="1"/>
  <c r="S21" i="1"/>
  <c r="Q21" i="1"/>
  <c r="O21" i="1"/>
  <c r="S20" i="1"/>
  <c r="Q20" i="1"/>
  <c r="O20" i="1"/>
  <c r="S19" i="1"/>
  <c r="Q19" i="1"/>
  <c r="O19" i="1"/>
  <c r="S18" i="1"/>
  <c r="Q18" i="1"/>
  <c r="O18" i="1"/>
  <c r="S17" i="1"/>
  <c r="Q17" i="1"/>
  <c r="O17" i="1"/>
  <c r="S16" i="1"/>
  <c r="Q16" i="1"/>
  <c r="O16" i="1"/>
  <c r="S15" i="1"/>
  <c r="Q15" i="1"/>
  <c r="O15" i="1"/>
  <c r="S14" i="1"/>
  <c r="Q14" i="1"/>
  <c r="O14" i="1"/>
  <c r="S13" i="1"/>
  <c r="Q13" i="1"/>
  <c r="O13" i="1"/>
  <c r="S12" i="1"/>
  <c r="Q12" i="1"/>
  <c r="O12" i="1"/>
  <c r="S11" i="1"/>
  <c r="Q11" i="1"/>
  <c r="O11" i="1"/>
  <c r="S10" i="1"/>
  <c r="Q10" i="1"/>
  <c r="O10" i="1"/>
  <c r="S9" i="1"/>
  <c r="Q9" i="1"/>
  <c r="O9" i="1"/>
  <c r="S8" i="1"/>
  <c r="R8" i="1"/>
  <c r="Q8" i="1"/>
  <c r="O8" i="1"/>
  <c r="S7" i="1"/>
  <c r="Q7" i="1"/>
  <c r="O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Y26" i="1"/>
  <c r="AF26" i="1"/>
</calcChain>
</file>

<file path=xl/sharedStrings.xml><?xml version="1.0" encoding="utf-8"?>
<sst xmlns="http://schemas.openxmlformats.org/spreadsheetml/2006/main" count="1632" uniqueCount="353">
  <si>
    <t>1993*</t>
  </si>
  <si>
    <t>1994@</t>
  </si>
  <si>
    <t>6/1995#</t>
  </si>
  <si>
    <t>1995</t>
  </si>
  <si>
    <t>6/1996#</t>
  </si>
  <si>
    <t>6/1997#</t>
  </si>
  <si>
    <t>1997^</t>
  </si>
  <si>
    <t>6/1998#^</t>
  </si>
  <si>
    <t>Assets</t>
  </si>
  <si>
    <t>Foreign currency assets</t>
  </si>
  <si>
    <t xml:space="preserve">   of which : gold</t>
  </si>
  <si>
    <t>N.A.</t>
  </si>
  <si>
    <t>Hong Kong dollar assets</t>
  </si>
  <si>
    <t>Total</t>
  </si>
  <si>
    <t>Liabilities</t>
  </si>
  <si>
    <t>Certificates of indebtedness</t>
  </si>
  <si>
    <t>Fiscal reserves account</t>
  </si>
  <si>
    <t>Coins in circulation</t>
  </si>
  <si>
    <t>Exchange Fund Bills and Notes</t>
  </si>
  <si>
    <t>＋</t>
  </si>
  <si>
    <t>Balance of banking system</t>
  </si>
  <si>
    <t>Other liabilities</t>
  </si>
  <si>
    <t>Accumulated earnings</t>
  </si>
  <si>
    <t xml:space="preserve">Placements by other institutions </t>
  </si>
  <si>
    <t>6/1999#^</t>
  </si>
  <si>
    <t xml:space="preserve">^  The balance sheet comprises the accounts of  the Exchange Fund and its subsidiary companies.  Balance sheets for other periods </t>
  </si>
  <si>
    <t xml:space="preserve">    were not prepared on a consolidated basis.  The financial effect of the change is immaterial.</t>
  </si>
  <si>
    <t>1998^</t>
  </si>
  <si>
    <t>@ Figures are revised based on new accounting policies adopted in 1995.</t>
  </si>
  <si>
    <t>1998</t>
  </si>
  <si>
    <t>1997</t>
  </si>
  <si>
    <t>1996</t>
  </si>
  <si>
    <t>Accumulated surplus</t>
  </si>
  <si>
    <t>Total liabilities</t>
  </si>
  <si>
    <t>Placements by other HKSAR</t>
  </si>
  <si>
    <t xml:space="preserve">   government funds</t>
  </si>
  <si>
    <t>Total assets</t>
  </si>
  <si>
    <t>Table 7.1 : Exchange Fund balance sheet</t>
  </si>
  <si>
    <t>Cash and short-term funds</t>
  </si>
  <si>
    <t>Fixed deposits</t>
  </si>
  <si>
    <t>Certificates of deposit</t>
  </si>
  <si>
    <t>Investments</t>
  </si>
  <si>
    <t>Mortgage loans</t>
  </si>
  <si>
    <t>Fixed assets</t>
  </si>
  <si>
    <t>Other assets</t>
  </si>
  <si>
    <t>0</t>
  </si>
  <si>
    <t>(HK$ million)</t>
  </si>
  <si>
    <t>1.   The consolidated balance sheet comprises the accounts of the Exchange Fund and its subsidiary companies.</t>
  </si>
  <si>
    <t>*  Unaudited figures</t>
  </si>
  <si>
    <t>6/1997*</t>
  </si>
  <si>
    <t>6/1998*^</t>
  </si>
  <si>
    <t>6/1999*^</t>
  </si>
  <si>
    <t>6/2000*</t>
  </si>
  <si>
    <t>#  Figures for 1993 shown above reflect accounting policies adopted in 1994.  Figures for 1992 and prior years have not been restated.</t>
  </si>
  <si>
    <r>
      <t>Table 7.1.1:  Half-yearly consolidated balance sheet</t>
    </r>
    <r>
      <rPr>
        <b/>
        <vertAlign val="superscript"/>
        <sz val="10"/>
        <rFont val="Times New Roman"/>
        <family val="1"/>
      </rPr>
      <t>1</t>
    </r>
  </si>
  <si>
    <t>(yoy growth)</t>
  </si>
  <si>
    <t>(Discontinue)</t>
  </si>
  <si>
    <t>資產</t>
  </si>
  <si>
    <t>負債</t>
  </si>
  <si>
    <t>銀行體系結餘</t>
  </si>
  <si>
    <t>其他負債</t>
  </si>
  <si>
    <t>外幣資產</t>
  </si>
  <si>
    <t>As at end of</t>
  </si>
  <si>
    <t>期末數字</t>
  </si>
  <si>
    <t>Jan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</si>
  <si>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</si>
  <si>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</si>
  <si>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</si>
  <si>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</si>
  <si>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</si>
  <si>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</si>
  <si>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</si>
  <si>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</si>
  <si>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</si>
  <si>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</si>
  <si>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</si>
  <si>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</si>
  <si>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*</t>
  </si>
  <si>
    <t>Foreign</t>
  </si>
  <si>
    <t>Hong Kong</t>
  </si>
  <si>
    <t>Total</t>
  </si>
  <si>
    <t>Certificates of</t>
  </si>
  <si>
    <t>Government-issued</t>
  </si>
  <si>
    <t xml:space="preserve"> currency notes and</t>
  </si>
  <si>
    <t>政府發行的流通</t>
  </si>
  <si>
    <t>banking system</t>
  </si>
  <si>
    <t>Exchange Fund</t>
  </si>
  <si>
    <t>Placements by</t>
  </si>
  <si>
    <t>liabilities</t>
  </si>
  <si>
    <t xml:space="preserve"> assets</t>
  </si>
  <si>
    <t>currency</t>
  </si>
  <si>
    <t>Other</t>
  </si>
  <si>
    <t>1.</t>
  </si>
  <si>
    <t>Table 8.1 :   Exchange Fund balance sheet</t>
  </si>
  <si>
    <r>
      <t>Table 8.1.2 :  Abridged balance sheet</t>
    </r>
    <r>
      <rPr>
        <vertAlign val="superscript"/>
        <sz val="10"/>
        <rFont val="Times New Roman"/>
        <family val="1"/>
      </rPr>
      <t>1</t>
    </r>
  </si>
  <si>
    <t>(HK$ million)</t>
  </si>
  <si>
    <t>(百萬港元)</t>
  </si>
  <si>
    <t>1.</t>
  </si>
  <si>
    <t>2.</t>
  </si>
  <si>
    <t>Unaudited figures</t>
  </si>
  <si>
    <t>數字未經審核。</t>
  </si>
  <si>
    <t>N.A.</t>
  </si>
  <si>
    <t>The balance sheets comprise the accounts of the Exchange Fund only and do not include those of the subsidiary</t>
  </si>
  <si>
    <t>companies.</t>
  </si>
  <si>
    <r>
      <t xml:space="preserve">                    </t>
    </r>
    <r>
      <rPr>
        <b/>
        <sz val="14"/>
        <rFont val="細明體"/>
        <family val="3"/>
        <charset val="136"/>
      </rPr>
      <t>外匯基金資產負債表</t>
    </r>
  </si>
  <si>
    <r>
      <t>1</t>
    </r>
    <r>
      <rPr>
        <sz val="10"/>
        <rFont val="新細明體"/>
        <family val="1"/>
        <charset val="136"/>
      </rPr>
      <t>月</t>
    </r>
  </si>
  <si>
    <r>
      <t>2</t>
    </r>
    <r>
      <rPr>
        <sz val="10"/>
        <rFont val="新細明體"/>
        <family val="1"/>
        <charset val="136"/>
      </rPr>
      <t>月</t>
    </r>
  </si>
  <si>
    <r>
      <t>3</t>
    </r>
    <r>
      <rPr>
        <sz val="10"/>
        <rFont val="細明體"/>
        <family val="3"/>
        <charset val="136"/>
      </rPr>
      <t>月</t>
    </r>
    <r>
      <rPr>
        <sz val="12"/>
        <rFont val="Times New Roman"/>
        <family val="1"/>
      </rPr>
      <t/>
    </r>
  </si>
  <si>
    <r>
      <t>4</t>
    </r>
    <r>
      <rPr>
        <sz val="10"/>
        <rFont val="細明體"/>
        <family val="3"/>
        <charset val="136"/>
      </rPr>
      <t>月</t>
    </r>
    <r>
      <rPr>
        <sz val="12"/>
        <rFont val="Times New Roman"/>
        <family val="1"/>
      </rPr>
      <t/>
    </r>
  </si>
  <si>
    <r>
      <t>5</t>
    </r>
    <r>
      <rPr>
        <sz val="10"/>
        <rFont val="細明體"/>
        <family val="3"/>
        <charset val="136"/>
      </rPr>
      <t>月</t>
    </r>
    <r>
      <rPr>
        <sz val="12"/>
        <rFont val="Times New Roman"/>
        <family val="1"/>
      </rPr>
      <t/>
    </r>
  </si>
  <si>
    <r>
      <t>6</t>
    </r>
    <r>
      <rPr>
        <sz val="10"/>
        <rFont val="細明體"/>
        <family val="3"/>
        <charset val="136"/>
      </rPr>
      <t>月</t>
    </r>
    <r>
      <rPr>
        <sz val="12"/>
        <rFont val="Times New Roman"/>
        <family val="1"/>
      </rPr>
      <t/>
    </r>
  </si>
  <si>
    <r>
      <t>7</t>
    </r>
    <r>
      <rPr>
        <sz val="10"/>
        <rFont val="細明體"/>
        <family val="3"/>
        <charset val="136"/>
      </rPr>
      <t>月</t>
    </r>
    <r>
      <rPr>
        <sz val="12"/>
        <rFont val="Times New Roman"/>
        <family val="1"/>
      </rPr>
      <t/>
    </r>
  </si>
  <si>
    <r>
      <t>8</t>
    </r>
    <r>
      <rPr>
        <sz val="10"/>
        <rFont val="細明體"/>
        <family val="3"/>
        <charset val="136"/>
      </rPr>
      <t>月</t>
    </r>
    <r>
      <rPr>
        <sz val="12"/>
        <rFont val="Times New Roman"/>
        <family val="1"/>
      </rPr>
      <t/>
    </r>
  </si>
  <si>
    <r>
      <t>9</t>
    </r>
    <r>
      <rPr>
        <sz val="10"/>
        <rFont val="細明體"/>
        <family val="3"/>
        <charset val="136"/>
      </rPr>
      <t>月</t>
    </r>
    <r>
      <rPr>
        <sz val="12"/>
        <rFont val="Times New Roman"/>
        <family val="1"/>
      </rPr>
      <t/>
    </r>
  </si>
  <si>
    <r>
      <t>10</t>
    </r>
    <r>
      <rPr>
        <sz val="10"/>
        <rFont val="細明體"/>
        <family val="3"/>
        <charset val="136"/>
      </rPr>
      <t>月</t>
    </r>
    <r>
      <rPr>
        <sz val="12"/>
        <rFont val="Times New Roman"/>
        <family val="1"/>
      </rPr>
      <t/>
    </r>
  </si>
  <si>
    <r>
      <t>11</t>
    </r>
    <r>
      <rPr>
        <sz val="10"/>
        <rFont val="細明體"/>
        <family val="3"/>
        <charset val="136"/>
      </rPr>
      <t>月</t>
    </r>
    <r>
      <rPr>
        <sz val="12"/>
        <rFont val="Times New Roman"/>
        <family val="1"/>
      </rPr>
      <t/>
    </r>
  </si>
  <si>
    <r>
      <t>12</t>
    </r>
    <r>
      <rPr>
        <sz val="10"/>
        <rFont val="細明體"/>
        <family val="3"/>
        <charset val="136"/>
      </rPr>
      <t>月</t>
    </r>
    <r>
      <rPr>
        <sz val="12"/>
        <rFont val="Times New Roman"/>
        <family val="1"/>
      </rPr>
      <t/>
    </r>
  </si>
  <si>
    <r>
      <t>12</t>
    </r>
    <r>
      <rPr>
        <sz val="10"/>
        <rFont val="細明體"/>
        <family val="3"/>
        <charset val="136"/>
      </rPr>
      <t>月</t>
    </r>
  </si>
  <si>
    <r>
      <t>6</t>
    </r>
    <r>
      <rPr>
        <sz val="10"/>
        <rFont val="細明體"/>
        <family val="3"/>
        <charset val="136"/>
      </rPr>
      <t>月</t>
    </r>
  </si>
  <si>
    <t>總計</t>
  </si>
  <si>
    <t>資產負債表只包含外匯基金帳目，並不包括其附屬公司帳目。</t>
  </si>
  <si>
    <r>
      <t xml:space="preserve">                      </t>
    </r>
    <r>
      <rPr>
        <sz val="10"/>
        <rFont val="新細明體"/>
        <family val="1"/>
        <charset val="136"/>
      </rPr>
      <t>外匯基金資產負債表摘要</t>
    </r>
    <r>
      <rPr>
        <vertAlign val="superscript"/>
        <sz val="10"/>
        <rFont val="新細明體"/>
        <family val="1"/>
        <charset val="136"/>
      </rPr>
      <t>1</t>
    </r>
  </si>
  <si>
    <r>
      <t>3</t>
    </r>
    <r>
      <rPr>
        <sz val="10"/>
        <rFont val="新細明體"/>
        <family val="1"/>
        <charset val="136"/>
      </rPr>
      <t>月</t>
    </r>
  </si>
  <si>
    <r>
      <t>4</t>
    </r>
    <r>
      <rPr>
        <sz val="10"/>
        <rFont val="新細明體"/>
        <family val="1"/>
        <charset val="136"/>
      </rPr>
      <t>月</t>
    </r>
  </si>
  <si>
    <r>
      <t>5</t>
    </r>
    <r>
      <rPr>
        <sz val="10"/>
        <rFont val="新細明體"/>
        <family val="1"/>
        <charset val="136"/>
      </rPr>
      <t>月</t>
    </r>
  </si>
  <si>
    <r>
      <t>6</t>
    </r>
    <r>
      <rPr>
        <sz val="10"/>
        <rFont val="新細明體"/>
        <family val="1"/>
        <charset val="136"/>
      </rPr>
      <t>月</t>
    </r>
  </si>
  <si>
    <r>
      <t>7</t>
    </r>
    <r>
      <rPr>
        <sz val="10"/>
        <rFont val="新細明體"/>
        <family val="1"/>
        <charset val="136"/>
      </rPr>
      <t>月</t>
    </r>
  </si>
  <si>
    <t>Balance of the</t>
  </si>
  <si>
    <r>
      <t>8</t>
    </r>
    <r>
      <rPr>
        <sz val="10"/>
        <rFont val="新細明體"/>
        <family val="1"/>
        <charset val="136"/>
      </rPr>
      <t>月</t>
    </r>
  </si>
  <si>
    <r>
      <t>9</t>
    </r>
    <r>
      <rPr>
        <sz val="10"/>
        <rFont val="新細明體"/>
        <family val="1"/>
        <charset val="136"/>
      </rPr>
      <t>月</t>
    </r>
  </si>
  <si>
    <r>
      <t>10</t>
    </r>
    <r>
      <rPr>
        <sz val="10"/>
        <rFont val="新細明體"/>
        <family val="1"/>
        <charset val="136"/>
      </rPr>
      <t>月</t>
    </r>
  </si>
  <si>
    <r>
      <t>11</t>
    </r>
    <r>
      <rPr>
        <sz val="10"/>
        <rFont val="新細明體"/>
        <family val="1"/>
        <charset val="136"/>
      </rPr>
      <t>月</t>
    </r>
  </si>
  <si>
    <r>
      <t>12</t>
    </r>
    <r>
      <rPr>
        <sz val="10"/>
        <rFont val="新細明體"/>
        <family val="1"/>
        <charset val="136"/>
      </rPr>
      <t>月</t>
    </r>
  </si>
  <si>
    <t>基金權益</t>
  </si>
  <si>
    <t>Fund equity</t>
  </si>
  <si>
    <t>3.</t>
  </si>
  <si>
    <t>由2005年1月起，按照香港公認會計原則所編製的資產負債表，外匯基金持有作為資產的外匯基金票據及債券</t>
  </si>
  <si>
    <t xml:space="preserve">Starting from October 2000, "Placements by other institutions" has been broken down into "Placements by banks </t>
  </si>
  <si>
    <r>
      <t xml:space="preserve"> dollar assets</t>
    </r>
    <r>
      <rPr>
        <vertAlign val="superscript"/>
        <sz val="10"/>
        <rFont val="Times New Roman"/>
        <family val="1"/>
      </rPr>
      <t>3</t>
    </r>
  </si>
  <si>
    <r>
      <t>港元資產</t>
    </r>
    <r>
      <rPr>
        <vertAlign val="superscript"/>
        <sz val="10"/>
        <rFont val="新細明體"/>
        <family val="1"/>
      </rPr>
      <t>3</t>
    </r>
  </si>
  <si>
    <t>Starting from January 2005, "Certificates of Indebtedness" and "Government-issued currency notes and coins in circulation"</t>
  </si>
  <si>
    <t>4.</t>
  </si>
  <si>
    <r>
      <t>負債證明書</t>
    </r>
    <r>
      <rPr>
        <vertAlign val="superscript"/>
        <sz val="10"/>
        <rFont val="新細明體"/>
        <family val="1"/>
      </rPr>
      <t>2</t>
    </r>
  </si>
  <si>
    <r>
      <t>coins in circulation</t>
    </r>
    <r>
      <rPr>
        <vertAlign val="superscript"/>
        <sz val="10"/>
        <rFont val="Times New Roman"/>
        <family val="1"/>
      </rPr>
      <t>2</t>
    </r>
  </si>
  <si>
    <r>
      <t xml:space="preserve"> 紙幣及硬幣</t>
    </r>
    <r>
      <rPr>
        <vertAlign val="superscript"/>
        <sz val="10"/>
        <rFont val="新細明體"/>
        <family val="1"/>
      </rPr>
      <t>2</t>
    </r>
  </si>
  <si>
    <r>
      <t>other institutions</t>
    </r>
    <r>
      <rPr>
        <vertAlign val="superscript"/>
        <sz val="10"/>
        <rFont val="Times New Roman"/>
        <family val="1"/>
      </rPr>
      <t>4</t>
    </r>
  </si>
  <si>
    <r>
      <t>其他機構存款</t>
    </r>
    <r>
      <rPr>
        <vertAlign val="superscript"/>
        <sz val="10"/>
        <rFont val="Times New Roman"/>
        <family val="1"/>
      </rPr>
      <t>4</t>
    </r>
  </si>
  <si>
    <t>Mar</t>
    <phoneticPr fontId="23" type="noConversion"/>
  </si>
  <si>
    <r>
      <t>3</t>
    </r>
    <r>
      <rPr>
        <sz val="10"/>
        <rFont val="新細明體"/>
        <family val="1"/>
        <charset val="136"/>
      </rPr>
      <t>月</t>
    </r>
    <phoneticPr fontId="23" type="noConversion"/>
  </si>
  <si>
    <t xml:space="preserve">exchange rate ruling at the balance sheet date.  As a result, the figures for the "Certificates of Indebtedness" and </t>
    <phoneticPr fontId="23" type="noConversion"/>
  </si>
  <si>
    <t>Apr</t>
    <phoneticPr fontId="23" type="noConversion"/>
  </si>
  <si>
    <r>
      <t>4</t>
    </r>
    <r>
      <rPr>
        <sz val="10"/>
        <rFont val="新細明體"/>
        <family val="1"/>
        <charset val="136"/>
      </rPr>
      <t>月</t>
    </r>
    <phoneticPr fontId="23" type="noConversion"/>
  </si>
  <si>
    <t>May</t>
    <phoneticPr fontId="23" type="noConversion"/>
  </si>
  <si>
    <r>
      <t>5</t>
    </r>
    <r>
      <rPr>
        <sz val="10"/>
        <rFont val="新細明體"/>
        <family val="1"/>
        <charset val="136"/>
      </rPr>
      <t>月</t>
    </r>
    <phoneticPr fontId="23" type="noConversion"/>
  </si>
  <si>
    <r>
      <t>6月</t>
    </r>
    <r>
      <rPr>
        <sz val="10"/>
        <rFont val="新細明體"/>
        <family val="1"/>
        <charset val="136"/>
      </rPr>
      <t/>
    </r>
  </si>
  <si>
    <r>
      <t>7</t>
    </r>
    <r>
      <rPr>
        <sz val="10"/>
        <rFont val="細明體"/>
        <family val="3"/>
        <charset val="136"/>
      </rPr>
      <t>月</t>
    </r>
    <r>
      <rPr>
        <sz val="10"/>
        <rFont val="新細明體"/>
        <family val="1"/>
        <charset val="136"/>
      </rPr>
      <t/>
    </r>
    <phoneticPr fontId="23" type="noConversion"/>
  </si>
  <si>
    <r>
      <t>8月</t>
    </r>
    <r>
      <rPr>
        <sz val="10"/>
        <rFont val="新細明體"/>
        <family val="1"/>
        <charset val="136"/>
      </rPr>
      <t/>
    </r>
  </si>
  <si>
    <t>Aug</t>
    <phoneticPr fontId="23" type="noConversion"/>
  </si>
  <si>
    <t>Jun</t>
    <phoneticPr fontId="23" type="noConversion"/>
  </si>
  <si>
    <t>Jul</t>
    <phoneticPr fontId="23" type="noConversion"/>
  </si>
  <si>
    <r>
      <t>9月</t>
    </r>
    <r>
      <rPr>
        <sz val="10"/>
        <rFont val="新細明體"/>
        <family val="1"/>
        <charset val="136"/>
      </rPr>
      <t/>
    </r>
  </si>
  <si>
    <r>
      <t>10月</t>
    </r>
    <r>
      <rPr>
        <sz val="10"/>
        <rFont val="新細明體"/>
        <family val="1"/>
        <charset val="136"/>
      </rPr>
      <t/>
    </r>
  </si>
  <si>
    <r>
      <t>11月</t>
    </r>
    <r>
      <rPr>
        <sz val="10"/>
        <rFont val="新細明體"/>
        <family val="1"/>
        <charset val="136"/>
      </rPr>
      <t/>
    </r>
  </si>
  <si>
    <r>
      <t>12月</t>
    </r>
    <r>
      <rPr>
        <sz val="10"/>
        <rFont val="新細明體"/>
        <family val="1"/>
        <charset val="136"/>
      </rPr>
      <t/>
    </r>
  </si>
  <si>
    <r>
      <t>6</t>
    </r>
    <r>
      <rPr>
        <sz val="10"/>
        <rFont val="新細明體"/>
        <family val="1"/>
        <charset val="136"/>
      </rPr>
      <t>月</t>
    </r>
    <phoneticPr fontId="23" type="noConversion"/>
  </si>
  <si>
    <t>Jun</t>
    <phoneticPr fontId="23" type="noConversion"/>
  </si>
  <si>
    <t>Jul</t>
    <phoneticPr fontId="23" type="noConversion"/>
  </si>
  <si>
    <r>
      <t>7</t>
    </r>
    <r>
      <rPr>
        <sz val="10"/>
        <rFont val="新細明體"/>
        <family val="1"/>
        <charset val="136"/>
      </rPr>
      <t>月</t>
    </r>
    <phoneticPr fontId="23" type="noConversion"/>
  </si>
  <si>
    <t>*</t>
    <phoneticPr fontId="23" type="noConversion"/>
  </si>
  <si>
    <t>Aug</t>
    <phoneticPr fontId="23" type="noConversion"/>
  </si>
  <si>
    <r>
      <t>8</t>
    </r>
    <r>
      <rPr>
        <sz val="10"/>
        <rFont val="新細明體"/>
        <family val="1"/>
        <charset val="136"/>
      </rPr>
      <t>月</t>
    </r>
    <phoneticPr fontId="23" type="noConversion"/>
  </si>
  <si>
    <t>*</t>
    <phoneticPr fontId="23" type="noConversion"/>
  </si>
  <si>
    <t>Sep</t>
    <phoneticPr fontId="23" type="noConversion"/>
  </si>
  <si>
    <r>
      <t>9</t>
    </r>
    <r>
      <rPr>
        <sz val="10"/>
        <rFont val="新細明體"/>
        <family val="1"/>
        <charset val="136"/>
      </rPr>
      <t>月</t>
    </r>
    <phoneticPr fontId="23" type="noConversion"/>
  </si>
  <si>
    <t>Oct</t>
    <phoneticPr fontId="23" type="noConversion"/>
  </si>
  <si>
    <r>
      <t>10</t>
    </r>
    <r>
      <rPr>
        <sz val="10"/>
        <rFont val="新細明體"/>
        <family val="1"/>
        <charset val="136"/>
      </rPr>
      <t>月</t>
    </r>
    <phoneticPr fontId="23" type="noConversion"/>
  </si>
  <si>
    <t>Nov</t>
    <phoneticPr fontId="23" type="noConversion"/>
  </si>
  <si>
    <r>
      <t>11</t>
    </r>
    <r>
      <rPr>
        <sz val="10"/>
        <rFont val="新細明體"/>
        <family val="1"/>
        <charset val="136"/>
      </rPr>
      <t>月</t>
    </r>
    <phoneticPr fontId="23" type="noConversion"/>
  </si>
  <si>
    <t>Dec</t>
    <phoneticPr fontId="23" type="noConversion"/>
  </si>
  <si>
    <t>Jan</t>
    <phoneticPr fontId="23" type="noConversion"/>
  </si>
  <si>
    <t>2月</t>
  </si>
  <si>
    <t>Dec</t>
    <phoneticPr fontId="23" type="noConversion"/>
  </si>
  <si>
    <r>
      <t>12</t>
    </r>
    <r>
      <rPr>
        <sz val="10"/>
        <rFont val="新細明體"/>
        <family val="1"/>
        <charset val="136"/>
      </rPr>
      <t>月</t>
    </r>
    <phoneticPr fontId="23" type="noConversion"/>
  </si>
  <si>
    <t>3月</t>
  </si>
  <si>
    <t>4月</t>
  </si>
  <si>
    <r>
      <t>5</t>
    </r>
    <r>
      <rPr>
        <sz val="10"/>
        <rFont val="細明體"/>
        <family val="3"/>
        <charset val="136"/>
      </rPr>
      <t>月</t>
    </r>
    <phoneticPr fontId="23" type="noConversion"/>
  </si>
  <si>
    <t>6月</t>
    <phoneticPr fontId="23" type="noConversion"/>
  </si>
  <si>
    <t>7月</t>
  </si>
  <si>
    <t>8月</t>
  </si>
  <si>
    <t>9月</t>
  </si>
  <si>
    <t>10月</t>
  </si>
  <si>
    <t>11月</t>
  </si>
  <si>
    <r>
      <t xml:space="preserve"> and statutory bodies</t>
    </r>
    <r>
      <rPr>
        <vertAlign val="superscript"/>
        <sz val="10"/>
        <rFont val="Times New Roman"/>
        <family val="1"/>
      </rPr>
      <t>4</t>
    </r>
    <phoneticPr fontId="23" type="noConversion"/>
  </si>
  <si>
    <t xml:space="preserve"> HKSAR government funds</t>
  </si>
  <si>
    <t xml:space="preserve">   香港特別行政區政府 </t>
  </si>
  <si>
    <r>
      <t>Fiscal Reserves</t>
    </r>
    <r>
      <rPr>
        <vertAlign val="superscript"/>
        <sz val="10"/>
        <rFont val="Times New Roman"/>
        <family val="1"/>
      </rPr>
      <t>5</t>
    </r>
    <phoneticPr fontId="23" type="noConversion"/>
  </si>
  <si>
    <t>and other financial institutions" &amp; "Placements by HKSAR government funds and statutory bodies".</t>
    <phoneticPr fontId="23" type="noConversion"/>
  </si>
  <si>
    <t>5.</t>
    <phoneticPr fontId="23" type="noConversion"/>
  </si>
  <si>
    <t>"Placements by Fiscal Reserves".</t>
    <phoneticPr fontId="23" type="noConversion"/>
  </si>
  <si>
    <t>5.</t>
  </si>
  <si>
    <t>Placements</t>
    <phoneticPr fontId="23" type="noConversion"/>
  </si>
  <si>
    <t>by banks and</t>
    <phoneticPr fontId="23" type="noConversion"/>
  </si>
  <si>
    <r>
      <t xml:space="preserve"> institutions</t>
    </r>
    <r>
      <rPr>
        <vertAlign val="superscript"/>
        <sz val="10"/>
        <rFont val="Times New Roman"/>
        <family val="1"/>
      </rPr>
      <t>4</t>
    </r>
    <phoneticPr fontId="23" type="noConversion"/>
  </si>
  <si>
    <t>other financial</t>
    <phoneticPr fontId="23" type="noConversion"/>
  </si>
  <si>
    <r>
      <t>機構存款</t>
    </r>
    <r>
      <rPr>
        <vertAlign val="superscript"/>
        <sz val="10"/>
        <rFont val="細明體"/>
        <family val="3"/>
        <charset val="136"/>
      </rPr>
      <t>4</t>
    </r>
    <phoneticPr fontId="23" type="noConversion"/>
  </si>
  <si>
    <t>銀行及其他金融</t>
    <phoneticPr fontId="23" type="noConversion"/>
  </si>
  <si>
    <r>
      <t>基金及法定組織存款</t>
    </r>
    <r>
      <rPr>
        <vertAlign val="superscript"/>
        <sz val="10"/>
        <rFont val="新細明體"/>
        <family val="1"/>
        <charset val="136"/>
      </rPr>
      <t>4</t>
    </r>
    <phoneticPr fontId="23" type="noConversion"/>
  </si>
  <si>
    <t xml:space="preserve">Starting from December 2009, "Placements by other HKSAR government funds" has been changed to </t>
    <phoneticPr fontId="23" type="noConversion"/>
  </si>
  <si>
    <r>
      <t>4</t>
    </r>
    <r>
      <rPr>
        <sz val="10"/>
        <rFont val="細明體"/>
        <family val="3"/>
        <charset val="136"/>
      </rPr>
      <t>月</t>
    </r>
    <phoneticPr fontId="23" type="noConversion"/>
  </si>
  <si>
    <r>
      <t>6</t>
    </r>
    <r>
      <rPr>
        <sz val="10"/>
        <rFont val="細明體"/>
        <family val="3"/>
        <charset val="136"/>
      </rPr>
      <t>月</t>
    </r>
    <phoneticPr fontId="23" type="noConversion"/>
  </si>
  <si>
    <r>
      <t>7月</t>
    </r>
    <r>
      <rPr>
        <sz val="10"/>
        <rFont val="細明體"/>
        <family val="3"/>
        <charset val="136"/>
      </rPr>
      <t/>
    </r>
  </si>
  <si>
    <r>
      <t>8月</t>
    </r>
    <r>
      <rPr>
        <sz val="10"/>
        <rFont val="細明體"/>
        <family val="3"/>
        <charset val="136"/>
      </rPr>
      <t/>
    </r>
  </si>
  <si>
    <r>
      <t>9月</t>
    </r>
    <r>
      <rPr>
        <sz val="10"/>
        <rFont val="細明體"/>
        <family val="3"/>
        <charset val="136"/>
      </rPr>
      <t/>
    </r>
  </si>
  <si>
    <t>Oct</t>
    <phoneticPr fontId="23" type="noConversion"/>
  </si>
  <si>
    <r>
      <t>10</t>
    </r>
    <r>
      <rPr>
        <sz val="10"/>
        <rFont val="細明體"/>
        <family val="3"/>
        <charset val="136"/>
      </rPr>
      <t>月</t>
    </r>
    <phoneticPr fontId="23" type="noConversion"/>
  </si>
  <si>
    <r>
      <t>11</t>
    </r>
    <r>
      <rPr>
        <sz val="10"/>
        <rFont val="細明體"/>
        <family val="3"/>
        <charset val="136"/>
      </rPr>
      <t>月</t>
    </r>
    <phoneticPr fontId="23" type="noConversion"/>
  </si>
  <si>
    <r>
      <t>12</t>
    </r>
    <r>
      <rPr>
        <sz val="10"/>
        <rFont val="細明體"/>
        <family val="3"/>
        <charset val="136"/>
      </rPr>
      <t>月</t>
    </r>
    <phoneticPr fontId="23" type="noConversion"/>
  </si>
  <si>
    <t>Jan</t>
    <phoneticPr fontId="23" type="noConversion"/>
  </si>
  <si>
    <r>
      <t>1</t>
    </r>
    <r>
      <rPr>
        <sz val="10"/>
        <rFont val="細明體"/>
        <family val="3"/>
        <charset val="136"/>
      </rPr>
      <t>月</t>
    </r>
    <phoneticPr fontId="23" type="noConversion"/>
  </si>
  <si>
    <r>
      <t>3</t>
    </r>
    <r>
      <rPr>
        <sz val="10"/>
        <rFont val="細明體"/>
        <family val="3"/>
        <charset val="136"/>
      </rPr>
      <t>月</t>
    </r>
    <phoneticPr fontId="23" type="noConversion"/>
  </si>
  <si>
    <r>
      <t>4月</t>
    </r>
    <r>
      <rPr>
        <sz val="10"/>
        <rFont val="細明體"/>
        <family val="3"/>
        <charset val="136"/>
      </rPr>
      <t/>
    </r>
  </si>
  <si>
    <r>
      <t>5月</t>
    </r>
    <r>
      <rPr>
        <sz val="10"/>
        <rFont val="細明體"/>
        <family val="3"/>
        <charset val="136"/>
      </rPr>
      <t/>
    </r>
  </si>
  <si>
    <r>
      <t>6月</t>
    </r>
    <r>
      <rPr>
        <sz val="10"/>
        <rFont val="細明體"/>
        <family val="3"/>
        <charset val="136"/>
      </rPr>
      <t/>
    </r>
  </si>
  <si>
    <r>
      <t>7</t>
    </r>
    <r>
      <rPr>
        <sz val="10"/>
        <rFont val="細明體"/>
        <family val="3"/>
        <charset val="136"/>
      </rPr>
      <t>月</t>
    </r>
    <phoneticPr fontId="23" type="noConversion"/>
  </si>
  <si>
    <r>
      <t>8</t>
    </r>
    <r>
      <rPr>
        <sz val="10"/>
        <rFont val="細明體"/>
        <family val="3"/>
        <charset val="136"/>
      </rPr>
      <t>月</t>
    </r>
  </si>
  <si>
    <r>
      <t>9</t>
    </r>
    <r>
      <rPr>
        <sz val="10"/>
        <rFont val="細明體"/>
        <family val="3"/>
        <charset val="136"/>
      </rPr>
      <t>月</t>
    </r>
    <phoneticPr fontId="23" type="noConversion"/>
  </si>
  <si>
    <r>
      <t>10</t>
    </r>
    <r>
      <rPr>
        <sz val="10"/>
        <rFont val="細明體"/>
        <family val="3"/>
        <charset val="136"/>
      </rPr>
      <t>月</t>
    </r>
    <phoneticPr fontId="23" type="noConversion"/>
  </si>
  <si>
    <r>
      <t>11</t>
    </r>
    <r>
      <rPr>
        <sz val="10"/>
        <rFont val="細明體"/>
        <family val="3"/>
        <charset val="136"/>
      </rPr>
      <t>月</t>
    </r>
    <phoneticPr fontId="23" type="noConversion"/>
  </si>
  <si>
    <r>
      <t>12</t>
    </r>
    <r>
      <rPr>
        <sz val="10"/>
        <rFont val="細明體"/>
        <family val="3"/>
        <charset val="136"/>
      </rPr>
      <t>月</t>
    </r>
    <phoneticPr fontId="23" type="noConversion"/>
  </si>
  <si>
    <t>Apr</t>
    <phoneticPr fontId="23" type="noConversion"/>
  </si>
  <si>
    <r>
      <t>4</t>
    </r>
    <r>
      <rPr>
        <sz val="10"/>
        <rFont val="細明體"/>
        <family val="3"/>
        <charset val="136"/>
      </rPr>
      <t>月</t>
    </r>
    <phoneticPr fontId="23" type="noConversion"/>
  </si>
  <si>
    <r>
      <t>7</t>
    </r>
    <r>
      <rPr>
        <sz val="10"/>
        <rFont val="細明體"/>
        <family val="3"/>
        <charset val="136"/>
      </rPr>
      <t>月</t>
    </r>
    <phoneticPr fontId="23" type="noConversion"/>
  </si>
  <si>
    <r>
      <t>8</t>
    </r>
    <r>
      <rPr>
        <sz val="10"/>
        <rFont val="細明體"/>
        <family val="3"/>
        <charset val="136"/>
      </rPr>
      <t>月</t>
    </r>
    <phoneticPr fontId="23" type="noConversion"/>
  </si>
  <si>
    <t>Sep</t>
    <phoneticPr fontId="23" type="noConversion"/>
  </si>
  <si>
    <r>
      <t>9</t>
    </r>
    <r>
      <rPr>
        <sz val="10"/>
        <rFont val="細明體"/>
        <family val="3"/>
        <charset val="136"/>
      </rPr>
      <t>月</t>
    </r>
    <phoneticPr fontId="23" type="noConversion"/>
  </si>
  <si>
    <r>
      <t>10</t>
    </r>
    <r>
      <rPr>
        <sz val="10"/>
        <rFont val="細明體"/>
        <family val="3"/>
        <charset val="136"/>
      </rPr>
      <t>月</t>
    </r>
  </si>
  <si>
    <r>
      <t>11</t>
    </r>
    <r>
      <rPr>
        <sz val="10"/>
        <rFont val="細明體"/>
        <family val="3"/>
        <charset val="136"/>
      </rPr>
      <t>月</t>
    </r>
  </si>
  <si>
    <t>Feb</t>
    <phoneticPr fontId="23" type="noConversion"/>
  </si>
  <si>
    <r>
      <t>6</t>
    </r>
    <r>
      <rPr>
        <sz val="10"/>
        <rFont val="細明體"/>
        <family val="3"/>
        <charset val="136"/>
      </rPr>
      <t>月</t>
    </r>
    <phoneticPr fontId="23" type="noConversion"/>
  </si>
  <si>
    <t>shown in the Currency Board Account (Table 8.3), which represent the Hong Kong dollar face value.</t>
    <phoneticPr fontId="23" type="noConversion"/>
  </si>
  <si>
    <t>is smaller than that shown in the Currency Board Account (Table 8.3).</t>
    <phoneticPr fontId="23" type="noConversion"/>
  </si>
  <si>
    <t>有關數額為少。</t>
    <phoneticPr fontId="23" type="noConversion"/>
  </si>
  <si>
    <t>由2005年1月起，「負債證明書」及「政府發行的流通紙幣及硬幣」均以成本值列示，即按結算日的匯率就贖回所</t>
    <phoneticPr fontId="23" type="noConversion"/>
  </si>
  <si>
    <t>需的美元款額折算為等值港元。因此，資產負債表所列載的「負債證明書」及「政府發行的流通紙幣及硬幣」的</t>
    <phoneticPr fontId="23" type="noConversion"/>
  </si>
  <si>
    <t>數額，與貨幣發行局帳目(表8.3) 所載的按港元面值列示的數額不同。</t>
    <phoneticPr fontId="23" type="noConversion"/>
  </si>
  <si>
    <t xml:space="preserve">"Government-issued currency notes and coins in circulation" on the balance sheet are different from those  </t>
    <phoneticPr fontId="23" type="noConversion"/>
  </si>
  <si>
    <r>
      <t>8</t>
    </r>
    <r>
      <rPr>
        <sz val="10"/>
        <rFont val="細明體"/>
        <family val="3"/>
        <charset val="136"/>
      </rPr>
      <t>月</t>
    </r>
    <phoneticPr fontId="23" type="noConversion"/>
  </si>
  <si>
    <t>Sep</t>
    <phoneticPr fontId="23" type="noConversion"/>
  </si>
  <si>
    <r>
      <t>9</t>
    </r>
    <r>
      <rPr>
        <sz val="10"/>
        <rFont val="細明體"/>
        <family val="3"/>
        <charset val="136"/>
      </rPr>
      <t>月</t>
    </r>
    <phoneticPr fontId="23" type="noConversion"/>
  </si>
  <si>
    <r>
      <t>10</t>
    </r>
    <r>
      <rPr>
        <sz val="10"/>
        <rFont val="細明體"/>
        <family val="3"/>
        <charset val="136"/>
      </rPr>
      <t>月</t>
    </r>
    <phoneticPr fontId="23" type="noConversion"/>
  </si>
  <si>
    <t>Oct</t>
    <phoneticPr fontId="23" type="noConversion"/>
  </si>
  <si>
    <t>Nov</t>
    <phoneticPr fontId="23" type="noConversion"/>
  </si>
  <si>
    <r>
      <t>11</t>
    </r>
    <r>
      <rPr>
        <sz val="10"/>
        <rFont val="細明體"/>
        <family val="3"/>
        <charset val="136"/>
      </rPr>
      <t>月</t>
    </r>
    <phoneticPr fontId="23" type="noConversion"/>
  </si>
  <si>
    <t>Dec</t>
    <phoneticPr fontId="23" type="noConversion"/>
  </si>
  <si>
    <r>
      <t>12</t>
    </r>
    <r>
      <rPr>
        <sz val="10"/>
        <rFont val="細明體"/>
        <family val="3"/>
        <charset val="136"/>
      </rPr>
      <t>月</t>
    </r>
    <phoneticPr fontId="23" type="noConversion"/>
  </si>
  <si>
    <r>
      <t>3</t>
    </r>
    <r>
      <rPr>
        <sz val="10"/>
        <rFont val="細明體"/>
        <family val="3"/>
        <charset val="136"/>
      </rPr>
      <t>月</t>
    </r>
    <phoneticPr fontId="23" type="noConversion"/>
  </si>
  <si>
    <t>Mar</t>
    <phoneticPr fontId="23" type="noConversion"/>
  </si>
  <si>
    <t>Apr</t>
    <phoneticPr fontId="23" type="noConversion"/>
  </si>
  <si>
    <r>
      <t>4</t>
    </r>
    <r>
      <rPr>
        <sz val="10"/>
        <rFont val="細明體"/>
        <family val="3"/>
        <charset val="136"/>
      </rPr>
      <t>月</t>
    </r>
    <phoneticPr fontId="23" type="noConversion"/>
  </si>
  <si>
    <r>
      <t>Bills and Notes issued</t>
    </r>
    <r>
      <rPr>
        <vertAlign val="superscript"/>
        <sz val="10"/>
        <rFont val="Times New Roman"/>
        <family val="1"/>
      </rPr>
      <t>3</t>
    </r>
    <phoneticPr fontId="23" type="noConversion"/>
  </si>
  <si>
    <t>已發行外匯基金</t>
  </si>
  <si>
    <r>
      <t>票據及債券</t>
    </r>
    <r>
      <rPr>
        <vertAlign val="superscript"/>
        <sz val="10"/>
        <rFont val="新細明體"/>
        <family val="1"/>
      </rPr>
      <t>3</t>
    </r>
  </si>
  <si>
    <t xml:space="preserve">offset the corresponding liabilities.  As a result, the figure for "Exchange Fund Bills and Notes issued" on the balance sheet </t>
    <phoneticPr fontId="23" type="noConversion"/>
  </si>
  <si>
    <t>May</t>
    <phoneticPr fontId="23" type="noConversion"/>
  </si>
  <si>
    <r>
      <t>5</t>
    </r>
    <r>
      <rPr>
        <sz val="10"/>
        <rFont val="細明體"/>
        <family val="3"/>
        <charset val="136"/>
      </rPr>
      <t>月</t>
    </r>
    <phoneticPr fontId="23" type="noConversion"/>
  </si>
  <si>
    <t>Jun</t>
    <phoneticPr fontId="23" type="noConversion"/>
  </si>
  <si>
    <r>
      <t>6</t>
    </r>
    <r>
      <rPr>
        <sz val="10"/>
        <rFont val="細明體"/>
        <family val="3"/>
        <charset val="136"/>
      </rPr>
      <t>月</t>
    </r>
    <phoneticPr fontId="23" type="noConversion"/>
  </si>
  <si>
    <t>Aug</t>
    <phoneticPr fontId="23" type="noConversion"/>
  </si>
  <si>
    <r>
      <t>8</t>
    </r>
    <r>
      <rPr>
        <sz val="10"/>
        <rFont val="細明體"/>
        <family val="3"/>
        <charset val="136"/>
      </rPr>
      <t>月</t>
    </r>
    <phoneticPr fontId="23" type="noConversion"/>
  </si>
  <si>
    <t>Sep</t>
    <phoneticPr fontId="23" type="noConversion"/>
  </si>
  <si>
    <r>
      <t>9</t>
    </r>
    <r>
      <rPr>
        <sz val="10"/>
        <rFont val="細明體"/>
        <family val="3"/>
        <charset val="136"/>
      </rPr>
      <t>月</t>
    </r>
    <phoneticPr fontId="23" type="noConversion"/>
  </si>
  <si>
    <t>Oct</t>
    <phoneticPr fontId="23" type="noConversion"/>
  </si>
  <si>
    <r>
      <t>10</t>
    </r>
    <r>
      <rPr>
        <sz val="10"/>
        <rFont val="細明體"/>
        <family val="3"/>
        <charset val="136"/>
      </rPr>
      <t>月</t>
    </r>
    <phoneticPr fontId="23" type="noConversion"/>
  </si>
  <si>
    <r>
      <t>11</t>
    </r>
    <r>
      <rPr>
        <sz val="10"/>
        <rFont val="細明體"/>
        <family val="3"/>
        <charset val="136"/>
      </rPr>
      <t>月</t>
    </r>
    <phoneticPr fontId="23" type="noConversion"/>
  </si>
  <si>
    <r>
      <t>12</t>
    </r>
    <r>
      <rPr>
        <sz val="10"/>
        <rFont val="細明體"/>
        <family val="3"/>
        <charset val="136"/>
      </rPr>
      <t>月</t>
    </r>
    <phoneticPr fontId="23" type="noConversion"/>
  </si>
  <si>
    <t>是用作抵銷相應負債。因此，資產負債表所列載的「已發行外匯基金票據及債券」數額，比貨幣發行局帳目(表8.3) 所載</t>
    <phoneticPr fontId="23" type="noConversion"/>
  </si>
  <si>
    <t xml:space="preserve"> </t>
    <phoneticPr fontId="23" type="noConversion"/>
  </si>
  <si>
    <t>May</t>
    <phoneticPr fontId="23" type="noConversion"/>
  </si>
  <si>
    <r>
      <t>5</t>
    </r>
    <r>
      <rPr>
        <sz val="10"/>
        <rFont val="細明體"/>
        <family val="3"/>
        <charset val="136"/>
      </rPr>
      <t>月</t>
    </r>
    <phoneticPr fontId="23" type="noConversion"/>
  </si>
  <si>
    <t>Jun</t>
    <phoneticPr fontId="23" type="noConversion"/>
  </si>
  <si>
    <r>
      <t>6</t>
    </r>
    <r>
      <rPr>
        <sz val="10"/>
        <rFont val="細明體"/>
        <family val="3"/>
        <charset val="136"/>
      </rPr>
      <t>月</t>
    </r>
    <phoneticPr fontId="23" type="noConversion"/>
  </si>
  <si>
    <t>Jul</t>
    <phoneticPr fontId="23" type="noConversion"/>
  </si>
  <si>
    <r>
      <t>7</t>
    </r>
    <r>
      <rPr>
        <sz val="10"/>
        <rFont val="細明體"/>
        <family val="3"/>
        <charset val="136"/>
      </rPr>
      <t>月</t>
    </r>
    <phoneticPr fontId="23" type="noConversion"/>
  </si>
  <si>
    <t>Aug</t>
    <phoneticPr fontId="23" type="noConversion"/>
  </si>
  <si>
    <r>
      <t>8</t>
    </r>
    <r>
      <rPr>
        <sz val="10"/>
        <rFont val="細明體"/>
        <family val="3"/>
        <charset val="136"/>
      </rPr>
      <t>月</t>
    </r>
    <phoneticPr fontId="23" type="noConversion"/>
  </si>
  <si>
    <t>Sep</t>
    <phoneticPr fontId="23" type="noConversion"/>
  </si>
  <si>
    <r>
      <t>9</t>
    </r>
    <r>
      <rPr>
        <sz val="10"/>
        <rFont val="細明體"/>
        <family val="3"/>
        <charset val="136"/>
      </rPr>
      <t>月</t>
    </r>
    <phoneticPr fontId="23" type="noConversion"/>
  </si>
  <si>
    <t>Feb</t>
    <phoneticPr fontId="23" type="noConversion"/>
  </si>
  <si>
    <r>
      <t>2</t>
    </r>
    <r>
      <rPr>
        <sz val="10"/>
        <rFont val="細明體"/>
        <family val="3"/>
        <charset val="136"/>
      </rPr>
      <t>月</t>
    </r>
    <phoneticPr fontId="23" type="noConversion"/>
  </si>
  <si>
    <r>
      <t>4</t>
    </r>
    <r>
      <rPr>
        <sz val="10"/>
        <rFont val="細明體"/>
        <family val="3"/>
        <charset val="136"/>
      </rPr>
      <t>月</t>
    </r>
    <phoneticPr fontId="23" type="noConversion"/>
  </si>
  <si>
    <t>Apr</t>
    <phoneticPr fontId="23" type="noConversion"/>
  </si>
  <si>
    <t>Jul</t>
    <phoneticPr fontId="23" type="noConversion"/>
  </si>
  <si>
    <r>
      <t>7</t>
    </r>
    <r>
      <rPr>
        <sz val="10"/>
        <rFont val="細明體"/>
        <family val="3"/>
        <charset val="136"/>
      </rPr>
      <t>月</t>
    </r>
    <phoneticPr fontId="23" type="noConversion"/>
  </si>
  <si>
    <t>Sep</t>
    <phoneticPr fontId="23" type="noConversion"/>
  </si>
  <si>
    <r>
      <t>9</t>
    </r>
    <r>
      <rPr>
        <sz val="10"/>
        <rFont val="細明體"/>
        <family val="3"/>
        <charset val="136"/>
      </rPr>
      <t>月</t>
    </r>
    <phoneticPr fontId="23" type="noConversion"/>
  </si>
  <si>
    <t>Oct</t>
    <phoneticPr fontId="23" type="noConversion"/>
  </si>
  <si>
    <r>
      <t>10</t>
    </r>
    <r>
      <rPr>
        <sz val="10"/>
        <rFont val="細明體"/>
        <family val="3"/>
        <charset val="136"/>
      </rPr>
      <t>月</t>
    </r>
    <phoneticPr fontId="23" type="noConversion"/>
  </si>
  <si>
    <t>Apr</t>
    <phoneticPr fontId="23" type="noConversion"/>
  </si>
  <si>
    <r>
      <t>4</t>
    </r>
    <r>
      <rPr>
        <sz val="10"/>
        <rFont val="細明體"/>
        <family val="3"/>
        <charset val="136"/>
      </rPr>
      <t>月</t>
    </r>
    <phoneticPr fontId="23" type="noConversion"/>
  </si>
  <si>
    <t>May</t>
    <phoneticPr fontId="23" type="noConversion"/>
  </si>
  <si>
    <r>
      <t>5</t>
    </r>
    <r>
      <rPr>
        <sz val="10"/>
        <rFont val="細明體"/>
        <family val="3"/>
        <charset val="136"/>
      </rPr>
      <t>月</t>
    </r>
    <phoneticPr fontId="23" type="noConversion"/>
  </si>
  <si>
    <t>Jun</t>
    <phoneticPr fontId="23" type="noConversion"/>
  </si>
  <si>
    <r>
      <t>6</t>
    </r>
    <r>
      <rPr>
        <sz val="10"/>
        <rFont val="細明體"/>
        <family val="3"/>
        <charset val="136"/>
      </rPr>
      <t>月</t>
    </r>
    <phoneticPr fontId="23" type="noConversion"/>
  </si>
  <si>
    <t>Jul</t>
    <phoneticPr fontId="23" type="noConversion"/>
  </si>
  <si>
    <r>
      <t>7</t>
    </r>
    <r>
      <rPr>
        <sz val="10"/>
        <rFont val="細明體"/>
        <family val="3"/>
        <charset val="136"/>
      </rPr>
      <t>月</t>
    </r>
    <phoneticPr fontId="23" type="noConversion"/>
  </si>
  <si>
    <t>Aug</t>
    <phoneticPr fontId="23" type="noConversion"/>
  </si>
  <si>
    <r>
      <t>8</t>
    </r>
    <r>
      <rPr>
        <sz val="10"/>
        <rFont val="細明體"/>
        <family val="3"/>
        <charset val="136"/>
      </rPr>
      <t>月</t>
    </r>
    <phoneticPr fontId="23" type="noConversion"/>
  </si>
  <si>
    <t>Sep</t>
    <phoneticPr fontId="23" type="noConversion"/>
  </si>
  <si>
    <r>
      <t>9</t>
    </r>
    <r>
      <rPr>
        <sz val="10"/>
        <rFont val="細明體"/>
        <family val="3"/>
        <charset val="136"/>
      </rPr>
      <t>月</t>
    </r>
    <phoneticPr fontId="23" type="noConversion"/>
  </si>
  <si>
    <t>Oct</t>
    <phoneticPr fontId="23" type="noConversion"/>
  </si>
  <si>
    <r>
      <t>10</t>
    </r>
    <r>
      <rPr>
        <sz val="10"/>
        <rFont val="細明體"/>
        <family val="3"/>
        <charset val="136"/>
      </rPr>
      <t>月</t>
    </r>
    <phoneticPr fontId="23" type="noConversion"/>
  </si>
  <si>
    <t>Nov</t>
    <phoneticPr fontId="23" type="noConversion"/>
  </si>
  <si>
    <r>
      <t>11</t>
    </r>
    <r>
      <rPr>
        <sz val="10"/>
        <rFont val="細明體"/>
        <family val="3"/>
        <charset val="136"/>
      </rPr>
      <t>月</t>
    </r>
    <phoneticPr fontId="23" type="noConversion"/>
  </si>
  <si>
    <t>Dec</t>
    <phoneticPr fontId="23" type="noConversion"/>
  </si>
  <si>
    <r>
      <t>12</t>
    </r>
    <r>
      <rPr>
        <sz val="10"/>
        <rFont val="細明體"/>
        <family val="3"/>
        <charset val="136"/>
      </rPr>
      <t>月</t>
    </r>
    <phoneticPr fontId="23" type="noConversion"/>
  </si>
  <si>
    <t>Mar</t>
    <phoneticPr fontId="23" type="noConversion"/>
  </si>
  <si>
    <r>
      <t>3</t>
    </r>
    <r>
      <rPr>
        <sz val="10"/>
        <rFont val="細明體"/>
        <family val="3"/>
        <charset val="136"/>
      </rPr>
      <t>月</t>
    </r>
    <phoneticPr fontId="23" type="noConversion"/>
  </si>
  <si>
    <t>subsidiaries</t>
    <phoneticPr fontId="23" type="noConversion"/>
  </si>
  <si>
    <t>Jul</t>
    <phoneticPr fontId="23" type="noConversion"/>
  </si>
  <si>
    <r>
      <t>7</t>
    </r>
    <r>
      <rPr>
        <sz val="10"/>
        <rFont val="細明體"/>
        <family val="3"/>
        <charset val="136"/>
      </rPr>
      <t>月</t>
    </r>
    <phoneticPr fontId="23" type="noConversion"/>
  </si>
  <si>
    <t>Aug</t>
    <phoneticPr fontId="23" type="noConversion"/>
  </si>
  <si>
    <r>
      <t>8</t>
    </r>
    <r>
      <rPr>
        <sz val="10"/>
        <rFont val="細明體"/>
        <family val="3"/>
        <charset val="136"/>
      </rPr>
      <t>月</t>
    </r>
    <phoneticPr fontId="23" type="noConversion"/>
  </si>
  <si>
    <t>Sep</t>
    <phoneticPr fontId="23" type="noConversion"/>
  </si>
  <si>
    <r>
      <t>9</t>
    </r>
    <r>
      <rPr>
        <sz val="10"/>
        <rFont val="細明體"/>
        <family val="3"/>
        <charset val="136"/>
      </rPr>
      <t>月</t>
    </r>
    <phoneticPr fontId="23" type="noConversion"/>
  </si>
  <si>
    <t>Oct</t>
    <phoneticPr fontId="23" type="noConversion"/>
  </si>
  <si>
    <r>
      <t>10</t>
    </r>
    <r>
      <rPr>
        <sz val="10"/>
        <rFont val="細明體"/>
        <family val="3"/>
        <charset val="136"/>
      </rPr>
      <t>月</t>
    </r>
    <phoneticPr fontId="23" type="noConversion"/>
  </si>
  <si>
    <t>Nov</t>
    <phoneticPr fontId="23" type="noConversion"/>
  </si>
  <si>
    <r>
      <t>11</t>
    </r>
    <r>
      <rPr>
        <sz val="10"/>
        <rFont val="細明體"/>
        <family val="3"/>
        <charset val="136"/>
      </rPr>
      <t>月</t>
    </r>
    <phoneticPr fontId="23" type="noConversion"/>
  </si>
  <si>
    <t>Dec</t>
    <phoneticPr fontId="23" type="noConversion"/>
  </si>
  <si>
    <r>
      <t>12</t>
    </r>
    <r>
      <rPr>
        <sz val="10"/>
        <rFont val="細明體"/>
        <family val="3"/>
        <charset val="136"/>
      </rPr>
      <t>月</t>
    </r>
    <phoneticPr fontId="23" type="noConversion"/>
  </si>
  <si>
    <t>Mar</t>
    <phoneticPr fontId="23" type="noConversion"/>
  </si>
  <si>
    <r>
      <t>3</t>
    </r>
    <r>
      <rPr>
        <sz val="10"/>
        <rFont val="細明體"/>
        <family val="3"/>
        <charset val="136"/>
      </rPr>
      <t>月</t>
    </r>
    <phoneticPr fontId="23" type="noConversion"/>
  </si>
  <si>
    <t>Apr</t>
    <phoneticPr fontId="23" type="noConversion"/>
  </si>
  <si>
    <r>
      <t>4</t>
    </r>
    <r>
      <rPr>
        <sz val="10"/>
        <rFont val="細明體"/>
        <family val="3"/>
        <charset val="136"/>
      </rPr>
      <t>月</t>
    </r>
    <phoneticPr fontId="23" type="noConversion"/>
  </si>
  <si>
    <t>May</t>
    <phoneticPr fontId="23" type="noConversion"/>
  </si>
  <si>
    <r>
      <t>5</t>
    </r>
    <r>
      <rPr>
        <sz val="10"/>
        <rFont val="細明體"/>
        <family val="3"/>
        <charset val="136"/>
      </rPr>
      <t>月</t>
    </r>
    <phoneticPr fontId="23" type="noConversion"/>
  </si>
  <si>
    <t>Jun</t>
    <phoneticPr fontId="23" type="noConversion"/>
  </si>
  <si>
    <r>
      <t>6</t>
    </r>
    <r>
      <rPr>
        <sz val="10"/>
        <rFont val="細明體"/>
        <family val="3"/>
        <charset val="136"/>
      </rPr>
      <t>月</t>
    </r>
    <phoneticPr fontId="23" type="noConversion"/>
  </si>
  <si>
    <t>Jul</t>
    <phoneticPr fontId="23" type="noConversion"/>
  </si>
  <si>
    <r>
      <t>7</t>
    </r>
    <r>
      <rPr>
        <sz val="10"/>
        <rFont val="細明體"/>
        <family val="3"/>
        <charset val="136"/>
      </rPr>
      <t>月</t>
    </r>
    <phoneticPr fontId="23" type="noConversion"/>
  </si>
  <si>
    <r>
      <t>8</t>
    </r>
    <r>
      <rPr>
        <sz val="10"/>
        <rFont val="細明體"/>
        <family val="3"/>
        <charset val="136"/>
      </rPr>
      <t>月</t>
    </r>
    <phoneticPr fontId="23" type="noConversion"/>
  </si>
  <si>
    <r>
      <t>10</t>
    </r>
    <r>
      <rPr>
        <sz val="10"/>
        <rFont val="細明體"/>
        <family val="3"/>
        <charset val="136"/>
      </rPr>
      <t>月</t>
    </r>
    <phoneticPr fontId="23" type="noConversion"/>
  </si>
  <si>
    <t xml:space="preserve">Starting from January 2005, in accordance with the generally accepted accounting principles in Hong Kong, for the  </t>
    <phoneticPr fontId="23" type="noConversion"/>
  </si>
  <si>
    <t xml:space="preserve">purpose of balance sheet presentation, Exchange Fund Bills and Notes held as assets of the Exchange Fund are applied to </t>
    <phoneticPr fontId="23" type="noConversion"/>
  </si>
  <si>
    <t>are stated at cost, which are the Hong Kong dollars equivalent of the US dollars required for their redemption at the</t>
  </si>
  <si>
    <t>6月</t>
  </si>
  <si>
    <t>1月</t>
  </si>
  <si>
    <t>5月</t>
  </si>
  <si>
    <r>
      <t>由</t>
    </r>
    <r>
      <rPr>
        <sz val="10"/>
        <rFont val="Times New Roman"/>
        <family val="1"/>
      </rPr>
      <t>2000</t>
    </r>
    <r>
      <rPr>
        <sz val="10"/>
        <rFont val="新細明體"/>
        <family val="1"/>
        <charset val="136"/>
      </rPr>
      <t>年</t>
    </r>
    <r>
      <rPr>
        <sz val="10"/>
        <rFont val="Times New Roman"/>
        <family val="1"/>
      </rPr>
      <t>10</t>
    </r>
    <r>
      <rPr>
        <sz val="10"/>
        <rFont val="新細明體"/>
        <family val="1"/>
        <charset val="136"/>
      </rPr>
      <t>月起，「其他機構存款」分拆為「銀行及其他金融機構存款」及「香港特別行政區政府基金及法定組織存款」。</t>
    </r>
  </si>
  <si>
    <t>由2009年12月起，「其他香港特別行政區政府基金存款」轉為「財政儲備存款」。</t>
  </si>
  <si>
    <t>附屬公司存款</t>
  </si>
  <si>
    <r>
      <t>財政儲備存款</t>
    </r>
    <r>
      <rPr>
        <vertAlign val="superscript"/>
        <sz val="10"/>
        <rFont val="新細明體"/>
        <family val="1"/>
        <charset val="136"/>
      </rPr>
      <t>5</t>
    </r>
  </si>
  <si>
    <r>
      <t xml:space="preserve"> Indebtedness</t>
    </r>
    <r>
      <rPr>
        <vertAlign val="superscript"/>
        <sz val="10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</si>
</sst>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(* #,##0.00_);_(* \(#,##0.00\);_(* &quot;-&quot;??_);_(@_)"/>
    <numFmt numFmtId="165" formatCode="###0;\(#,##0\)"/>
    <numFmt numFmtId="166" formatCode="0_)"/>
    <numFmt numFmtId="167" formatCode="#,##0;\(#,##0\);"/>
    <numFmt numFmtId="168" formatCode="_(* #,##0_);_(* \(#,##0\);_(* &quot;-&quot;??_);_(@_)"/>
    <numFmt numFmtId="169" formatCode="_*\ #,##0;_(* \(#,##0.00\);_(* &quot;-&quot;??_);_(@_)"/>
    <numFmt numFmtId="170" formatCode="0.0"/>
    <numFmt numFmtId="171" formatCode="#,##0;\(#,##0\)"/>
    <numFmt numFmtId="172" formatCode="#,##0;[Red]\-#,##0;_(&quot;&quot;_)"/>
  </numFmts>
  <fonts count="24" x14ac:knownFonts="1"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name val="Tms Rmn"/>
      <family val="1"/>
    </font>
    <font>
      <sz val="8"/>
      <name val="Tms Rmn"/>
      <family val="1"/>
    </font>
    <font>
      <b/>
      <sz val="8"/>
      <name val="Tms Rmn"/>
      <family val="1"/>
    </font>
    <font>
      <sz val="8"/>
      <name val="新細明體"/>
      <family val="1"/>
      <charset val="136"/>
    </font>
    <font>
      <sz val="10"/>
      <name val="Times New Roman"/>
      <family val="1"/>
    </font>
    <font>
      <b/>
      <sz val="18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sz val="12"/>
      <name val="Times New Roman"/>
      <family val="1"/>
    </font>
    <font>
      <b/>
      <sz val="14"/>
      <color indexed="10"/>
      <name val="Times New Roman"/>
      <family val="1"/>
    </font>
    <font>
      <sz val="10"/>
      <name val="新細明體"/>
      <family val="1"/>
      <charset val="136"/>
    </font>
    <font>
      <vertAlign val="superscript"/>
      <sz val="1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2"/>
      <name val="細明體"/>
      <family val="3"/>
      <charset val="136"/>
    </font>
    <font>
      <sz val="10"/>
      <name val="細明體"/>
      <family val="3"/>
      <charset val="136"/>
    </font>
    <font>
      <b/>
      <sz val="14"/>
      <name val="細明體"/>
      <family val="3"/>
      <charset val="136"/>
    </font>
    <font>
      <vertAlign val="superscript"/>
      <sz val="10"/>
      <name val="新細明體"/>
      <family val="1"/>
      <charset val="136"/>
    </font>
    <font>
      <vertAlign val="superscript"/>
      <sz val="10"/>
      <name val="細明體"/>
      <family val="3"/>
      <charset val="136"/>
    </font>
    <font>
      <vertAlign val="superscript"/>
      <sz val="10"/>
      <name val="新細明體"/>
      <family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165" fontId="0" fillId="0" borderId="0" xfId="0" applyNumberFormat="1" applyAlignment="1" applyProtection="1">
      <alignment horizontal="right"/>
    </xf>
    <xf numFmtId="165" fontId="0" fillId="0" borderId="0" xfId="0" applyNumberFormat="1" applyAlignment="1" applyProtection="1">
      <alignment horizontal="left"/>
    </xf>
    <xf numFmtId="165" fontId="0" fillId="0" borderId="0" xfId="0" applyNumberFormat="1" applyProtection="1"/>
    <xf numFmtId="165" fontId="0" fillId="0" borderId="0" xfId="0" quotePrefix="1" applyNumberFormat="1" applyAlignment="1" applyProtection="1">
      <alignment horizontal="right"/>
    </xf>
    <xf numFmtId="165" fontId="4" fillId="0" borderId="0" xfId="0" quotePrefix="1" applyNumberFormat="1" applyFont="1" applyAlignment="1" applyProtection="1">
      <alignment horizontal="left"/>
    </xf>
    <xf numFmtId="166" fontId="0" fillId="0" borderId="0" xfId="0" applyNumberFormat="1" applyAlignment="1" applyProtection="1">
      <alignment horizontal="right"/>
    </xf>
    <xf numFmtId="167" fontId="0" fillId="0" borderId="0" xfId="0" quotePrefix="1" applyNumberFormat="1" applyBorder="1" applyAlignment="1" applyProtection="1">
      <alignment horizontal="left"/>
    </xf>
    <xf numFmtId="167" fontId="0" fillId="0" borderId="0" xfId="0" quotePrefix="1" applyNumberFormat="1" applyBorder="1" applyAlignment="1" applyProtection="1">
      <alignment horizontal="right"/>
    </xf>
    <xf numFmtId="167" fontId="4" fillId="0" borderId="0" xfId="0" quotePrefix="1" applyNumberFormat="1" applyFont="1" applyBorder="1" applyAlignment="1" applyProtection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3" fontId="0" fillId="0" borderId="0" xfId="0" applyNumberFormat="1" applyAlignment="1" applyProtection="1">
      <alignment horizontal="right"/>
    </xf>
    <xf numFmtId="3" fontId="0" fillId="0" borderId="0" xfId="0" applyNumberFormat="1" applyAlignment="1" applyProtection="1">
      <alignment horizontal="left"/>
    </xf>
    <xf numFmtId="3" fontId="4" fillId="0" borderId="0" xfId="0" applyNumberFormat="1" applyFont="1" applyAlignment="1" applyProtection="1">
      <alignment horizontal="lef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left"/>
    </xf>
    <xf numFmtId="3" fontId="3" fillId="0" borderId="0" xfId="0" applyNumberFormat="1" applyFont="1" applyAlignment="1" applyProtection="1">
      <alignment horizontal="right"/>
    </xf>
    <xf numFmtId="3" fontId="5" fillId="0" borderId="0" xfId="0" applyNumberFormat="1" applyFont="1" applyAlignment="1" applyProtection="1">
      <alignment horizontal="left"/>
    </xf>
    <xf numFmtId="166" fontId="0" fillId="0" borderId="0" xfId="0" quotePrefix="1" applyNumberFormat="1" applyAlignment="1" applyProtection="1">
      <alignment horizontal="left"/>
    </xf>
    <xf numFmtId="166" fontId="0" fillId="0" borderId="0" xfId="0" quotePrefix="1" applyNumberFormat="1" applyAlignment="1" applyProtection="1">
      <alignment horizontal="right"/>
    </xf>
    <xf numFmtId="167" fontId="0" fillId="0" borderId="2" xfId="0" quotePrefix="1" applyNumberFormat="1" applyBorder="1" applyAlignment="1" applyProtection="1">
      <alignment horizontal="right"/>
    </xf>
    <xf numFmtId="167" fontId="0" fillId="0" borderId="2" xfId="0" quotePrefix="1" applyNumberFormat="1" applyBorder="1" applyAlignment="1" applyProtection="1">
      <alignment horizontal="left"/>
    </xf>
    <xf numFmtId="166" fontId="0" fillId="0" borderId="2" xfId="0" applyNumberFormat="1" applyBorder="1" applyAlignment="1" applyProtection="1">
      <alignment horizontal="right"/>
    </xf>
    <xf numFmtId="3" fontId="6" fillId="0" borderId="0" xfId="0" applyNumberFormat="1" applyFont="1" applyAlignment="1" applyProtection="1">
      <alignment horizontal="left"/>
    </xf>
    <xf numFmtId="0" fontId="0" fillId="0" borderId="2" xfId="0" applyBorder="1"/>
    <xf numFmtId="0" fontId="7" fillId="0" borderId="0" xfId="0" applyFont="1"/>
    <xf numFmtId="0" fontId="7" fillId="0" borderId="0" xfId="0" applyFont="1" applyAlignment="1" applyProtection="1">
      <alignment horizontal="left"/>
    </xf>
    <xf numFmtId="0" fontId="8" fillId="0" borderId="0" xfId="0" applyFont="1"/>
    <xf numFmtId="0" fontId="1" fillId="0" borderId="0" xfId="0" applyFont="1"/>
    <xf numFmtId="0" fontId="9" fillId="0" borderId="0" xfId="0" applyFont="1"/>
    <xf numFmtId="0" fontId="7" fillId="0" borderId="0" xfId="0" quotePrefix="1" applyFont="1" applyAlignment="1">
      <alignment horizontal="right"/>
    </xf>
    <xf numFmtId="0" fontId="7" fillId="0" borderId="0" xfId="0" applyFont="1" applyAlignment="1">
      <alignment horizontal="right"/>
    </xf>
    <xf numFmtId="0" fontId="9" fillId="0" borderId="0" xfId="0" applyFont="1" applyAlignment="1" applyProtection="1">
      <alignment horizontal="left"/>
    </xf>
    <xf numFmtId="3" fontId="7" fillId="0" borderId="0" xfId="0" applyNumberFormat="1" applyFont="1" applyAlignment="1" applyProtection="1">
      <alignment horizontal="right"/>
    </xf>
    <xf numFmtId="3" fontId="7" fillId="0" borderId="0" xfId="0" applyNumberFormat="1" applyFont="1" applyAlignment="1">
      <alignment horizontal="right"/>
    </xf>
    <xf numFmtId="3" fontId="9" fillId="0" borderId="0" xfId="0" applyNumberFormat="1" applyFont="1" applyAlignment="1" applyProtection="1">
      <alignment horizontal="right"/>
    </xf>
    <xf numFmtId="0" fontId="11" fillId="0" borderId="0" xfId="0" applyFont="1"/>
    <xf numFmtId="165" fontId="7" fillId="0" borderId="0" xfId="0" quotePrefix="1" applyNumberFormat="1" applyFont="1" applyAlignment="1" applyProtection="1">
      <alignment horizontal="right"/>
    </xf>
    <xf numFmtId="0" fontId="7" fillId="0" borderId="1" xfId="0" applyFont="1" applyBorder="1" applyAlignment="1">
      <alignment horizontal="right"/>
    </xf>
    <xf numFmtId="168" fontId="7" fillId="0" borderId="0" xfId="1" applyNumberFormat="1" applyFont="1" applyAlignment="1">
      <alignment horizontal="right"/>
    </xf>
    <xf numFmtId="168" fontId="7" fillId="0" borderId="0" xfId="1" applyNumberFormat="1" applyFont="1" applyAlignment="1" applyProtection="1">
      <alignment horizontal="right"/>
    </xf>
    <xf numFmtId="3" fontId="9" fillId="0" borderId="0" xfId="0" applyNumberFormat="1" applyFont="1" applyAlignment="1">
      <alignment horizontal="right"/>
    </xf>
    <xf numFmtId="169" fontId="9" fillId="0" borderId="0" xfId="1" applyNumberFormat="1" applyFont="1" applyAlignment="1" applyProtection="1">
      <alignment horizontal="right"/>
    </xf>
    <xf numFmtId="0" fontId="7" fillId="0" borderId="0" xfId="0" quotePrefix="1" applyFont="1"/>
    <xf numFmtId="0" fontId="7" fillId="0" borderId="0" xfId="0" quotePrefix="1" applyFont="1" applyAlignment="1">
      <alignment horizontal="left"/>
    </xf>
    <xf numFmtId="170" fontId="0" fillId="0" borderId="0" xfId="0" applyNumberFormat="1"/>
    <xf numFmtId="0" fontId="0" fillId="0" borderId="0" xfId="0" applyBorder="1"/>
    <xf numFmtId="0" fontId="7" fillId="0" borderId="0" xfId="0" applyFont="1" applyBorder="1"/>
    <xf numFmtId="0" fontId="12" fillId="0" borderId="0" xfId="0" applyFont="1"/>
    <xf numFmtId="0" fontId="13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71" fontId="7" fillId="0" borderId="0" xfId="0" applyNumberFormat="1" applyFont="1"/>
    <xf numFmtId="0" fontId="13" fillId="0" borderId="0" xfId="0" applyFont="1" applyAlignment="1">
      <alignment horizontal="right"/>
    </xf>
    <xf numFmtId="0" fontId="13" fillId="0" borderId="2" xfId="0" applyFont="1" applyBorder="1" applyAlignment="1">
      <alignment horizontal="center"/>
    </xf>
    <xf numFmtId="0" fontId="18" fillId="0" borderId="0" xfId="0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13" fillId="0" borderId="2" xfId="0" applyFont="1" applyBorder="1"/>
    <xf numFmtId="171" fontId="7" fillId="0" borderId="2" xfId="0" applyNumberFormat="1" applyFont="1" applyBorder="1"/>
    <xf numFmtId="0" fontId="7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13" fillId="0" borderId="2" xfId="0" applyFont="1" applyBorder="1" applyAlignment="1">
      <alignment horizontal="right"/>
    </xf>
    <xf numFmtId="0" fontId="17" fillId="0" borderId="2" xfId="0" applyFont="1" applyBorder="1"/>
    <xf numFmtId="171" fontId="7" fillId="0" borderId="0" xfId="0" quotePrefix="1" applyNumberFormat="1" applyFont="1" applyAlignment="1">
      <alignment horizontal="right"/>
    </xf>
    <xf numFmtId="171" fontId="13" fillId="0" borderId="0" xfId="0" applyNumberFormat="1" applyFont="1"/>
    <xf numFmtId="172" fontId="7" fillId="0" borderId="0" xfId="0" applyNumberFormat="1" applyFont="1" applyBorder="1" applyAlignment="1" applyProtection="1">
      <alignment horizontal="left"/>
    </xf>
    <xf numFmtId="0" fontId="7" fillId="0" borderId="0" xfId="0" quotePrefix="1" applyFont="1" applyBorder="1"/>
    <xf numFmtId="0" fontId="2" fillId="0" borderId="0" xfId="0" applyFont="1"/>
    <xf numFmtId="0" fontId="7" fillId="0" borderId="0" xfId="0" applyFont="1" applyFill="1" applyAlignment="1">
      <alignment horizontal="left"/>
    </xf>
    <xf numFmtId="0" fontId="7" fillId="0" borderId="0" xfId="0" applyFont="1" applyFill="1"/>
    <xf numFmtId="0" fontId="0" fillId="0" borderId="0" xfId="0" applyFont="1" applyFill="1"/>
    <xf numFmtId="171" fontId="7" fillId="0" borderId="0" xfId="0" applyNumberFormat="1" applyFont="1" applyFill="1"/>
    <xf numFmtId="171" fontId="7" fillId="0" borderId="0" xfId="0" applyNumberFormat="1" applyFont="1" applyFill="1" applyAlignment="1">
      <alignment horizontal="right"/>
    </xf>
    <xf numFmtId="0" fontId="11" fillId="0" borderId="0" xfId="0" applyFont="1" applyFill="1"/>
    <xf numFmtId="171" fontId="11" fillId="0" borderId="0" xfId="0" applyNumberFormat="1" applyFont="1"/>
    <xf numFmtId="0" fontId="0" fillId="0" borderId="0" xfId="0" applyFill="1"/>
    <xf numFmtId="0" fontId="0" fillId="0" borderId="2" xfId="0" applyFill="1" applyBorder="1"/>
    <xf numFmtId="0" fontId="13" fillId="0" borderId="2" xfId="0" applyFont="1" applyFill="1" applyBorder="1"/>
    <xf numFmtId="0" fontId="7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/>
    </xf>
    <xf numFmtId="0" fontId="17" fillId="0" borderId="0" xfId="0" applyFont="1" applyFill="1"/>
    <xf numFmtId="171" fontId="7" fillId="0" borderId="2" xfId="0" applyNumberFormat="1" applyFont="1" applyFill="1" applyBorder="1"/>
    <xf numFmtId="0" fontId="2" fillId="0" borderId="0" xfId="0" applyFont="1" applyFill="1"/>
    <xf numFmtId="171" fontId="7" fillId="0" borderId="0" xfId="0" applyNumberFormat="1" applyFont="1" applyFill="1" applyAlignment="1">
      <alignment horizontal="right"/>
    </xf>
    <xf numFmtId="0" fontId="15" fillId="0" borderId="0" xfId="0" applyFont="1" applyAlignment="1" applyProtection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399"/>
  <sheetViews>
    <sheetView showGridLines="0" tabSelected="1" zoomScale="82" zoomScaleNormal="82" zoomScaleSheetLayoutView="82" zoomScalePageLayoutView="60" workbookViewId="0">
      <pane ySplit="19" topLeftCell="A330" activePane="bottomLeft" state="frozen"/>
      <selection pane="bottomLeft" activeCell="B354" sqref="B354"/>
    </sheetView>
  </sheetViews>
  <sheetFormatPr defaultRowHeight="15.75" x14ac:dyDescent="0.25"/>
  <cols>
    <col min="1" max="1" width="6.875" style="68" customWidth="1"/>
    <col min="2" max="3" width="4.75" customWidth="1"/>
    <col min="4" max="4" width="2.75" customWidth="1"/>
    <col min="5" max="5" width="10.5" customWidth="1"/>
    <col min="6" max="6" width="11.375" customWidth="1"/>
    <col min="7" max="7" width="11" customWidth="1"/>
    <col min="8" max="8" width="1.25" customWidth="1"/>
    <col min="9" max="9" width="11.875" customWidth="1"/>
    <col min="10" max="10" width="16.875" customWidth="1"/>
    <col min="11" max="11" width="14" customWidth="1"/>
    <col min="12" max="12" width="16.25" customWidth="1"/>
    <col min="13" max="13" width="13.125" customWidth="1"/>
    <col min="14" max="14" width="13.625" customWidth="1"/>
    <col min="15" max="15" width="16.75" customWidth="1"/>
    <col min="16" max="16" width="20.375" customWidth="1"/>
    <col min="17" max="17" width="12" style="85" customWidth="1"/>
    <col min="19" max="19" width="9.5" bestFit="1" customWidth="1"/>
    <col min="20" max="20" width="1" customWidth="1"/>
    <col min="21" max="21" width="9.125" bestFit="1" customWidth="1"/>
    <col min="22" max="22" width="9.5" bestFit="1" customWidth="1"/>
  </cols>
  <sheetData>
    <row r="1" spans="1:103" s="58" customFormat="1" ht="18.75" x14ac:dyDescent="0.3">
      <c r="A1" s="94" t="s">
        <v>93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</row>
    <row r="2" spans="1:103" s="58" customFormat="1" ht="19.5" x14ac:dyDescent="0.3">
      <c r="A2" s="94" t="s">
        <v>104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</row>
    <row r="3" spans="1:103" s="33" customFormat="1" ht="10.5" customHeight="1" x14ac:dyDescent="0.3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Q3" s="79"/>
    </row>
    <row r="4" spans="1:103" ht="16.5" x14ac:dyDescent="0.25">
      <c r="A4" s="55" t="s">
        <v>94</v>
      </c>
      <c r="U4" s="39" t="s">
        <v>95</v>
      </c>
    </row>
    <row r="5" spans="1:103" ht="16.5" x14ac:dyDescent="0.25">
      <c r="A5" s="76" t="s">
        <v>121</v>
      </c>
      <c r="U5" s="62" t="s">
        <v>96</v>
      </c>
    </row>
    <row r="6" spans="1:103" s="54" customFormat="1" ht="4.9000000000000004" customHeight="1" x14ac:dyDescent="0.25">
      <c r="A6" s="70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86"/>
      <c r="R6" s="32"/>
      <c r="S6" s="32"/>
      <c r="T6" s="32"/>
      <c r="U6" s="71"/>
    </row>
    <row r="8" spans="1:103" s="33" customFormat="1" ht="12.75" x14ac:dyDescent="0.2">
      <c r="A8" s="68"/>
      <c r="E8" s="95" t="s">
        <v>8</v>
      </c>
      <c r="F8" s="95"/>
      <c r="G8" s="95"/>
      <c r="I8" s="95" t="s">
        <v>14</v>
      </c>
      <c r="J8" s="95"/>
      <c r="K8" s="95"/>
      <c r="L8" s="95"/>
      <c r="M8" s="95"/>
      <c r="N8" s="95"/>
      <c r="O8" s="95"/>
      <c r="P8" s="95"/>
      <c r="Q8" s="95"/>
      <c r="R8" s="95"/>
      <c r="S8" s="95"/>
    </row>
    <row r="9" spans="1:103" s="57" customFormat="1" ht="14.25" x14ac:dyDescent="0.25">
      <c r="A9" s="69"/>
      <c r="E9" s="96" t="s">
        <v>57</v>
      </c>
      <c r="F9" s="96"/>
      <c r="G9" s="96"/>
      <c r="I9" s="96" t="s">
        <v>58</v>
      </c>
      <c r="J9" s="96"/>
      <c r="K9" s="96"/>
      <c r="L9" s="96"/>
      <c r="M9" s="96"/>
      <c r="N9" s="96"/>
      <c r="O9" s="96"/>
      <c r="P9" s="96"/>
      <c r="Q9" s="96"/>
      <c r="R9" s="96"/>
      <c r="S9" s="96"/>
    </row>
    <row r="10" spans="1:103" s="57" customFormat="1" ht="4.9000000000000004" customHeight="1" x14ac:dyDescent="0.25">
      <c r="A10" s="69"/>
      <c r="E10" s="63"/>
      <c r="F10" s="63"/>
      <c r="G10" s="63"/>
      <c r="I10" s="66"/>
      <c r="J10" s="66"/>
      <c r="K10" s="66"/>
      <c r="L10" s="66"/>
      <c r="M10" s="66"/>
      <c r="N10" s="66"/>
      <c r="O10" s="66"/>
      <c r="P10" s="66"/>
      <c r="Q10" s="87"/>
      <c r="R10" s="66"/>
      <c r="S10" s="66"/>
    </row>
    <row r="11" spans="1:103" ht="4.1500000000000004" customHeight="1" x14ac:dyDescent="0.25"/>
    <row r="12" spans="1:103" ht="12.6" customHeight="1" x14ac:dyDescent="0.25">
      <c r="O12" s="39" t="s">
        <v>200</v>
      </c>
    </row>
    <row r="13" spans="1:103" ht="16.899999999999999" customHeight="1" x14ac:dyDescent="0.25">
      <c r="E13" s="39" t="s">
        <v>78</v>
      </c>
      <c r="J13" s="39" t="s">
        <v>82</v>
      </c>
      <c r="M13" s="39"/>
      <c r="O13" s="39" t="s">
        <v>201</v>
      </c>
      <c r="P13" s="39" t="s">
        <v>87</v>
      </c>
      <c r="Q13" s="88"/>
    </row>
    <row r="14" spans="1:103" ht="15.6" customHeight="1" x14ac:dyDescent="0.25">
      <c r="E14" s="39" t="s">
        <v>90</v>
      </c>
      <c r="F14" s="39" t="s">
        <v>79</v>
      </c>
      <c r="G14" s="16"/>
      <c r="H14" s="16"/>
      <c r="I14" s="39" t="s">
        <v>81</v>
      </c>
      <c r="J14" s="39" t="s">
        <v>83</v>
      </c>
      <c r="K14" s="39" t="s">
        <v>127</v>
      </c>
      <c r="L14" s="39" t="s">
        <v>86</v>
      </c>
      <c r="M14" s="39" t="s">
        <v>87</v>
      </c>
      <c r="N14" s="39" t="s">
        <v>87</v>
      </c>
      <c r="O14" s="39" t="s">
        <v>203</v>
      </c>
      <c r="P14" s="39" t="s">
        <v>193</v>
      </c>
      <c r="Q14" s="88" t="s">
        <v>87</v>
      </c>
      <c r="R14" s="39" t="s">
        <v>91</v>
      </c>
      <c r="S14" s="16"/>
      <c r="T14" s="16"/>
      <c r="U14" s="39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</row>
    <row r="15" spans="1:103" s="33" customFormat="1" ht="16.5" x14ac:dyDescent="0.25">
      <c r="A15" s="68" t="s">
        <v>62</v>
      </c>
      <c r="B15" s="60"/>
      <c r="E15" s="39" t="s">
        <v>89</v>
      </c>
      <c r="F15" s="39" t="s">
        <v>138</v>
      </c>
      <c r="G15" s="39" t="s">
        <v>80</v>
      </c>
      <c r="H15" s="39"/>
      <c r="I15" s="39" t="s">
        <v>352</v>
      </c>
      <c r="J15" s="39" t="s">
        <v>143</v>
      </c>
      <c r="K15" s="39" t="s">
        <v>85</v>
      </c>
      <c r="L15" s="39" t="s">
        <v>259</v>
      </c>
      <c r="M15" s="39" t="s">
        <v>195</v>
      </c>
      <c r="N15" s="39" t="s">
        <v>145</v>
      </c>
      <c r="O15" s="39" t="s">
        <v>202</v>
      </c>
      <c r="P15" s="39" t="s">
        <v>192</v>
      </c>
      <c r="Q15" s="88" t="s">
        <v>317</v>
      </c>
      <c r="R15" s="39" t="s">
        <v>88</v>
      </c>
      <c r="S15" s="39" t="s">
        <v>80</v>
      </c>
      <c r="T15" s="39"/>
      <c r="U15" s="39" t="s">
        <v>134</v>
      </c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</row>
    <row r="16" spans="1:103" s="57" customFormat="1" ht="16.5" x14ac:dyDescent="0.25">
      <c r="A16" s="69" t="s">
        <v>63</v>
      </c>
      <c r="E16" s="62" t="s">
        <v>61</v>
      </c>
      <c r="F16" s="62" t="s">
        <v>139</v>
      </c>
      <c r="G16" s="62" t="s">
        <v>119</v>
      </c>
      <c r="H16" s="62"/>
      <c r="I16" s="62" t="s">
        <v>142</v>
      </c>
      <c r="J16" s="62" t="s">
        <v>84</v>
      </c>
      <c r="K16" s="62" t="s">
        <v>59</v>
      </c>
      <c r="L16" s="62" t="s">
        <v>260</v>
      </c>
      <c r="M16" s="62" t="s">
        <v>351</v>
      </c>
      <c r="N16" s="62" t="s">
        <v>146</v>
      </c>
      <c r="O16" s="62" t="s">
        <v>205</v>
      </c>
      <c r="P16" s="64" t="s">
        <v>194</v>
      </c>
      <c r="Q16" s="89" t="s">
        <v>350</v>
      </c>
      <c r="R16" s="62" t="s">
        <v>60</v>
      </c>
      <c r="S16" s="62" t="s">
        <v>119</v>
      </c>
      <c r="T16" s="62"/>
      <c r="U16" s="62" t="s">
        <v>133</v>
      </c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</row>
    <row r="17" spans="1:21" ht="16.5" x14ac:dyDescent="0.25">
      <c r="E17" s="59"/>
      <c r="F17" s="59"/>
      <c r="G17" s="59"/>
      <c r="I17" s="59"/>
      <c r="J17" s="62" t="s">
        <v>144</v>
      </c>
      <c r="K17" s="59"/>
      <c r="L17" s="62" t="s">
        <v>261</v>
      </c>
      <c r="M17" s="64"/>
      <c r="O17" s="64" t="s">
        <v>204</v>
      </c>
      <c r="P17" s="62" t="s">
        <v>206</v>
      </c>
      <c r="Q17" s="89"/>
      <c r="R17" s="59"/>
      <c r="S17" s="59"/>
      <c r="U17" s="59"/>
    </row>
    <row r="18" spans="1:21" ht="16.5" hidden="1" x14ac:dyDescent="0.25">
      <c r="E18" s="59"/>
      <c r="F18" s="59"/>
      <c r="G18" s="59"/>
      <c r="I18" s="59"/>
      <c r="J18" s="59"/>
      <c r="K18" s="59"/>
      <c r="L18" s="59"/>
      <c r="M18" s="62"/>
      <c r="O18" s="59"/>
      <c r="P18" s="59"/>
      <c r="Q18" s="90"/>
      <c r="R18" s="59"/>
      <c r="S18" s="59"/>
      <c r="U18" s="59"/>
    </row>
    <row r="19" spans="1:21" ht="3.6" customHeight="1" x14ac:dyDescent="0.25">
      <c r="A19" s="70"/>
      <c r="B19" s="32"/>
      <c r="C19" s="32"/>
      <c r="D19" s="32"/>
      <c r="E19" s="72"/>
      <c r="F19" s="72"/>
      <c r="G19" s="72"/>
      <c r="H19" s="32"/>
      <c r="I19" s="72"/>
      <c r="J19" s="72"/>
      <c r="K19" s="72"/>
      <c r="L19" s="72"/>
      <c r="M19" s="72"/>
      <c r="N19" s="72"/>
      <c r="O19" s="72"/>
      <c r="P19" s="32"/>
      <c r="Q19" s="86"/>
      <c r="R19" s="72"/>
      <c r="S19" s="32"/>
      <c r="T19" s="72"/>
      <c r="U19" s="32"/>
    </row>
    <row r="20" spans="1:21" ht="7.9" customHeight="1" x14ac:dyDescent="0.25">
      <c r="E20" s="59"/>
      <c r="F20" s="59"/>
      <c r="G20" s="59"/>
      <c r="I20" s="59"/>
      <c r="J20" s="59"/>
      <c r="K20" s="59"/>
      <c r="L20" s="59"/>
      <c r="M20" s="59"/>
      <c r="N20" s="59"/>
      <c r="O20" s="59"/>
      <c r="R20" s="59"/>
      <c r="T20" s="59"/>
    </row>
    <row r="21" spans="1:21" x14ac:dyDescent="0.25">
      <c r="A21" s="68">
        <v>1993</v>
      </c>
      <c r="B21" s="33" t="s">
        <v>76</v>
      </c>
      <c r="C21" s="33" t="s">
        <v>117</v>
      </c>
      <c r="E21" s="61">
        <v>335421</v>
      </c>
      <c r="F21" s="61">
        <v>12973</v>
      </c>
      <c r="G21" s="61">
        <v>348394</v>
      </c>
      <c r="H21" s="61"/>
      <c r="I21" s="61">
        <v>68801</v>
      </c>
      <c r="J21" s="61">
        <v>2604</v>
      </c>
      <c r="K21" s="61">
        <v>1385</v>
      </c>
      <c r="L21" s="61">
        <v>25168</v>
      </c>
      <c r="M21" s="61">
        <v>115683</v>
      </c>
      <c r="N21" s="61">
        <v>6097</v>
      </c>
      <c r="O21" s="65" t="s">
        <v>101</v>
      </c>
      <c r="P21" s="65" t="s">
        <v>101</v>
      </c>
      <c r="Q21" s="82" t="s">
        <v>11</v>
      </c>
      <c r="R21" s="61">
        <v>1038</v>
      </c>
      <c r="S21" s="61">
        <v>220776</v>
      </c>
      <c r="T21" s="61"/>
      <c r="U21" s="61">
        <v>127618</v>
      </c>
    </row>
    <row r="22" spans="1:21" x14ac:dyDescent="0.25">
      <c r="B22" s="33"/>
      <c r="C22" s="60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39"/>
      <c r="Q22" s="88"/>
      <c r="R22" s="61"/>
      <c r="S22" s="61"/>
      <c r="T22" s="61"/>
      <c r="U22" s="61"/>
    </row>
    <row r="23" spans="1:21" x14ac:dyDescent="0.25">
      <c r="A23" s="68">
        <v>1994</v>
      </c>
      <c r="B23" s="33" t="s">
        <v>70</v>
      </c>
      <c r="C23" s="33" t="s">
        <v>118</v>
      </c>
      <c r="E23" s="61">
        <v>367691</v>
      </c>
      <c r="F23" s="61">
        <v>20779</v>
      </c>
      <c r="G23" s="61">
        <v>388470</v>
      </c>
      <c r="H23" s="61"/>
      <c r="I23" s="61">
        <v>69571</v>
      </c>
      <c r="J23" s="61">
        <v>2573</v>
      </c>
      <c r="K23" s="61">
        <v>2858</v>
      </c>
      <c r="L23" s="61">
        <v>39330</v>
      </c>
      <c r="M23" s="61">
        <v>131171</v>
      </c>
      <c r="N23" s="61">
        <v>17931</v>
      </c>
      <c r="O23" s="65" t="s">
        <v>101</v>
      </c>
      <c r="P23" s="65" t="s">
        <v>101</v>
      </c>
      <c r="Q23" s="82" t="s">
        <v>11</v>
      </c>
      <c r="R23" s="61">
        <v>1834</v>
      </c>
      <c r="S23" s="61">
        <v>265268</v>
      </c>
      <c r="T23" s="61"/>
      <c r="U23" s="61">
        <v>123202</v>
      </c>
    </row>
    <row r="24" spans="1:21" x14ac:dyDescent="0.25">
      <c r="B24" s="33" t="s">
        <v>76</v>
      </c>
      <c r="C24" s="33" t="s">
        <v>117</v>
      </c>
      <c r="E24" s="61">
        <v>384359</v>
      </c>
      <c r="F24" s="61">
        <v>24126</v>
      </c>
      <c r="G24" s="61">
        <v>408485</v>
      </c>
      <c r="H24" s="61"/>
      <c r="I24" s="61">
        <v>74301</v>
      </c>
      <c r="J24" s="61">
        <v>3372</v>
      </c>
      <c r="K24" s="61">
        <v>2208</v>
      </c>
      <c r="L24" s="61">
        <v>46140</v>
      </c>
      <c r="M24" s="61">
        <v>131240</v>
      </c>
      <c r="N24" s="61">
        <v>22971</v>
      </c>
      <c r="O24" s="65" t="s">
        <v>101</v>
      </c>
      <c r="P24" s="65" t="s">
        <v>101</v>
      </c>
      <c r="Q24" s="82" t="s">
        <v>11</v>
      </c>
      <c r="R24" s="61">
        <v>-357</v>
      </c>
      <c r="S24" s="61">
        <v>279875</v>
      </c>
      <c r="T24" s="61"/>
      <c r="U24" s="61">
        <v>128610</v>
      </c>
    </row>
    <row r="25" spans="1:21" x14ac:dyDescent="0.25">
      <c r="B25" s="33"/>
      <c r="C25" s="60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39"/>
      <c r="Q25" s="88"/>
      <c r="R25" s="61"/>
      <c r="S25" s="61"/>
      <c r="T25" s="61"/>
      <c r="U25" s="61"/>
    </row>
    <row r="26" spans="1:21" x14ac:dyDescent="0.25">
      <c r="A26" s="68">
        <v>1995</v>
      </c>
      <c r="B26" s="33" t="s">
        <v>70</v>
      </c>
      <c r="C26" s="33" t="s">
        <v>118</v>
      </c>
      <c r="E26" s="61">
        <v>418334</v>
      </c>
      <c r="F26" s="61">
        <v>31454</v>
      </c>
      <c r="G26" s="61">
        <v>449788</v>
      </c>
      <c r="H26" s="61"/>
      <c r="I26" s="61">
        <v>74630</v>
      </c>
      <c r="J26" s="61">
        <v>3332</v>
      </c>
      <c r="K26" s="61">
        <v>2247</v>
      </c>
      <c r="L26" s="61">
        <v>50840</v>
      </c>
      <c r="M26" s="61">
        <v>143908</v>
      </c>
      <c r="N26" s="61">
        <v>19894</v>
      </c>
      <c r="O26" s="65" t="s">
        <v>101</v>
      </c>
      <c r="P26" s="65" t="s">
        <v>101</v>
      </c>
      <c r="Q26" s="82" t="s">
        <v>11</v>
      </c>
      <c r="R26" s="61">
        <v>2162</v>
      </c>
      <c r="S26" s="61">
        <v>297013</v>
      </c>
      <c r="T26" s="61"/>
      <c r="U26" s="61">
        <v>152775</v>
      </c>
    </row>
    <row r="27" spans="1:21" x14ac:dyDescent="0.25">
      <c r="B27" s="33" t="s">
        <v>76</v>
      </c>
      <c r="C27" s="33" t="s">
        <v>117</v>
      </c>
      <c r="E27" s="61">
        <v>428547</v>
      </c>
      <c r="F27" s="61">
        <v>32187</v>
      </c>
      <c r="G27" s="61">
        <v>460734</v>
      </c>
      <c r="H27" s="61"/>
      <c r="I27" s="61">
        <v>77600</v>
      </c>
      <c r="J27" s="61">
        <v>3597</v>
      </c>
      <c r="K27" s="61">
        <v>1762</v>
      </c>
      <c r="L27" s="61">
        <v>53311</v>
      </c>
      <c r="M27" s="61">
        <v>125916</v>
      </c>
      <c r="N27" s="61">
        <v>34302</v>
      </c>
      <c r="O27" s="65" t="s">
        <v>101</v>
      </c>
      <c r="P27" s="65" t="s">
        <v>101</v>
      </c>
      <c r="Q27" s="82" t="s">
        <v>11</v>
      </c>
      <c r="R27" s="61">
        <v>4112</v>
      </c>
      <c r="S27" s="61">
        <v>300600</v>
      </c>
      <c r="T27" s="61"/>
      <c r="U27" s="61">
        <v>160134</v>
      </c>
    </row>
    <row r="28" spans="1:21" x14ac:dyDescent="0.25">
      <c r="B28" s="33"/>
      <c r="C28" s="60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39"/>
      <c r="Q28" s="88"/>
      <c r="R28" s="61"/>
      <c r="S28" s="61"/>
      <c r="T28" s="61"/>
      <c r="U28" s="61"/>
    </row>
    <row r="29" spans="1:21" x14ac:dyDescent="0.25">
      <c r="A29" s="68">
        <v>1996</v>
      </c>
      <c r="B29" s="33" t="s">
        <v>70</v>
      </c>
      <c r="C29" s="33" t="s">
        <v>118</v>
      </c>
      <c r="E29" s="61">
        <v>443609</v>
      </c>
      <c r="F29" s="61">
        <v>41385</v>
      </c>
      <c r="G29" s="61">
        <v>484994</v>
      </c>
      <c r="H29" s="61"/>
      <c r="I29" s="61">
        <v>78270</v>
      </c>
      <c r="J29" s="61">
        <v>3797</v>
      </c>
      <c r="K29" s="61">
        <v>3925</v>
      </c>
      <c r="L29" s="61">
        <v>56726</v>
      </c>
      <c r="M29" s="61">
        <v>148801</v>
      </c>
      <c r="N29" s="61">
        <v>25813</v>
      </c>
      <c r="O29" s="65" t="s">
        <v>101</v>
      </c>
      <c r="P29" s="65" t="s">
        <v>101</v>
      </c>
      <c r="Q29" s="82" t="s">
        <v>11</v>
      </c>
      <c r="R29" s="61">
        <v>6008</v>
      </c>
      <c r="S29" s="61">
        <v>323340</v>
      </c>
      <c r="T29" s="61"/>
      <c r="U29" s="61">
        <v>161654</v>
      </c>
    </row>
    <row r="30" spans="1:21" x14ac:dyDescent="0.25">
      <c r="B30" s="33" t="s">
        <v>76</v>
      </c>
      <c r="C30" s="33" t="s">
        <v>117</v>
      </c>
      <c r="E30" s="61">
        <v>493802</v>
      </c>
      <c r="F30" s="61">
        <v>40715</v>
      </c>
      <c r="G30" s="61">
        <v>534517</v>
      </c>
      <c r="H30" s="61"/>
      <c r="I30" s="61">
        <v>82480</v>
      </c>
      <c r="J30" s="61">
        <v>4164</v>
      </c>
      <c r="K30" s="61">
        <v>474</v>
      </c>
      <c r="L30" s="61">
        <v>83509</v>
      </c>
      <c r="M30" s="61">
        <v>145898</v>
      </c>
      <c r="N30" s="61">
        <v>39125</v>
      </c>
      <c r="O30" s="65" t="s">
        <v>101</v>
      </c>
      <c r="P30" s="65" t="s">
        <v>101</v>
      </c>
      <c r="Q30" s="82" t="s">
        <v>11</v>
      </c>
      <c r="R30" s="61">
        <v>6005</v>
      </c>
      <c r="S30" s="61">
        <v>361655</v>
      </c>
      <c r="T30" s="61"/>
      <c r="U30" s="61">
        <v>172862</v>
      </c>
    </row>
    <row r="31" spans="1:21" x14ac:dyDescent="0.25">
      <c r="B31" s="33"/>
      <c r="C31" s="60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39"/>
      <c r="Q31" s="88"/>
      <c r="R31" s="61"/>
      <c r="S31" s="61"/>
      <c r="T31" s="61"/>
      <c r="U31" s="61"/>
    </row>
    <row r="32" spans="1:21" x14ac:dyDescent="0.25">
      <c r="A32" s="68">
        <v>1997</v>
      </c>
      <c r="B32" s="33" t="s">
        <v>70</v>
      </c>
      <c r="C32" s="33" t="s">
        <v>118</v>
      </c>
      <c r="E32" s="61">
        <v>523891</v>
      </c>
      <c r="F32" s="61">
        <v>44863</v>
      </c>
      <c r="G32" s="61">
        <v>568754</v>
      </c>
      <c r="H32" s="61"/>
      <c r="I32" s="61">
        <v>91985</v>
      </c>
      <c r="J32" s="61">
        <v>4564</v>
      </c>
      <c r="K32" s="61">
        <v>480</v>
      </c>
      <c r="L32" s="61">
        <v>89338</v>
      </c>
      <c r="M32" s="61">
        <v>182168</v>
      </c>
      <c r="N32" s="61">
        <v>13504</v>
      </c>
      <c r="O32" s="65" t="s">
        <v>101</v>
      </c>
      <c r="P32" s="65" t="s">
        <v>101</v>
      </c>
      <c r="Q32" s="82" t="s">
        <v>11</v>
      </c>
      <c r="R32" s="61">
        <v>4828</v>
      </c>
      <c r="S32" s="61">
        <v>386867</v>
      </c>
      <c r="T32" s="61"/>
      <c r="U32" s="61">
        <v>181887</v>
      </c>
    </row>
    <row r="33" spans="1:21" x14ac:dyDescent="0.25">
      <c r="B33" s="33" t="s">
        <v>76</v>
      </c>
      <c r="C33" s="33" t="s">
        <v>117</v>
      </c>
      <c r="E33" s="61">
        <v>588475</v>
      </c>
      <c r="F33" s="61">
        <v>48198</v>
      </c>
      <c r="G33" s="61">
        <v>636673</v>
      </c>
      <c r="H33" s="61"/>
      <c r="I33" s="61">
        <v>87015</v>
      </c>
      <c r="J33" s="61">
        <v>5399</v>
      </c>
      <c r="K33" s="61">
        <v>296</v>
      </c>
      <c r="L33" s="61">
        <v>89338</v>
      </c>
      <c r="M33" s="61">
        <v>237629</v>
      </c>
      <c r="N33" s="61">
        <v>21062</v>
      </c>
      <c r="O33" s="65" t="s">
        <v>101</v>
      </c>
      <c r="P33" s="65" t="s">
        <v>101</v>
      </c>
      <c r="Q33" s="82" t="s">
        <v>11</v>
      </c>
      <c r="R33" s="61">
        <v>5708</v>
      </c>
      <c r="S33" s="61">
        <v>446447</v>
      </c>
      <c r="T33" s="61"/>
      <c r="U33" s="61">
        <v>190226</v>
      </c>
    </row>
    <row r="34" spans="1:21" x14ac:dyDescent="0.25">
      <c r="C34" s="33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39"/>
      <c r="Q34" s="88"/>
      <c r="R34" s="61"/>
      <c r="S34" s="61"/>
      <c r="T34" s="61"/>
      <c r="U34" s="61"/>
    </row>
    <row r="35" spans="1:21" x14ac:dyDescent="0.25">
      <c r="A35" s="68">
        <v>1998</v>
      </c>
      <c r="B35" s="33" t="s">
        <v>76</v>
      </c>
      <c r="C35" s="33" t="s">
        <v>117</v>
      </c>
      <c r="E35" s="61">
        <v>701239</v>
      </c>
      <c r="F35" s="61">
        <v>211036</v>
      </c>
      <c r="G35" s="61">
        <v>912275</v>
      </c>
      <c r="H35" s="61"/>
      <c r="I35" s="61">
        <v>86465</v>
      </c>
      <c r="J35" s="61">
        <v>5778</v>
      </c>
      <c r="K35" s="61">
        <v>2527</v>
      </c>
      <c r="L35" s="61">
        <v>98334</v>
      </c>
      <c r="M35" s="61">
        <v>424562</v>
      </c>
      <c r="N35" s="61">
        <v>17219</v>
      </c>
      <c r="O35" s="65" t="s">
        <v>101</v>
      </c>
      <c r="P35" s="65" t="s">
        <v>101</v>
      </c>
      <c r="Q35" s="82" t="s">
        <v>11</v>
      </c>
      <c r="R35" s="61">
        <v>35145</v>
      </c>
      <c r="S35" s="61">
        <v>670030</v>
      </c>
      <c r="T35" s="61"/>
      <c r="U35" s="61">
        <v>242245</v>
      </c>
    </row>
    <row r="36" spans="1:21" x14ac:dyDescent="0.25">
      <c r="B36" s="33"/>
      <c r="C36" s="60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39"/>
      <c r="Q36" s="88"/>
      <c r="R36" s="61"/>
      <c r="S36" s="61"/>
      <c r="T36" s="61"/>
      <c r="U36" s="61"/>
    </row>
    <row r="37" spans="1:21" x14ac:dyDescent="0.25">
      <c r="A37" s="68">
        <v>1999</v>
      </c>
      <c r="B37" s="33" t="s">
        <v>65</v>
      </c>
      <c r="C37" s="33" t="s">
        <v>105</v>
      </c>
      <c r="D37" t="s">
        <v>77</v>
      </c>
      <c r="E37" s="61">
        <v>709337</v>
      </c>
      <c r="F37" s="61">
        <v>206032</v>
      </c>
      <c r="G37" s="61">
        <v>915369</v>
      </c>
      <c r="H37" s="61"/>
      <c r="I37" s="61">
        <v>90055</v>
      </c>
      <c r="J37" s="61">
        <v>6089</v>
      </c>
      <c r="K37" s="61">
        <v>2495</v>
      </c>
      <c r="L37" s="61">
        <v>97335</v>
      </c>
      <c r="M37" s="61">
        <v>435610</v>
      </c>
      <c r="N37" s="61">
        <v>9804</v>
      </c>
      <c r="O37" s="65" t="s">
        <v>101</v>
      </c>
      <c r="P37" s="65" t="s">
        <v>101</v>
      </c>
      <c r="Q37" s="82" t="s">
        <v>11</v>
      </c>
      <c r="R37" s="61">
        <v>35911</v>
      </c>
      <c r="S37" s="61">
        <v>677299</v>
      </c>
      <c r="T37" s="61"/>
      <c r="U37" s="61">
        <v>238070</v>
      </c>
    </row>
    <row r="38" spans="1:21" x14ac:dyDescent="0.25">
      <c r="B38" s="33" t="s">
        <v>66</v>
      </c>
      <c r="C38" s="33" t="s">
        <v>106</v>
      </c>
      <c r="D38" t="s">
        <v>77</v>
      </c>
      <c r="E38" s="61">
        <v>710602</v>
      </c>
      <c r="F38" s="61">
        <v>210724</v>
      </c>
      <c r="G38" s="61">
        <v>921326</v>
      </c>
      <c r="H38" s="61"/>
      <c r="I38" s="61">
        <v>96145</v>
      </c>
      <c r="J38" s="61">
        <v>5938</v>
      </c>
      <c r="K38" s="61">
        <v>3525</v>
      </c>
      <c r="L38" s="61">
        <v>97341</v>
      </c>
      <c r="M38" s="61">
        <v>435397</v>
      </c>
      <c r="N38" s="61">
        <v>9656</v>
      </c>
      <c r="O38" s="65" t="s">
        <v>101</v>
      </c>
      <c r="P38" s="65" t="s">
        <v>101</v>
      </c>
      <c r="Q38" s="82" t="s">
        <v>11</v>
      </c>
      <c r="R38" s="61">
        <v>37527</v>
      </c>
      <c r="S38" s="61">
        <v>685529</v>
      </c>
      <c r="T38" s="61"/>
      <c r="U38" s="61">
        <v>235797</v>
      </c>
    </row>
    <row r="39" spans="1:21" x14ac:dyDescent="0.25">
      <c r="B39" s="33" t="s">
        <v>67</v>
      </c>
      <c r="C39" s="33" t="s">
        <v>107</v>
      </c>
      <c r="D39" t="s">
        <v>77</v>
      </c>
      <c r="E39" s="61">
        <v>705637</v>
      </c>
      <c r="F39" s="61">
        <v>221451</v>
      </c>
      <c r="G39" s="61">
        <v>927088</v>
      </c>
      <c r="H39" s="61"/>
      <c r="I39" s="61">
        <v>92595</v>
      </c>
      <c r="J39" s="61">
        <v>5789</v>
      </c>
      <c r="K39" s="61">
        <v>3472</v>
      </c>
      <c r="L39" s="61">
        <v>97546</v>
      </c>
      <c r="M39" s="61">
        <v>436468</v>
      </c>
      <c r="N39" s="61">
        <v>26139</v>
      </c>
      <c r="O39" s="65" t="s">
        <v>101</v>
      </c>
      <c r="P39" s="65" t="s">
        <v>101</v>
      </c>
      <c r="Q39" s="82" t="s">
        <v>11</v>
      </c>
      <c r="R39" s="61">
        <v>18606</v>
      </c>
      <c r="S39" s="61">
        <v>680615</v>
      </c>
      <c r="T39" s="61"/>
      <c r="U39" s="61">
        <v>246473</v>
      </c>
    </row>
    <row r="40" spans="1:21" x14ac:dyDescent="0.25">
      <c r="B40" s="33" t="s">
        <v>68</v>
      </c>
      <c r="C40" s="33" t="s">
        <v>108</v>
      </c>
      <c r="D40" t="s">
        <v>77</v>
      </c>
      <c r="E40" s="61">
        <v>706491</v>
      </c>
      <c r="F40" s="61">
        <v>249214</v>
      </c>
      <c r="G40" s="61">
        <v>955705</v>
      </c>
      <c r="H40" s="61"/>
      <c r="I40" s="61">
        <v>89745</v>
      </c>
      <c r="J40" s="61">
        <v>5733</v>
      </c>
      <c r="K40" s="61">
        <v>4325</v>
      </c>
      <c r="L40" s="61">
        <v>98404</v>
      </c>
      <c r="M40" s="61">
        <v>423830</v>
      </c>
      <c r="N40" s="61">
        <v>26905</v>
      </c>
      <c r="O40" s="65" t="s">
        <v>101</v>
      </c>
      <c r="P40" s="65" t="s">
        <v>101</v>
      </c>
      <c r="Q40" s="82" t="s">
        <v>11</v>
      </c>
      <c r="R40" s="61">
        <v>38756</v>
      </c>
      <c r="S40" s="61">
        <v>687698</v>
      </c>
      <c r="T40" s="61"/>
      <c r="U40" s="61">
        <v>268007</v>
      </c>
    </row>
    <row r="41" spans="1:21" x14ac:dyDescent="0.25">
      <c r="B41" s="33" t="s">
        <v>69</v>
      </c>
      <c r="C41" s="33" t="s">
        <v>109</v>
      </c>
      <c r="D41" t="s">
        <v>77</v>
      </c>
      <c r="E41" s="61">
        <v>700917</v>
      </c>
      <c r="F41" s="61">
        <v>226656</v>
      </c>
      <c r="G41" s="61">
        <v>927573</v>
      </c>
      <c r="H41" s="61"/>
      <c r="I41" s="61">
        <v>88785</v>
      </c>
      <c r="J41" s="61">
        <v>5715</v>
      </c>
      <c r="K41" s="61">
        <v>4193</v>
      </c>
      <c r="L41" s="61">
        <v>98364</v>
      </c>
      <c r="M41" s="61">
        <v>420245</v>
      </c>
      <c r="N41" s="61">
        <v>26969</v>
      </c>
      <c r="O41" s="65" t="s">
        <v>101</v>
      </c>
      <c r="P41" s="65" t="s">
        <v>101</v>
      </c>
      <c r="Q41" s="82" t="s">
        <v>11</v>
      </c>
      <c r="R41" s="61">
        <v>27454</v>
      </c>
      <c r="S41" s="61">
        <v>671725</v>
      </c>
      <c r="T41" s="61"/>
      <c r="U41" s="61">
        <v>255848</v>
      </c>
    </row>
    <row r="42" spans="1:21" x14ac:dyDescent="0.25">
      <c r="B42" s="33" t="s">
        <v>70</v>
      </c>
      <c r="C42" s="33" t="s">
        <v>110</v>
      </c>
      <c r="D42" t="s">
        <v>77</v>
      </c>
      <c r="E42" s="61">
        <v>705619</v>
      </c>
      <c r="F42" s="61">
        <v>247330</v>
      </c>
      <c r="G42" s="61">
        <v>952949</v>
      </c>
      <c r="H42" s="61"/>
      <c r="I42" s="61">
        <v>89895</v>
      </c>
      <c r="J42" s="61">
        <v>5688</v>
      </c>
      <c r="K42" s="61">
        <v>2030</v>
      </c>
      <c r="L42" s="61">
        <v>98700</v>
      </c>
      <c r="M42" s="61">
        <v>415910</v>
      </c>
      <c r="N42" s="61">
        <v>30819</v>
      </c>
      <c r="O42" s="65" t="s">
        <v>101</v>
      </c>
      <c r="P42" s="65" t="s">
        <v>101</v>
      </c>
      <c r="Q42" s="82" t="s">
        <v>11</v>
      </c>
      <c r="R42" s="61">
        <v>43412</v>
      </c>
      <c r="S42" s="61">
        <v>686454</v>
      </c>
      <c r="T42" s="61"/>
      <c r="U42" s="61">
        <v>266495</v>
      </c>
    </row>
    <row r="43" spans="1:21" x14ac:dyDescent="0.25">
      <c r="B43" s="33" t="s">
        <v>71</v>
      </c>
      <c r="C43" s="33" t="s">
        <v>111</v>
      </c>
      <c r="D43" t="s">
        <v>77</v>
      </c>
      <c r="E43" s="61">
        <v>700153</v>
      </c>
      <c r="F43" s="61">
        <v>230324</v>
      </c>
      <c r="G43" s="61">
        <v>930477</v>
      </c>
      <c r="H43" s="61"/>
      <c r="I43" s="61">
        <v>90025</v>
      </c>
      <c r="J43" s="61">
        <v>5664</v>
      </c>
      <c r="K43" s="61">
        <v>1019</v>
      </c>
      <c r="L43" s="61">
        <v>99322</v>
      </c>
      <c r="M43" s="61">
        <v>407511</v>
      </c>
      <c r="N43" s="61">
        <v>29183</v>
      </c>
      <c r="O43" s="65" t="s">
        <v>101</v>
      </c>
      <c r="P43" s="65" t="s">
        <v>101</v>
      </c>
      <c r="Q43" s="82" t="s">
        <v>11</v>
      </c>
      <c r="R43" s="61">
        <v>32772</v>
      </c>
      <c r="S43" s="61">
        <v>665496</v>
      </c>
      <c r="T43" s="61"/>
      <c r="U43" s="61">
        <v>264981</v>
      </c>
    </row>
    <row r="44" spans="1:21" x14ac:dyDescent="0.25">
      <c r="B44" s="33" t="s">
        <v>72</v>
      </c>
      <c r="C44" s="33" t="s">
        <v>112</v>
      </c>
      <c r="D44" t="s">
        <v>77</v>
      </c>
      <c r="E44" s="61">
        <v>707026</v>
      </c>
      <c r="F44" s="61">
        <v>246033</v>
      </c>
      <c r="G44" s="61">
        <v>953059</v>
      </c>
      <c r="H44" s="61"/>
      <c r="I44" s="61">
        <v>89605</v>
      </c>
      <c r="J44" s="61">
        <v>5679</v>
      </c>
      <c r="K44" s="61">
        <v>1168</v>
      </c>
      <c r="L44" s="61">
        <v>104621</v>
      </c>
      <c r="M44" s="61">
        <v>403423</v>
      </c>
      <c r="N44" s="61">
        <v>39164</v>
      </c>
      <c r="O44" s="65" t="s">
        <v>101</v>
      </c>
      <c r="P44" s="65" t="s">
        <v>101</v>
      </c>
      <c r="Q44" s="82" t="s">
        <v>11</v>
      </c>
      <c r="R44" s="61">
        <v>40935</v>
      </c>
      <c r="S44" s="61">
        <v>684595</v>
      </c>
      <c r="T44" s="61"/>
      <c r="U44" s="61">
        <v>268464</v>
      </c>
    </row>
    <row r="45" spans="1:21" x14ac:dyDescent="0.25">
      <c r="B45" s="33" t="s">
        <v>73</v>
      </c>
      <c r="C45" s="33" t="s">
        <v>113</v>
      </c>
      <c r="D45" t="s">
        <v>77</v>
      </c>
      <c r="E45" s="61">
        <v>719486</v>
      </c>
      <c r="F45" s="61">
        <v>225949</v>
      </c>
      <c r="G45" s="61">
        <v>945435</v>
      </c>
      <c r="H45" s="61"/>
      <c r="I45" s="61">
        <v>92575</v>
      </c>
      <c r="J45" s="61">
        <v>5716</v>
      </c>
      <c r="K45" s="61">
        <v>1601</v>
      </c>
      <c r="L45" s="61">
        <v>100423</v>
      </c>
      <c r="M45" s="61">
        <v>396887</v>
      </c>
      <c r="N45" s="61">
        <v>44456</v>
      </c>
      <c r="O45" s="65" t="s">
        <v>101</v>
      </c>
      <c r="P45" s="65" t="s">
        <v>101</v>
      </c>
      <c r="Q45" s="82" t="s">
        <v>11</v>
      </c>
      <c r="R45" s="61">
        <v>40280</v>
      </c>
      <c r="S45" s="61">
        <v>681938</v>
      </c>
      <c r="T45" s="61"/>
      <c r="U45" s="61">
        <v>263497</v>
      </c>
    </row>
    <row r="46" spans="1:21" x14ac:dyDescent="0.25">
      <c r="B46" s="33" t="s">
        <v>74</v>
      </c>
      <c r="C46" s="33" t="s">
        <v>114</v>
      </c>
      <c r="D46" t="s">
        <v>77</v>
      </c>
      <c r="E46" s="61">
        <v>711757</v>
      </c>
      <c r="F46" s="61">
        <v>233301</v>
      </c>
      <c r="G46" s="61">
        <v>945058</v>
      </c>
      <c r="H46" s="61"/>
      <c r="I46" s="61">
        <v>91215</v>
      </c>
      <c r="J46" s="61">
        <v>5705</v>
      </c>
      <c r="K46" s="61">
        <v>973</v>
      </c>
      <c r="L46" s="61">
        <v>100674</v>
      </c>
      <c r="M46" s="61">
        <v>385002</v>
      </c>
      <c r="N46" s="61">
        <v>53450</v>
      </c>
      <c r="O46" s="65" t="s">
        <v>101</v>
      </c>
      <c r="P46" s="65" t="s">
        <v>101</v>
      </c>
      <c r="Q46" s="82" t="s">
        <v>11</v>
      </c>
      <c r="R46" s="61">
        <v>38933</v>
      </c>
      <c r="S46" s="61">
        <v>675952</v>
      </c>
      <c r="T46" s="61"/>
      <c r="U46" s="61">
        <v>269106</v>
      </c>
    </row>
    <row r="47" spans="1:21" x14ac:dyDescent="0.25">
      <c r="B47" s="33" t="s">
        <v>75</v>
      </c>
      <c r="C47" s="33" t="s">
        <v>115</v>
      </c>
      <c r="D47" t="s">
        <v>77</v>
      </c>
      <c r="E47" s="61">
        <v>723944</v>
      </c>
      <c r="F47" s="61">
        <v>244125</v>
      </c>
      <c r="G47" s="61">
        <v>968069</v>
      </c>
      <c r="H47" s="61"/>
      <c r="I47" s="61">
        <v>91745</v>
      </c>
      <c r="J47" s="61">
        <v>5702</v>
      </c>
      <c r="K47" s="61">
        <v>3300</v>
      </c>
      <c r="L47" s="61">
        <v>107503</v>
      </c>
      <c r="M47" s="61">
        <v>400129</v>
      </c>
      <c r="N47" s="61">
        <v>30358</v>
      </c>
      <c r="O47" s="65" t="s">
        <v>101</v>
      </c>
      <c r="P47" s="65" t="s">
        <v>101</v>
      </c>
      <c r="Q47" s="82" t="s">
        <v>11</v>
      </c>
      <c r="R47" s="61">
        <v>49836</v>
      </c>
      <c r="S47" s="61">
        <v>688573</v>
      </c>
      <c r="T47" s="61"/>
      <c r="U47" s="61">
        <v>279496</v>
      </c>
    </row>
    <row r="48" spans="1:21" x14ac:dyDescent="0.25">
      <c r="B48" s="33" t="s">
        <v>76</v>
      </c>
      <c r="C48" s="33" t="s">
        <v>116</v>
      </c>
      <c r="E48" s="61">
        <v>755115</v>
      </c>
      <c r="F48" s="61">
        <v>247641</v>
      </c>
      <c r="G48" s="61">
        <v>1002756</v>
      </c>
      <c r="H48" s="61"/>
      <c r="I48" s="61">
        <v>118195</v>
      </c>
      <c r="J48" s="61">
        <v>5777</v>
      </c>
      <c r="K48" s="61">
        <v>7960</v>
      </c>
      <c r="L48" s="61">
        <v>101828</v>
      </c>
      <c r="M48" s="61">
        <v>392206</v>
      </c>
      <c r="N48" s="61">
        <v>29099</v>
      </c>
      <c r="O48" s="65" t="s">
        <v>101</v>
      </c>
      <c r="P48" s="65" t="s">
        <v>101</v>
      </c>
      <c r="Q48" s="82" t="s">
        <v>11</v>
      </c>
      <c r="R48" s="61">
        <v>56833</v>
      </c>
      <c r="S48" s="61">
        <v>711898</v>
      </c>
      <c r="T48" s="61"/>
      <c r="U48" s="61">
        <v>290858</v>
      </c>
    </row>
    <row r="49" spans="1:21" x14ac:dyDescent="0.25">
      <c r="B49" s="33"/>
      <c r="C49" s="75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5"/>
      <c r="P49" s="65"/>
      <c r="Q49" s="82"/>
      <c r="R49" s="61"/>
      <c r="S49" s="61"/>
      <c r="T49" s="61"/>
      <c r="U49" s="61"/>
    </row>
    <row r="50" spans="1:21" x14ac:dyDescent="0.25">
      <c r="A50" s="68">
        <v>2000</v>
      </c>
      <c r="B50" s="33" t="s">
        <v>64</v>
      </c>
      <c r="C50" s="33" t="s">
        <v>105</v>
      </c>
      <c r="D50" t="s">
        <v>77</v>
      </c>
      <c r="E50" s="61">
        <v>752759</v>
      </c>
      <c r="F50" s="61">
        <v>237412</v>
      </c>
      <c r="G50" s="61">
        <v>990171</v>
      </c>
      <c r="H50" s="61"/>
      <c r="I50" s="61">
        <v>112465</v>
      </c>
      <c r="J50" s="61">
        <v>6015</v>
      </c>
      <c r="K50" s="61">
        <v>2500</v>
      </c>
      <c r="L50" s="61">
        <v>102109</v>
      </c>
      <c r="M50" s="61">
        <v>415109</v>
      </c>
      <c r="N50" s="61">
        <v>17510</v>
      </c>
      <c r="O50" s="65" t="s">
        <v>101</v>
      </c>
      <c r="P50" s="65" t="s">
        <v>101</v>
      </c>
      <c r="Q50" s="82" t="s">
        <v>11</v>
      </c>
      <c r="R50" s="61">
        <v>57501</v>
      </c>
      <c r="S50" s="61">
        <v>713209</v>
      </c>
      <c r="T50" s="61"/>
      <c r="U50" s="61">
        <v>276962</v>
      </c>
    </row>
    <row r="51" spans="1:21" x14ac:dyDescent="0.25">
      <c r="B51" s="33" t="s">
        <v>66</v>
      </c>
      <c r="C51" s="33" t="s">
        <v>106</v>
      </c>
      <c r="D51" t="s">
        <v>77</v>
      </c>
      <c r="E51" s="61">
        <v>735154</v>
      </c>
      <c r="F51" s="61">
        <v>249822</v>
      </c>
      <c r="G51" s="61">
        <v>984976</v>
      </c>
      <c r="H51" s="61"/>
      <c r="I51" s="61">
        <v>101165</v>
      </c>
      <c r="J51" s="61">
        <v>5901</v>
      </c>
      <c r="K51" s="61">
        <v>915</v>
      </c>
      <c r="L51" s="61">
        <v>107250</v>
      </c>
      <c r="M51" s="61">
        <v>418343</v>
      </c>
      <c r="N51" s="61">
        <v>12394</v>
      </c>
      <c r="O51" s="65" t="s">
        <v>101</v>
      </c>
      <c r="P51" s="65" t="s">
        <v>101</v>
      </c>
      <c r="Q51" s="82" t="s">
        <v>11</v>
      </c>
      <c r="R51" s="61">
        <v>55156</v>
      </c>
      <c r="S51" s="61">
        <v>701124</v>
      </c>
      <c r="T51" s="61"/>
      <c r="U51" s="61">
        <v>283852</v>
      </c>
    </row>
    <row r="52" spans="1:21" x14ac:dyDescent="0.25">
      <c r="B52" s="33" t="s">
        <v>67</v>
      </c>
      <c r="C52" s="33" t="s">
        <v>107</v>
      </c>
      <c r="D52" t="s">
        <v>77</v>
      </c>
      <c r="E52" s="61">
        <v>747856</v>
      </c>
      <c r="F52" s="61">
        <v>237180</v>
      </c>
      <c r="G52" s="61">
        <v>985036</v>
      </c>
      <c r="H52" s="61"/>
      <c r="I52" s="61">
        <v>97455</v>
      </c>
      <c r="J52" s="61">
        <v>5814</v>
      </c>
      <c r="K52" s="61">
        <v>1025</v>
      </c>
      <c r="L52" s="61">
        <v>103387</v>
      </c>
      <c r="M52" s="61">
        <v>448137</v>
      </c>
      <c r="N52" s="61">
        <v>10304</v>
      </c>
      <c r="O52" s="65" t="s">
        <v>101</v>
      </c>
      <c r="P52" s="65" t="s">
        <v>101</v>
      </c>
      <c r="Q52" s="82" t="s">
        <v>11</v>
      </c>
      <c r="R52" s="61">
        <v>27235</v>
      </c>
      <c r="S52" s="61">
        <v>693357</v>
      </c>
      <c r="T52" s="61"/>
      <c r="U52" s="61">
        <v>291679</v>
      </c>
    </row>
    <row r="53" spans="1:21" x14ac:dyDescent="0.25">
      <c r="B53" s="33" t="s">
        <v>68</v>
      </c>
      <c r="C53" s="33" t="s">
        <v>108</v>
      </c>
      <c r="D53" t="s">
        <v>77</v>
      </c>
      <c r="E53" s="61">
        <v>743954</v>
      </c>
      <c r="F53" s="61">
        <v>204242</v>
      </c>
      <c r="G53" s="61">
        <v>948196</v>
      </c>
      <c r="H53" s="61"/>
      <c r="I53" s="61">
        <v>98195</v>
      </c>
      <c r="J53" s="61">
        <v>5810</v>
      </c>
      <c r="K53" s="61">
        <v>756</v>
      </c>
      <c r="L53" s="61">
        <v>103584</v>
      </c>
      <c r="M53" s="61">
        <v>445181</v>
      </c>
      <c r="N53" s="61">
        <v>9870</v>
      </c>
      <c r="O53" s="65" t="s">
        <v>101</v>
      </c>
      <c r="P53" s="65" t="s">
        <v>101</v>
      </c>
      <c r="Q53" s="82" t="s">
        <v>11</v>
      </c>
      <c r="R53" s="61">
        <v>7969</v>
      </c>
      <c r="S53" s="61">
        <v>671365</v>
      </c>
      <c r="T53" s="61"/>
      <c r="U53" s="61">
        <v>276831</v>
      </c>
    </row>
    <row r="54" spans="1:21" x14ac:dyDescent="0.25">
      <c r="B54" s="33" t="s">
        <v>69</v>
      </c>
      <c r="C54" s="33" t="s">
        <v>109</v>
      </c>
      <c r="D54" t="s">
        <v>77</v>
      </c>
      <c r="E54" s="61">
        <v>754424</v>
      </c>
      <c r="F54" s="61">
        <v>180005</v>
      </c>
      <c r="G54" s="61">
        <v>934429</v>
      </c>
      <c r="H54" s="61"/>
      <c r="I54" s="61">
        <v>94355</v>
      </c>
      <c r="J54" s="61">
        <v>5782</v>
      </c>
      <c r="K54" s="61">
        <v>733</v>
      </c>
      <c r="L54" s="61">
        <v>103947</v>
      </c>
      <c r="M54" s="61">
        <v>442878</v>
      </c>
      <c r="N54" s="61">
        <v>9911</v>
      </c>
      <c r="O54" s="65" t="s">
        <v>101</v>
      </c>
      <c r="P54" s="65" t="s">
        <v>101</v>
      </c>
      <c r="Q54" s="82" t="s">
        <v>11</v>
      </c>
      <c r="R54" s="61">
        <v>4535</v>
      </c>
      <c r="S54" s="61">
        <v>662141</v>
      </c>
      <c r="T54" s="61"/>
      <c r="U54" s="61">
        <v>272288</v>
      </c>
    </row>
    <row r="55" spans="1:21" x14ac:dyDescent="0.25">
      <c r="B55" s="33" t="s">
        <v>70</v>
      </c>
      <c r="C55" s="33" t="s">
        <v>110</v>
      </c>
      <c r="D55" t="s">
        <v>77</v>
      </c>
      <c r="E55" s="61">
        <v>768751</v>
      </c>
      <c r="F55" s="61">
        <v>187363</v>
      </c>
      <c r="G55" s="61">
        <v>956114</v>
      </c>
      <c r="H55" s="61"/>
      <c r="I55" s="61">
        <v>96075</v>
      </c>
      <c r="J55" s="61">
        <v>5758</v>
      </c>
      <c r="K55" s="61">
        <v>1322</v>
      </c>
      <c r="L55" s="61">
        <v>104875</v>
      </c>
      <c r="M55" s="61">
        <v>434086</v>
      </c>
      <c r="N55" s="61">
        <v>12946</v>
      </c>
      <c r="O55" s="65" t="s">
        <v>101</v>
      </c>
      <c r="P55" s="65" t="s">
        <v>101</v>
      </c>
      <c r="Q55" s="82" t="s">
        <v>11</v>
      </c>
      <c r="R55" s="61">
        <v>15710</v>
      </c>
      <c r="S55" s="61">
        <v>670772</v>
      </c>
      <c r="T55" s="61"/>
      <c r="U55" s="61">
        <v>285342</v>
      </c>
    </row>
    <row r="56" spans="1:21" x14ac:dyDescent="0.25">
      <c r="B56" s="33" t="s">
        <v>71</v>
      </c>
      <c r="C56" s="33" t="s">
        <v>111</v>
      </c>
      <c r="D56" t="s">
        <v>77</v>
      </c>
      <c r="E56" s="61">
        <v>785166</v>
      </c>
      <c r="F56" s="61">
        <v>197593</v>
      </c>
      <c r="G56" s="61">
        <v>982759</v>
      </c>
      <c r="H56" s="61"/>
      <c r="I56" s="61">
        <v>94635</v>
      </c>
      <c r="J56" s="61">
        <v>5750</v>
      </c>
      <c r="K56" s="61">
        <v>1200</v>
      </c>
      <c r="L56" s="61">
        <v>105495</v>
      </c>
      <c r="M56" s="61">
        <v>427627</v>
      </c>
      <c r="N56" s="61">
        <v>33089</v>
      </c>
      <c r="O56" s="65" t="s">
        <v>101</v>
      </c>
      <c r="P56" s="65" t="s">
        <v>101</v>
      </c>
      <c r="Q56" s="82" t="s">
        <v>11</v>
      </c>
      <c r="R56" s="61">
        <v>23264</v>
      </c>
      <c r="S56" s="61">
        <v>691060</v>
      </c>
      <c r="T56" s="61"/>
      <c r="U56" s="61">
        <v>291699</v>
      </c>
    </row>
    <row r="57" spans="1:21" x14ac:dyDescent="0.25">
      <c r="B57" s="33" t="s">
        <v>72</v>
      </c>
      <c r="C57" s="33" t="s">
        <v>112</v>
      </c>
      <c r="D57" t="s">
        <v>77</v>
      </c>
      <c r="E57" s="61">
        <v>797881</v>
      </c>
      <c r="F57" s="61">
        <v>192105</v>
      </c>
      <c r="G57" s="61">
        <v>989986</v>
      </c>
      <c r="H57" s="61"/>
      <c r="I57" s="61">
        <v>93425</v>
      </c>
      <c r="J57" s="61">
        <v>5767</v>
      </c>
      <c r="K57" s="61">
        <v>1128</v>
      </c>
      <c r="L57" s="61">
        <v>106220</v>
      </c>
      <c r="M57" s="61">
        <v>418083</v>
      </c>
      <c r="N57" s="61">
        <v>38127</v>
      </c>
      <c r="O57" s="65" t="s">
        <v>101</v>
      </c>
      <c r="P57" s="65" t="s">
        <v>101</v>
      </c>
      <c r="Q57" s="82" t="s">
        <v>11</v>
      </c>
      <c r="R57" s="61">
        <v>29354</v>
      </c>
      <c r="S57" s="61">
        <v>692104</v>
      </c>
      <c r="T57" s="61"/>
      <c r="U57" s="61">
        <v>297882</v>
      </c>
    </row>
    <row r="58" spans="1:21" x14ac:dyDescent="0.25">
      <c r="B58" s="33" t="s">
        <v>73</v>
      </c>
      <c r="C58" s="33" t="s">
        <v>113</v>
      </c>
      <c r="D58" t="s">
        <v>77</v>
      </c>
      <c r="E58" s="61">
        <v>805958</v>
      </c>
      <c r="F58" s="61">
        <v>182945</v>
      </c>
      <c r="G58" s="61">
        <v>988903</v>
      </c>
      <c r="H58" s="61"/>
      <c r="I58" s="61">
        <v>96175</v>
      </c>
      <c r="J58" s="61">
        <v>5836</v>
      </c>
      <c r="K58" s="61">
        <v>1069</v>
      </c>
      <c r="L58" s="61">
        <v>106820</v>
      </c>
      <c r="M58" s="61">
        <v>406343</v>
      </c>
      <c r="N58" s="61">
        <v>53809</v>
      </c>
      <c r="O58" s="65" t="s">
        <v>101</v>
      </c>
      <c r="P58" s="65" t="s">
        <v>101</v>
      </c>
      <c r="Q58" s="82" t="s">
        <v>11</v>
      </c>
      <c r="R58" s="61">
        <v>26037</v>
      </c>
      <c r="S58" s="61">
        <v>696089</v>
      </c>
      <c r="T58" s="61"/>
      <c r="U58" s="61">
        <v>292814</v>
      </c>
    </row>
    <row r="59" spans="1:21" x14ac:dyDescent="0.25">
      <c r="B59" s="33" t="s">
        <v>74</v>
      </c>
      <c r="C59" s="33" t="s">
        <v>114</v>
      </c>
      <c r="D59" t="s">
        <v>77</v>
      </c>
      <c r="E59" s="61">
        <v>816972</v>
      </c>
      <c r="F59" s="61">
        <v>168350</v>
      </c>
      <c r="G59" s="61">
        <v>985322</v>
      </c>
      <c r="H59" s="61"/>
      <c r="I59" s="61">
        <v>93265</v>
      </c>
      <c r="J59" s="61">
        <v>5861</v>
      </c>
      <c r="K59" s="61">
        <v>936</v>
      </c>
      <c r="L59" s="61">
        <v>114336</v>
      </c>
      <c r="M59" s="61">
        <v>409397</v>
      </c>
      <c r="N59" s="65" t="s">
        <v>101</v>
      </c>
      <c r="O59" s="61">
        <v>39264</v>
      </c>
      <c r="P59" s="61">
        <v>9598</v>
      </c>
      <c r="Q59" s="82" t="s">
        <v>11</v>
      </c>
      <c r="R59" s="61">
        <v>24262</v>
      </c>
      <c r="S59" s="61">
        <v>696919</v>
      </c>
      <c r="T59" s="61"/>
      <c r="U59" s="61">
        <v>288403</v>
      </c>
    </row>
    <row r="60" spans="1:21" x14ac:dyDescent="0.25">
      <c r="B60" s="33" t="s">
        <v>75</v>
      </c>
      <c r="C60" s="33" t="s">
        <v>115</v>
      </c>
      <c r="D60" t="s">
        <v>77</v>
      </c>
      <c r="E60" s="61">
        <v>831504</v>
      </c>
      <c r="F60" s="61">
        <v>163412</v>
      </c>
      <c r="G60" s="61">
        <v>994916</v>
      </c>
      <c r="H60" s="61"/>
      <c r="I60" s="61">
        <v>93225</v>
      </c>
      <c r="J60" s="61">
        <v>5872</v>
      </c>
      <c r="K60" s="61">
        <v>876</v>
      </c>
      <c r="L60" s="61">
        <v>108091</v>
      </c>
      <c r="M60" s="61">
        <v>421494</v>
      </c>
      <c r="N60" s="65" t="s">
        <v>101</v>
      </c>
      <c r="O60" s="61">
        <v>37371</v>
      </c>
      <c r="P60" s="61">
        <v>9630</v>
      </c>
      <c r="Q60" s="82" t="s">
        <v>11</v>
      </c>
      <c r="R60" s="61">
        <v>28465</v>
      </c>
      <c r="S60" s="61">
        <v>705024</v>
      </c>
      <c r="T60" s="61"/>
      <c r="U60" s="61">
        <v>289892</v>
      </c>
    </row>
    <row r="61" spans="1:21" x14ac:dyDescent="0.25">
      <c r="B61" s="33" t="s">
        <v>76</v>
      </c>
      <c r="C61" s="33" t="s">
        <v>116</v>
      </c>
      <c r="E61" s="61">
        <v>856680</v>
      </c>
      <c r="F61" s="61">
        <v>166683</v>
      </c>
      <c r="G61" s="61">
        <v>1023363</v>
      </c>
      <c r="H61" s="61"/>
      <c r="I61" s="61">
        <v>99265</v>
      </c>
      <c r="J61" s="61">
        <v>5918</v>
      </c>
      <c r="K61" s="61">
        <v>669</v>
      </c>
      <c r="L61" s="61">
        <v>109288</v>
      </c>
      <c r="M61" s="61">
        <v>417162</v>
      </c>
      <c r="N61" s="65" t="s">
        <v>101</v>
      </c>
      <c r="O61" s="61">
        <v>35389</v>
      </c>
      <c r="P61" s="61">
        <v>9660</v>
      </c>
      <c r="Q61" s="82" t="s">
        <v>11</v>
      </c>
      <c r="R61" s="61">
        <v>38913</v>
      </c>
      <c r="S61" s="61">
        <v>716264</v>
      </c>
      <c r="T61" s="61"/>
      <c r="U61" s="61">
        <v>307099</v>
      </c>
    </row>
    <row r="62" spans="1:21" x14ac:dyDescent="0.25">
      <c r="B62" s="33"/>
      <c r="C62" s="33"/>
      <c r="E62" s="61"/>
      <c r="F62" s="61"/>
      <c r="G62" s="61"/>
      <c r="H62" s="61"/>
      <c r="I62" s="61"/>
      <c r="J62" s="61"/>
      <c r="K62" s="61"/>
      <c r="L62" s="61"/>
      <c r="M62" s="61"/>
      <c r="N62" s="65"/>
      <c r="O62" s="61"/>
      <c r="P62" s="61"/>
      <c r="Q62" s="81"/>
      <c r="R62" s="61"/>
      <c r="S62" s="61"/>
      <c r="T62" s="61"/>
      <c r="U62" s="61"/>
    </row>
    <row r="63" spans="1:21" x14ac:dyDescent="0.25">
      <c r="A63" s="68">
        <v>2001</v>
      </c>
      <c r="B63" s="33" t="s">
        <v>64</v>
      </c>
      <c r="C63" s="33" t="s">
        <v>105</v>
      </c>
      <c r="D63" t="s">
        <v>77</v>
      </c>
      <c r="E63" s="61">
        <v>885128</v>
      </c>
      <c r="F63" s="61">
        <v>190303</v>
      </c>
      <c r="G63" s="61">
        <v>1075431</v>
      </c>
      <c r="H63" s="61"/>
      <c r="I63" s="61">
        <v>110565</v>
      </c>
      <c r="J63" s="61">
        <v>6041</v>
      </c>
      <c r="K63" s="61">
        <v>330</v>
      </c>
      <c r="L63" s="61">
        <v>110380</v>
      </c>
      <c r="M63" s="61">
        <v>445300</v>
      </c>
      <c r="N63" s="65" t="s">
        <v>101</v>
      </c>
      <c r="O63" s="61">
        <v>40054</v>
      </c>
      <c r="P63" s="61">
        <v>7209</v>
      </c>
      <c r="Q63" s="82" t="s">
        <v>11</v>
      </c>
      <c r="R63" s="61">
        <v>42150</v>
      </c>
      <c r="S63" s="61">
        <v>762029</v>
      </c>
      <c r="T63" s="61"/>
      <c r="U63" s="61">
        <v>313402</v>
      </c>
    </row>
    <row r="64" spans="1:21" x14ac:dyDescent="0.25">
      <c r="B64" s="33" t="s">
        <v>66</v>
      </c>
      <c r="C64" s="33" t="s">
        <v>106</v>
      </c>
      <c r="D64" t="s">
        <v>77</v>
      </c>
      <c r="E64" s="61">
        <v>905403</v>
      </c>
      <c r="F64" s="61">
        <v>168696</v>
      </c>
      <c r="G64" s="61">
        <v>1074099</v>
      </c>
      <c r="H64" s="61"/>
      <c r="I64" s="61">
        <v>99235</v>
      </c>
      <c r="J64" s="61">
        <v>5949</v>
      </c>
      <c r="K64" s="61">
        <v>464</v>
      </c>
      <c r="L64" s="61">
        <v>110987</v>
      </c>
      <c r="M64" s="61">
        <v>440035</v>
      </c>
      <c r="N64" s="65" t="s">
        <v>101</v>
      </c>
      <c r="O64" s="61">
        <v>65845</v>
      </c>
      <c r="P64" s="61">
        <v>7215</v>
      </c>
      <c r="Q64" s="82" t="s">
        <v>11</v>
      </c>
      <c r="R64" s="61">
        <v>36693</v>
      </c>
      <c r="S64" s="61">
        <v>766423</v>
      </c>
      <c r="T64" s="61"/>
      <c r="U64" s="61">
        <v>307676</v>
      </c>
    </row>
    <row r="65" spans="1:21" x14ac:dyDescent="0.25">
      <c r="B65" s="33" t="s">
        <v>67</v>
      </c>
      <c r="C65" s="33" t="s">
        <v>107</v>
      </c>
      <c r="D65" t="s">
        <v>77</v>
      </c>
      <c r="E65" s="61">
        <v>911880</v>
      </c>
      <c r="F65" s="61">
        <v>131883</v>
      </c>
      <c r="G65" s="61">
        <v>1043763</v>
      </c>
      <c r="H65" s="61"/>
      <c r="I65" s="61">
        <v>98445</v>
      </c>
      <c r="J65" s="61">
        <v>5868</v>
      </c>
      <c r="K65" s="61">
        <v>903</v>
      </c>
      <c r="L65" s="61">
        <v>111253</v>
      </c>
      <c r="M65" s="61">
        <v>439228</v>
      </c>
      <c r="N65" s="65" t="s">
        <v>101</v>
      </c>
      <c r="O65" s="61">
        <v>77018</v>
      </c>
      <c r="P65" s="61">
        <v>4835</v>
      </c>
      <c r="Q65" s="82" t="s">
        <v>11</v>
      </c>
      <c r="R65" s="61">
        <v>10315</v>
      </c>
      <c r="S65" s="61">
        <v>747865</v>
      </c>
      <c r="T65" s="61"/>
      <c r="U65" s="61">
        <v>295898</v>
      </c>
    </row>
    <row r="66" spans="1:21" x14ac:dyDescent="0.25">
      <c r="B66" s="33" t="s">
        <v>68</v>
      </c>
      <c r="C66" s="33" t="s">
        <v>108</v>
      </c>
      <c r="D66" t="s">
        <v>77</v>
      </c>
      <c r="E66" s="61">
        <v>914436</v>
      </c>
      <c r="F66" s="61">
        <v>136304</v>
      </c>
      <c r="G66" s="61">
        <v>1050740</v>
      </c>
      <c r="H66" s="61"/>
      <c r="I66" s="61">
        <v>101625</v>
      </c>
      <c r="J66" s="61">
        <v>5858</v>
      </c>
      <c r="K66" s="61">
        <v>574</v>
      </c>
      <c r="L66" s="61">
        <v>116958</v>
      </c>
      <c r="M66" s="61">
        <v>435093</v>
      </c>
      <c r="N66" s="65" t="s">
        <v>101</v>
      </c>
      <c r="O66" s="61">
        <v>77730</v>
      </c>
      <c r="P66" s="61">
        <v>4865</v>
      </c>
      <c r="Q66" s="82" t="s">
        <v>11</v>
      </c>
      <c r="R66" s="61">
        <v>11277</v>
      </c>
      <c r="S66" s="61">
        <v>753980</v>
      </c>
      <c r="T66" s="61"/>
      <c r="U66" s="61">
        <v>296760</v>
      </c>
    </row>
    <row r="67" spans="1:21" x14ac:dyDescent="0.25">
      <c r="B67" s="33" t="s">
        <v>69</v>
      </c>
      <c r="C67" s="33" t="s">
        <v>109</v>
      </c>
      <c r="D67" t="s">
        <v>77</v>
      </c>
      <c r="E67" s="61">
        <v>911680</v>
      </c>
      <c r="F67" s="61">
        <v>130849</v>
      </c>
      <c r="G67" s="61">
        <v>1042529</v>
      </c>
      <c r="H67" s="61"/>
      <c r="I67" s="61">
        <v>97985</v>
      </c>
      <c r="J67" s="61">
        <v>5806</v>
      </c>
      <c r="K67" s="61">
        <v>1388</v>
      </c>
      <c r="L67" s="61">
        <v>112284</v>
      </c>
      <c r="M67" s="61">
        <v>430189</v>
      </c>
      <c r="N67" s="65" t="s">
        <v>101</v>
      </c>
      <c r="O67" s="61">
        <v>84678</v>
      </c>
      <c r="P67" s="61">
        <v>4931</v>
      </c>
      <c r="Q67" s="82" t="s">
        <v>11</v>
      </c>
      <c r="R67" s="61">
        <v>10718</v>
      </c>
      <c r="S67" s="61">
        <v>747979</v>
      </c>
      <c r="T67" s="61"/>
      <c r="U67" s="61">
        <v>294550</v>
      </c>
    </row>
    <row r="68" spans="1:21" x14ac:dyDescent="0.25">
      <c r="B68" s="33" t="s">
        <v>70</v>
      </c>
      <c r="C68" s="33" t="s">
        <v>110</v>
      </c>
      <c r="D68" t="s">
        <v>77</v>
      </c>
      <c r="E68" s="61">
        <v>906158</v>
      </c>
      <c r="F68" s="61">
        <v>121574</v>
      </c>
      <c r="G68" s="61">
        <v>1027732</v>
      </c>
      <c r="H68" s="61"/>
      <c r="I68" s="61">
        <v>100775</v>
      </c>
      <c r="J68" s="61">
        <v>5782</v>
      </c>
      <c r="K68" s="61">
        <v>842</v>
      </c>
      <c r="L68" s="61">
        <v>112793</v>
      </c>
      <c r="M68" s="61">
        <v>418784</v>
      </c>
      <c r="N68" s="65" t="s">
        <v>101</v>
      </c>
      <c r="O68" s="61">
        <v>82168</v>
      </c>
      <c r="P68" s="61">
        <v>4970</v>
      </c>
      <c r="Q68" s="82" t="s">
        <v>11</v>
      </c>
      <c r="R68" s="61">
        <v>9518</v>
      </c>
      <c r="S68" s="61">
        <v>735632</v>
      </c>
      <c r="T68" s="61"/>
      <c r="U68" s="61">
        <v>292100</v>
      </c>
    </row>
    <row r="69" spans="1:21" x14ac:dyDescent="0.25">
      <c r="B69" s="33" t="s">
        <v>71</v>
      </c>
      <c r="C69" s="33" t="s">
        <v>111</v>
      </c>
      <c r="D69" t="s">
        <v>77</v>
      </c>
      <c r="E69" s="61">
        <v>908415</v>
      </c>
      <c r="F69" s="61">
        <v>115651</v>
      </c>
      <c r="G69" s="61">
        <v>1024066</v>
      </c>
      <c r="H69" s="61"/>
      <c r="I69" s="61">
        <v>99485</v>
      </c>
      <c r="J69" s="61">
        <v>5763</v>
      </c>
      <c r="K69" s="61">
        <v>596</v>
      </c>
      <c r="L69" s="61">
        <v>118094</v>
      </c>
      <c r="M69" s="61">
        <v>407412</v>
      </c>
      <c r="N69" s="65" t="s">
        <v>101</v>
      </c>
      <c r="O69" s="61">
        <v>79744</v>
      </c>
      <c r="P69" s="61">
        <v>4978</v>
      </c>
      <c r="Q69" s="82" t="s">
        <v>11</v>
      </c>
      <c r="R69" s="61">
        <v>11105</v>
      </c>
      <c r="S69" s="61">
        <v>727177</v>
      </c>
      <c r="T69" s="61"/>
      <c r="U69" s="61">
        <v>296889</v>
      </c>
    </row>
    <row r="70" spans="1:21" x14ac:dyDescent="0.25">
      <c r="B70" s="33" t="s">
        <v>72</v>
      </c>
      <c r="C70" s="33" t="s">
        <v>112</v>
      </c>
      <c r="D70" t="s">
        <v>77</v>
      </c>
      <c r="E70" s="61">
        <v>900077</v>
      </c>
      <c r="F70" s="61">
        <v>100348</v>
      </c>
      <c r="G70" s="61">
        <v>1000425</v>
      </c>
      <c r="H70" s="61"/>
      <c r="I70" s="61">
        <v>100735</v>
      </c>
      <c r="J70" s="61">
        <v>5727</v>
      </c>
      <c r="K70" s="61">
        <v>496</v>
      </c>
      <c r="L70" s="61">
        <v>114286</v>
      </c>
      <c r="M70" s="61">
        <v>394431</v>
      </c>
      <c r="N70" s="65" t="s">
        <v>101</v>
      </c>
      <c r="O70" s="61">
        <v>68025</v>
      </c>
      <c r="P70" s="61">
        <v>4997</v>
      </c>
      <c r="Q70" s="82" t="s">
        <v>11</v>
      </c>
      <c r="R70" s="61">
        <v>12301</v>
      </c>
      <c r="S70" s="61">
        <v>700998</v>
      </c>
      <c r="T70" s="61"/>
      <c r="U70" s="61">
        <v>299427</v>
      </c>
    </row>
    <row r="71" spans="1:21" x14ac:dyDescent="0.25">
      <c r="B71" s="33" t="s">
        <v>73</v>
      </c>
      <c r="C71" s="33" t="s">
        <v>113</v>
      </c>
      <c r="D71" t="s">
        <v>77</v>
      </c>
      <c r="E71" s="61">
        <v>901312</v>
      </c>
      <c r="F71" s="61">
        <v>90921</v>
      </c>
      <c r="G71" s="61">
        <v>992233</v>
      </c>
      <c r="H71" s="61"/>
      <c r="I71" s="61">
        <v>106205</v>
      </c>
      <c r="J71" s="61">
        <v>5734</v>
      </c>
      <c r="K71" s="61">
        <v>712</v>
      </c>
      <c r="L71" s="61">
        <v>119207</v>
      </c>
      <c r="M71" s="61">
        <v>381342</v>
      </c>
      <c r="N71" s="65" t="s">
        <v>101</v>
      </c>
      <c r="O71" s="61">
        <v>64209</v>
      </c>
      <c r="P71" s="61">
        <v>5044</v>
      </c>
      <c r="Q71" s="82" t="s">
        <v>11</v>
      </c>
      <c r="R71" s="61">
        <v>13528</v>
      </c>
      <c r="S71" s="61">
        <v>695981</v>
      </c>
      <c r="T71" s="61"/>
      <c r="U71" s="61">
        <v>296252</v>
      </c>
    </row>
    <row r="72" spans="1:21" x14ac:dyDescent="0.25">
      <c r="B72" s="33" t="s">
        <v>74</v>
      </c>
      <c r="C72" s="33" t="s">
        <v>114</v>
      </c>
      <c r="D72" t="s">
        <v>77</v>
      </c>
      <c r="E72" s="61">
        <v>894979</v>
      </c>
      <c r="F72" s="61">
        <v>90882</v>
      </c>
      <c r="G72" s="61">
        <v>985861</v>
      </c>
      <c r="H72" s="61"/>
      <c r="I72" s="61">
        <v>103125</v>
      </c>
      <c r="J72" s="61">
        <v>5702</v>
      </c>
      <c r="K72" s="61">
        <v>615</v>
      </c>
      <c r="L72" s="61">
        <v>115775</v>
      </c>
      <c r="M72" s="61">
        <v>375572</v>
      </c>
      <c r="N72" s="65" t="s">
        <v>101</v>
      </c>
      <c r="O72" s="61">
        <v>62117</v>
      </c>
      <c r="P72" s="61">
        <v>5056</v>
      </c>
      <c r="Q72" s="82" t="s">
        <v>11</v>
      </c>
      <c r="R72" s="61">
        <v>14576</v>
      </c>
      <c r="S72" s="61">
        <v>682538</v>
      </c>
      <c r="T72" s="61"/>
      <c r="U72" s="61">
        <v>303323</v>
      </c>
    </row>
    <row r="73" spans="1:21" x14ac:dyDescent="0.25">
      <c r="B73" s="33" t="s">
        <v>75</v>
      </c>
      <c r="C73" s="33" t="s">
        <v>115</v>
      </c>
      <c r="D73" t="s">
        <v>77</v>
      </c>
      <c r="E73" s="61">
        <v>889792</v>
      </c>
      <c r="F73" s="61">
        <v>113746</v>
      </c>
      <c r="G73" s="61">
        <v>1003538</v>
      </c>
      <c r="H73" s="61"/>
      <c r="I73" s="61">
        <v>103575</v>
      </c>
      <c r="J73" s="61">
        <v>5674</v>
      </c>
      <c r="K73" s="61">
        <v>864</v>
      </c>
      <c r="L73" s="61">
        <v>115504</v>
      </c>
      <c r="M73" s="61">
        <v>387434</v>
      </c>
      <c r="N73" s="65" t="s">
        <v>101</v>
      </c>
      <c r="O73" s="61">
        <v>61381</v>
      </c>
      <c r="P73" s="61">
        <v>5084</v>
      </c>
      <c r="Q73" s="82" t="s">
        <v>11</v>
      </c>
      <c r="R73" s="61">
        <v>17537</v>
      </c>
      <c r="S73" s="61">
        <v>697053</v>
      </c>
      <c r="T73" s="61"/>
      <c r="U73" s="61">
        <v>306485</v>
      </c>
    </row>
    <row r="74" spans="1:21" x14ac:dyDescent="0.25">
      <c r="B74" s="33" t="s">
        <v>76</v>
      </c>
      <c r="C74" s="33" t="s">
        <v>116</v>
      </c>
      <c r="E74" s="61">
        <v>877427</v>
      </c>
      <c r="F74" s="61">
        <v>101719</v>
      </c>
      <c r="G74" s="61">
        <v>979146</v>
      </c>
      <c r="H74" s="61"/>
      <c r="I74" s="61">
        <v>107545</v>
      </c>
      <c r="J74" s="61">
        <v>5691</v>
      </c>
      <c r="K74" s="61">
        <v>671</v>
      </c>
      <c r="L74" s="61">
        <v>118157</v>
      </c>
      <c r="M74" s="61">
        <v>380602</v>
      </c>
      <c r="N74" s="65" t="s">
        <v>101</v>
      </c>
      <c r="O74" s="61">
        <v>47122</v>
      </c>
      <c r="P74" s="61">
        <v>5124</v>
      </c>
      <c r="Q74" s="82" t="s">
        <v>11</v>
      </c>
      <c r="R74" s="61">
        <v>11645</v>
      </c>
      <c r="S74" s="61">
        <v>676557</v>
      </c>
      <c r="T74" s="61"/>
      <c r="U74" s="61">
        <v>302589</v>
      </c>
    </row>
    <row r="75" spans="1:21" x14ac:dyDescent="0.25">
      <c r="B75" s="33"/>
      <c r="C75" s="33"/>
      <c r="E75" s="61"/>
      <c r="F75" s="61"/>
      <c r="G75" s="61"/>
      <c r="H75" s="61"/>
      <c r="I75" s="61"/>
      <c r="J75" s="61"/>
      <c r="K75" s="61"/>
      <c r="L75" s="61"/>
      <c r="M75" s="61"/>
      <c r="N75" s="65"/>
      <c r="O75" s="61"/>
      <c r="P75" s="61"/>
      <c r="Q75" s="81"/>
      <c r="R75" s="61"/>
      <c r="S75" s="61"/>
      <c r="T75" s="61"/>
      <c r="U75" s="61"/>
    </row>
    <row r="76" spans="1:21" x14ac:dyDescent="0.25">
      <c r="A76" s="68">
        <v>2002</v>
      </c>
      <c r="B76" s="33" t="s">
        <v>64</v>
      </c>
      <c r="C76" s="33" t="s">
        <v>105</v>
      </c>
      <c r="D76" t="s">
        <v>77</v>
      </c>
      <c r="E76" s="61">
        <v>882299</v>
      </c>
      <c r="F76" s="61">
        <v>109243</v>
      </c>
      <c r="G76" s="61">
        <v>991542</v>
      </c>
      <c r="H76" s="61"/>
      <c r="I76" s="61">
        <v>113405</v>
      </c>
      <c r="J76" s="61">
        <v>5744</v>
      </c>
      <c r="K76" s="61">
        <v>495</v>
      </c>
      <c r="L76" s="61">
        <v>115967</v>
      </c>
      <c r="M76" s="61">
        <v>399737</v>
      </c>
      <c r="N76" s="65" t="s">
        <v>101</v>
      </c>
      <c r="O76" s="61">
        <v>40458</v>
      </c>
      <c r="P76" s="61">
        <v>4975</v>
      </c>
      <c r="Q76" s="82" t="s">
        <v>11</v>
      </c>
      <c r="R76" s="61">
        <v>12596</v>
      </c>
      <c r="S76" s="61">
        <v>693377</v>
      </c>
      <c r="T76" s="61"/>
      <c r="U76" s="61">
        <v>298165</v>
      </c>
    </row>
    <row r="77" spans="1:21" x14ac:dyDescent="0.25">
      <c r="B77" s="33" t="s">
        <v>66</v>
      </c>
      <c r="C77" s="33" t="s">
        <v>106</v>
      </c>
      <c r="D77" t="s">
        <v>77</v>
      </c>
      <c r="E77" s="61">
        <v>884212</v>
      </c>
      <c r="F77" s="61">
        <v>97777</v>
      </c>
      <c r="G77" s="61">
        <v>981989</v>
      </c>
      <c r="H77" s="61"/>
      <c r="I77" s="61">
        <v>114675</v>
      </c>
      <c r="J77" s="61">
        <v>5757</v>
      </c>
      <c r="K77" s="61">
        <v>327</v>
      </c>
      <c r="L77" s="61">
        <v>116500</v>
      </c>
      <c r="M77" s="61">
        <v>392102</v>
      </c>
      <c r="N77" s="65" t="s">
        <v>101</v>
      </c>
      <c r="O77" s="61">
        <v>35221</v>
      </c>
      <c r="P77" s="61">
        <v>4460</v>
      </c>
      <c r="Q77" s="82" t="s">
        <v>11</v>
      </c>
      <c r="R77" s="61">
        <v>14549</v>
      </c>
      <c r="S77" s="61">
        <v>683591</v>
      </c>
      <c r="T77" s="61"/>
      <c r="U77" s="61">
        <v>298398</v>
      </c>
    </row>
    <row r="78" spans="1:21" x14ac:dyDescent="0.25">
      <c r="B78" s="33" t="s">
        <v>67</v>
      </c>
      <c r="C78" s="33" t="s">
        <v>107</v>
      </c>
      <c r="D78" t="s">
        <v>77</v>
      </c>
      <c r="E78" s="61">
        <v>887182</v>
      </c>
      <c r="F78" s="61">
        <v>92535</v>
      </c>
      <c r="G78" s="61">
        <v>979717</v>
      </c>
      <c r="H78" s="61"/>
      <c r="I78" s="61">
        <v>116025</v>
      </c>
      <c r="J78" s="61">
        <v>5715</v>
      </c>
      <c r="K78" s="61">
        <v>783</v>
      </c>
      <c r="L78" s="61">
        <v>116059</v>
      </c>
      <c r="M78" s="61">
        <v>377506</v>
      </c>
      <c r="N78" s="65" t="s">
        <v>101</v>
      </c>
      <c r="O78" s="61">
        <v>31769</v>
      </c>
      <c r="P78" s="61">
        <v>4337</v>
      </c>
      <c r="Q78" s="82" t="s">
        <v>11</v>
      </c>
      <c r="R78" s="61">
        <v>28621</v>
      </c>
      <c r="S78" s="61">
        <v>680815</v>
      </c>
      <c r="T78" s="61"/>
      <c r="U78" s="61">
        <v>298902</v>
      </c>
    </row>
    <row r="79" spans="1:21" x14ac:dyDescent="0.25">
      <c r="B79" s="33" t="s">
        <v>68</v>
      </c>
      <c r="C79" s="33" t="s">
        <v>108</v>
      </c>
      <c r="D79" t="s">
        <v>77</v>
      </c>
      <c r="E79" s="61">
        <v>881310</v>
      </c>
      <c r="F79" s="61">
        <v>96049</v>
      </c>
      <c r="G79" s="61">
        <v>977359</v>
      </c>
      <c r="H79" s="61"/>
      <c r="I79" s="61">
        <v>111765</v>
      </c>
      <c r="J79" s="61">
        <v>5656</v>
      </c>
      <c r="K79" s="61">
        <v>443</v>
      </c>
      <c r="L79" s="61">
        <v>122018</v>
      </c>
      <c r="M79" s="61">
        <v>373691</v>
      </c>
      <c r="N79" s="65" t="s">
        <v>101</v>
      </c>
      <c r="O79" s="61">
        <v>30697</v>
      </c>
      <c r="P79" s="61">
        <v>4243</v>
      </c>
      <c r="Q79" s="82" t="s">
        <v>11</v>
      </c>
      <c r="R79" s="61">
        <v>22298</v>
      </c>
      <c r="S79" s="61">
        <v>670811</v>
      </c>
      <c r="T79" s="61"/>
      <c r="U79" s="61">
        <v>306548</v>
      </c>
    </row>
    <row r="80" spans="1:21" x14ac:dyDescent="0.25">
      <c r="B80" s="33" t="s">
        <v>69</v>
      </c>
      <c r="C80" s="33" t="s">
        <v>109</v>
      </c>
      <c r="D80" t="s">
        <v>77</v>
      </c>
      <c r="E80" s="61">
        <v>878792</v>
      </c>
      <c r="F80" s="61">
        <v>89889</v>
      </c>
      <c r="G80" s="61">
        <v>968681</v>
      </c>
      <c r="H80" s="61"/>
      <c r="I80" s="61">
        <v>111435</v>
      </c>
      <c r="J80" s="61">
        <v>5617</v>
      </c>
      <c r="K80" s="61">
        <v>1121</v>
      </c>
      <c r="L80" s="61">
        <v>117308</v>
      </c>
      <c r="M80" s="61">
        <v>365561</v>
      </c>
      <c r="N80" s="65" t="s">
        <v>101</v>
      </c>
      <c r="O80" s="61">
        <v>31621</v>
      </c>
      <c r="P80" s="61">
        <v>4274</v>
      </c>
      <c r="Q80" s="82" t="s">
        <v>11</v>
      </c>
      <c r="R80" s="61">
        <v>20685</v>
      </c>
      <c r="S80" s="61">
        <v>657622</v>
      </c>
      <c r="T80" s="61"/>
      <c r="U80" s="61">
        <v>311059</v>
      </c>
    </row>
    <row r="81" spans="1:21" x14ac:dyDescent="0.25">
      <c r="B81" s="33" t="s">
        <v>70</v>
      </c>
      <c r="C81" s="33" t="s">
        <v>110</v>
      </c>
      <c r="D81" t="s">
        <v>77</v>
      </c>
      <c r="E81" s="61">
        <v>893189</v>
      </c>
      <c r="F81" s="61">
        <v>82764</v>
      </c>
      <c r="G81" s="61">
        <v>975953</v>
      </c>
      <c r="H81" s="61"/>
      <c r="I81" s="61">
        <v>113285</v>
      </c>
      <c r="J81" s="61">
        <v>5580</v>
      </c>
      <c r="K81" s="61">
        <v>1090</v>
      </c>
      <c r="L81" s="61">
        <v>118116</v>
      </c>
      <c r="M81" s="61">
        <v>353152</v>
      </c>
      <c r="N81" s="65" t="s">
        <v>101</v>
      </c>
      <c r="O81" s="61">
        <v>38426</v>
      </c>
      <c r="P81" s="61">
        <v>4289</v>
      </c>
      <c r="Q81" s="82" t="s">
        <v>11</v>
      </c>
      <c r="R81" s="61">
        <v>27976</v>
      </c>
      <c r="S81" s="61">
        <v>661914</v>
      </c>
      <c r="T81" s="61"/>
      <c r="U81" s="61">
        <v>314039</v>
      </c>
    </row>
    <row r="82" spans="1:21" x14ac:dyDescent="0.25">
      <c r="B82" s="33" t="s">
        <v>71</v>
      </c>
      <c r="C82" s="33" t="s">
        <v>111</v>
      </c>
      <c r="D82" t="s">
        <v>77</v>
      </c>
      <c r="E82" s="61">
        <v>892172</v>
      </c>
      <c r="F82" s="61">
        <v>73437</v>
      </c>
      <c r="G82" s="61">
        <v>965609</v>
      </c>
      <c r="H82" s="61"/>
      <c r="I82" s="61">
        <v>111145</v>
      </c>
      <c r="J82" s="61">
        <v>5538</v>
      </c>
      <c r="K82" s="61">
        <v>1123</v>
      </c>
      <c r="L82" s="61">
        <v>118796</v>
      </c>
      <c r="M82" s="61">
        <v>339685</v>
      </c>
      <c r="N82" s="65" t="s">
        <v>101</v>
      </c>
      <c r="O82" s="61">
        <v>46964</v>
      </c>
      <c r="P82" s="61">
        <v>4230</v>
      </c>
      <c r="Q82" s="82" t="s">
        <v>11</v>
      </c>
      <c r="R82" s="61">
        <v>25300</v>
      </c>
      <c r="S82" s="61">
        <v>652781</v>
      </c>
      <c r="T82" s="61"/>
      <c r="U82" s="61">
        <v>312828</v>
      </c>
    </row>
    <row r="83" spans="1:21" x14ac:dyDescent="0.25">
      <c r="B83" s="33" t="s">
        <v>72</v>
      </c>
      <c r="C83" s="33" t="s">
        <v>112</v>
      </c>
      <c r="D83" t="s">
        <v>77</v>
      </c>
      <c r="E83" s="61">
        <v>888414</v>
      </c>
      <c r="F83" s="61">
        <v>72582</v>
      </c>
      <c r="G83" s="61">
        <v>960996</v>
      </c>
      <c r="H83" s="61"/>
      <c r="I83" s="61">
        <v>112705</v>
      </c>
      <c r="J83" s="61">
        <v>5510</v>
      </c>
      <c r="K83" s="61">
        <v>1104</v>
      </c>
      <c r="L83" s="61">
        <v>119682</v>
      </c>
      <c r="M83" s="61">
        <v>324202</v>
      </c>
      <c r="N83" s="65" t="s">
        <v>101</v>
      </c>
      <c r="O83" s="61">
        <v>51540</v>
      </c>
      <c r="P83" s="61">
        <v>4256</v>
      </c>
      <c r="Q83" s="82" t="s">
        <v>11</v>
      </c>
      <c r="R83" s="61">
        <v>25352</v>
      </c>
      <c r="S83" s="61">
        <v>644351</v>
      </c>
      <c r="T83" s="61"/>
      <c r="U83" s="61">
        <v>316645</v>
      </c>
    </row>
    <row r="84" spans="1:21" x14ac:dyDescent="0.25">
      <c r="B84" s="33" t="s">
        <v>73</v>
      </c>
      <c r="C84" s="33" t="s">
        <v>113</v>
      </c>
      <c r="D84" t="s">
        <v>77</v>
      </c>
      <c r="E84" s="61">
        <v>882716</v>
      </c>
      <c r="F84" s="61">
        <v>73652</v>
      </c>
      <c r="G84" s="61">
        <v>956368</v>
      </c>
      <c r="H84" s="61"/>
      <c r="I84" s="61">
        <v>114235</v>
      </c>
      <c r="J84" s="61">
        <v>5816</v>
      </c>
      <c r="K84" s="61">
        <v>328</v>
      </c>
      <c r="L84" s="61">
        <v>123326</v>
      </c>
      <c r="M84" s="61">
        <v>309683</v>
      </c>
      <c r="N84" s="65" t="s">
        <v>101</v>
      </c>
      <c r="O84" s="61">
        <v>62060</v>
      </c>
      <c r="P84" s="61">
        <v>4276</v>
      </c>
      <c r="Q84" s="82" t="s">
        <v>11</v>
      </c>
      <c r="R84" s="61">
        <v>25530</v>
      </c>
      <c r="S84" s="61">
        <v>645254</v>
      </c>
      <c r="T84" s="61"/>
      <c r="U84" s="61">
        <v>311114</v>
      </c>
    </row>
    <row r="85" spans="1:21" x14ac:dyDescent="0.25">
      <c r="B85" s="33" t="s">
        <v>74</v>
      </c>
      <c r="C85" s="33" t="s">
        <v>114</v>
      </c>
      <c r="D85" t="s">
        <v>77</v>
      </c>
      <c r="E85" s="61">
        <v>876117</v>
      </c>
      <c r="F85" s="61">
        <v>66607</v>
      </c>
      <c r="G85" s="61">
        <v>942724</v>
      </c>
      <c r="H85" s="61"/>
      <c r="I85" s="61">
        <v>112435</v>
      </c>
      <c r="J85" s="61">
        <v>5851</v>
      </c>
      <c r="K85" s="61">
        <v>934</v>
      </c>
      <c r="L85" s="61">
        <v>119932</v>
      </c>
      <c r="M85" s="61">
        <v>303273</v>
      </c>
      <c r="N85" s="65" t="s">
        <v>101</v>
      </c>
      <c r="O85" s="61">
        <v>50997</v>
      </c>
      <c r="P85" s="61">
        <v>4235</v>
      </c>
      <c r="Q85" s="82" t="s">
        <v>11</v>
      </c>
      <c r="R85" s="61">
        <v>27688</v>
      </c>
      <c r="S85" s="61">
        <v>625345</v>
      </c>
      <c r="T85" s="61"/>
      <c r="U85" s="61">
        <v>317379</v>
      </c>
    </row>
    <row r="86" spans="1:21" x14ac:dyDescent="0.25">
      <c r="B86" s="33" t="s">
        <v>75</v>
      </c>
      <c r="C86" s="33" t="s">
        <v>115</v>
      </c>
      <c r="D86" t="s">
        <v>77</v>
      </c>
      <c r="E86" s="61">
        <v>888162</v>
      </c>
      <c r="F86" s="61">
        <v>69467</v>
      </c>
      <c r="G86" s="61">
        <f>SUM(E86:F86)</f>
        <v>957629</v>
      </c>
      <c r="H86" s="61"/>
      <c r="I86" s="61">
        <v>114355</v>
      </c>
      <c r="J86" s="61">
        <v>5877</v>
      </c>
      <c r="K86" s="61">
        <v>718</v>
      </c>
      <c r="L86" s="61">
        <v>119961</v>
      </c>
      <c r="M86" s="61">
        <v>309167</v>
      </c>
      <c r="N86" s="65" t="s">
        <v>101</v>
      </c>
      <c r="O86" s="61">
        <v>41038</v>
      </c>
      <c r="P86" s="61">
        <v>4235</v>
      </c>
      <c r="Q86" s="82" t="s">
        <v>11</v>
      </c>
      <c r="R86" s="61">
        <v>40158</v>
      </c>
      <c r="S86" s="61">
        <f>SUM(I86:R86)</f>
        <v>635509</v>
      </c>
      <c r="T86" s="61"/>
      <c r="U86" s="61">
        <f>G86-S86</f>
        <v>322120</v>
      </c>
    </row>
    <row r="87" spans="1:21" x14ac:dyDescent="0.25">
      <c r="B87" s="33" t="s">
        <v>76</v>
      </c>
      <c r="C87" s="33" t="s">
        <v>116</v>
      </c>
      <c r="E87" s="61">
        <v>891632</v>
      </c>
      <c r="F87" s="61">
        <v>63433</v>
      </c>
      <c r="G87" s="61">
        <v>955065</v>
      </c>
      <c r="H87" s="61"/>
      <c r="I87" s="61">
        <v>118475</v>
      </c>
      <c r="J87" s="61">
        <v>5891</v>
      </c>
      <c r="K87" s="61">
        <v>525</v>
      </c>
      <c r="L87" s="61">
        <v>122925</v>
      </c>
      <c r="M87" s="61">
        <v>301669</v>
      </c>
      <c r="N87" s="65" t="s">
        <v>11</v>
      </c>
      <c r="O87" s="61">
        <v>36270</v>
      </c>
      <c r="P87" s="61">
        <v>4279</v>
      </c>
      <c r="Q87" s="82" t="s">
        <v>11</v>
      </c>
      <c r="R87" s="61">
        <v>37857</v>
      </c>
      <c r="S87" s="61">
        <f>SUM(I87:R87)</f>
        <v>627891</v>
      </c>
      <c r="T87" s="61"/>
      <c r="U87" s="61">
        <f>G87-S87</f>
        <v>327174</v>
      </c>
    </row>
    <row r="88" spans="1:21" x14ac:dyDescent="0.25">
      <c r="B88" s="33"/>
      <c r="C88" s="33"/>
      <c r="E88" s="61"/>
      <c r="F88" s="61"/>
      <c r="G88" s="61"/>
      <c r="H88" s="61"/>
      <c r="I88" s="61"/>
      <c r="J88" s="61"/>
      <c r="K88" s="61"/>
      <c r="L88" s="61"/>
      <c r="M88" s="61"/>
      <c r="N88" s="65"/>
      <c r="O88" s="61"/>
      <c r="P88" s="61"/>
      <c r="Q88" s="81"/>
      <c r="R88" s="61"/>
      <c r="S88" s="61"/>
      <c r="T88" s="61"/>
      <c r="U88" s="61"/>
    </row>
    <row r="89" spans="1:21" x14ac:dyDescent="0.25">
      <c r="A89" s="68">
        <v>2003</v>
      </c>
      <c r="B89" s="33" t="s">
        <v>64</v>
      </c>
      <c r="C89" s="33" t="s">
        <v>105</v>
      </c>
      <c r="D89" t="s">
        <v>77</v>
      </c>
      <c r="E89" s="61">
        <v>914663</v>
      </c>
      <c r="F89" s="61">
        <v>61024</v>
      </c>
      <c r="G89" s="61">
        <v>975687</v>
      </c>
      <c r="H89" s="61"/>
      <c r="I89" s="61">
        <v>136345</v>
      </c>
      <c r="J89" s="61">
        <v>7083</v>
      </c>
      <c r="K89" s="61">
        <v>592</v>
      </c>
      <c r="L89" s="61">
        <v>120801</v>
      </c>
      <c r="M89" s="61">
        <v>318901</v>
      </c>
      <c r="N89" s="65" t="s">
        <v>11</v>
      </c>
      <c r="O89" s="61">
        <v>26442</v>
      </c>
      <c r="P89" s="61">
        <v>4217</v>
      </c>
      <c r="Q89" s="82" t="s">
        <v>11</v>
      </c>
      <c r="R89" s="61">
        <v>33420</v>
      </c>
      <c r="S89" s="61">
        <v>647801</v>
      </c>
      <c r="T89" s="61"/>
      <c r="U89" s="61">
        <v>327886</v>
      </c>
    </row>
    <row r="90" spans="1:21" x14ac:dyDescent="0.25">
      <c r="B90" s="33" t="s">
        <v>66</v>
      </c>
      <c r="C90" s="33" t="s">
        <v>106</v>
      </c>
      <c r="D90" t="s">
        <v>77</v>
      </c>
      <c r="E90" s="61">
        <v>900469</v>
      </c>
      <c r="F90" s="61">
        <v>60276</v>
      </c>
      <c r="G90" s="61">
        <v>960745</v>
      </c>
      <c r="H90" s="61"/>
      <c r="I90" s="61">
        <v>123095</v>
      </c>
      <c r="J90" s="61">
        <v>6551</v>
      </c>
      <c r="K90" s="61">
        <v>873</v>
      </c>
      <c r="L90" s="61">
        <v>121243</v>
      </c>
      <c r="M90" s="61">
        <v>311892</v>
      </c>
      <c r="N90" s="65" t="s">
        <v>11</v>
      </c>
      <c r="O90" s="61">
        <v>27430</v>
      </c>
      <c r="P90" s="61">
        <v>4216</v>
      </c>
      <c r="Q90" s="82" t="s">
        <v>11</v>
      </c>
      <c r="R90" s="61">
        <v>34608</v>
      </c>
      <c r="S90" s="61">
        <v>629908</v>
      </c>
      <c r="T90" s="61"/>
      <c r="U90" s="61">
        <v>330837</v>
      </c>
    </row>
    <row r="91" spans="1:21" x14ac:dyDescent="0.25">
      <c r="B91" s="33" t="s">
        <v>67</v>
      </c>
      <c r="C91" s="33" t="s">
        <v>122</v>
      </c>
      <c r="D91" t="s">
        <v>77</v>
      </c>
      <c r="E91" s="61">
        <v>898702</v>
      </c>
      <c r="F91" s="61">
        <v>61018</v>
      </c>
      <c r="G91" s="61">
        <v>959720</v>
      </c>
      <c r="H91" s="61"/>
      <c r="I91" s="61">
        <v>121925</v>
      </c>
      <c r="J91" s="61">
        <v>6315</v>
      </c>
      <c r="K91" s="61">
        <v>1586</v>
      </c>
      <c r="L91" s="61">
        <v>121609</v>
      </c>
      <c r="M91" s="61">
        <v>318058</v>
      </c>
      <c r="N91" s="65" t="s">
        <v>11</v>
      </c>
      <c r="O91" s="61">
        <v>38435</v>
      </c>
      <c r="P91" s="61">
        <v>4238</v>
      </c>
      <c r="Q91" s="82" t="s">
        <v>11</v>
      </c>
      <c r="R91" s="61">
        <v>17164</v>
      </c>
      <c r="S91" s="61">
        <v>629330</v>
      </c>
      <c r="T91" s="61"/>
      <c r="U91" s="61">
        <v>330390</v>
      </c>
    </row>
    <row r="92" spans="1:21" x14ac:dyDescent="0.25">
      <c r="B92" s="33" t="s">
        <v>68</v>
      </c>
      <c r="C92" s="33" t="s">
        <v>123</v>
      </c>
      <c r="D92" t="s">
        <v>77</v>
      </c>
      <c r="E92" s="61">
        <v>919789</v>
      </c>
      <c r="F92" s="61">
        <v>59326</v>
      </c>
      <c r="G92" s="61">
        <v>979115</v>
      </c>
      <c r="H92" s="61"/>
      <c r="I92" s="61">
        <v>122915</v>
      </c>
      <c r="J92" s="61">
        <v>6224</v>
      </c>
      <c r="K92" s="61">
        <v>573</v>
      </c>
      <c r="L92" s="61">
        <v>121572</v>
      </c>
      <c r="M92" s="61">
        <v>315701</v>
      </c>
      <c r="N92" s="65" t="s">
        <v>11</v>
      </c>
      <c r="O92" s="61">
        <v>34166</v>
      </c>
      <c r="P92" s="61">
        <v>163</v>
      </c>
      <c r="Q92" s="82" t="s">
        <v>11</v>
      </c>
      <c r="R92" s="61">
        <v>37990</v>
      </c>
      <c r="S92" s="61">
        <v>639304</v>
      </c>
      <c r="T92" s="61"/>
      <c r="U92" s="61">
        <v>339811</v>
      </c>
    </row>
    <row r="93" spans="1:21" x14ac:dyDescent="0.25">
      <c r="B93" s="33" t="s">
        <v>69</v>
      </c>
      <c r="C93" s="33" t="s">
        <v>124</v>
      </c>
      <c r="D93" t="s">
        <v>77</v>
      </c>
      <c r="E93" s="61">
        <v>924707</v>
      </c>
      <c r="F93" s="61">
        <v>64783</v>
      </c>
      <c r="G93" s="61">
        <v>989490</v>
      </c>
      <c r="H93" s="61"/>
      <c r="I93" s="61">
        <v>123155</v>
      </c>
      <c r="J93" s="61">
        <v>6136</v>
      </c>
      <c r="K93" s="61">
        <v>729</v>
      </c>
      <c r="L93" s="61">
        <v>122438</v>
      </c>
      <c r="M93" s="61">
        <v>307173</v>
      </c>
      <c r="N93" s="65" t="s">
        <v>11</v>
      </c>
      <c r="O93" s="61">
        <v>34473</v>
      </c>
      <c r="P93" s="61">
        <v>163</v>
      </c>
      <c r="Q93" s="82" t="s">
        <v>11</v>
      </c>
      <c r="R93" s="61">
        <v>36493</v>
      </c>
      <c r="S93" s="61">
        <v>630760</v>
      </c>
      <c r="T93" s="61"/>
      <c r="U93" s="61">
        <v>358730</v>
      </c>
    </row>
    <row r="94" spans="1:21" x14ac:dyDescent="0.25">
      <c r="B94" s="33" t="s">
        <v>70</v>
      </c>
      <c r="C94" s="33" t="s">
        <v>125</v>
      </c>
      <c r="D94" t="s">
        <v>77</v>
      </c>
      <c r="E94" s="61">
        <v>909127</v>
      </c>
      <c r="F94" s="61">
        <v>70736</v>
      </c>
      <c r="G94" s="61">
        <v>979863</v>
      </c>
      <c r="H94" s="61"/>
      <c r="I94" s="61">
        <v>124355</v>
      </c>
      <c r="J94" s="61">
        <v>6081</v>
      </c>
      <c r="K94" s="61">
        <v>935</v>
      </c>
      <c r="L94" s="61">
        <v>126142</v>
      </c>
      <c r="M94" s="61">
        <v>295184</v>
      </c>
      <c r="N94" s="65" t="s">
        <v>11</v>
      </c>
      <c r="O94" s="61">
        <v>35828</v>
      </c>
      <c r="P94" s="61">
        <v>163</v>
      </c>
      <c r="Q94" s="82" t="s">
        <v>11</v>
      </c>
      <c r="R94" s="61">
        <v>34045</v>
      </c>
      <c r="S94" s="61">
        <v>622733</v>
      </c>
      <c r="T94" s="61"/>
      <c r="U94" s="61">
        <v>357130</v>
      </c>
    </row>
    <row r="95" spans="1:21" x14ac:dyDescent="0.25">
      <c r="B95" s="33" t="s">
        <v>71</v>
      </c>
      <c r="C95" s="33" t="s">
        <v>126</v>
      </c>
      <c r="D95" t="s">
        <v>77</v>
      </c>
      <c r="E95" s="61">
        <v>892964</v>
      </c>
      <c r="F95" s="61">
        <v>68509</v>
      </c>
      <c r="G95" s="61">
        <v>961473</v>
      </c>
      <c r="H95" s="61"/>
      <c r="I95" s="61">
        <v>123905</v>
      </c>
      <c r="J95" s="61">
        <v>6026</v>
      </c>
      <c r="K95" s="61">
        <v>551</v>
      </c>
      <c r="L95" s="61">
        <v>122182</v>
      </c>
      <c r="M95" s="61">
        <v>279085</v>
      </c>
      <c r="N95" s="65" t="s">
        <v>11</v>
      </c>
      <c r="O95" s="61">
        <v>46369</v>
      </c>
      <c r="P95" s="61">
        <v>164</v>
      </c>
      <c r="Q95" s="82" t="s">
        <v>11</v>
      </c>
      <c r="R95" s="61">
        <v>31467</v>
      </c>
      <c r="S95" s="61">
        <v>609749</v>
      </c>
      <c r="T95" s="61"/>
      <c r="U95" s="61">
        <v>351724</v>
      </c>
    </row>
    <row r="96" spans="1:21" x14ac:dyDescent="0.25">
      <c r="B96" s="33" t="s">
        <v>72</v>
      </c>
      <c r="C96" s="33" t="s">
        <v>128</v>
      </c>
      <c r="D96" t="s">
        <v>77</v>
      </c>
      <c r="E96" s="61">
        <v>892611</v>
      </c>
      <c r="F96" s="61">
        <v>70428</v>
      </c>
      <c r="G96" s="61">
        <v>963039</v>
      </c>
      <c r="H96" s="61"/>
      <c r="I96" s="61">
        <v>125825</v>
      </c>
      <c r="J96" s="61">
        <v>6005</v>
      </c>
      <c r="K96" s="61">
        <v>836</v>
      </c>
      <c r="L96" s="61">
        <v>122135</v>
      </c>
      <c r="M96" s="61">
        <v>263385</v>
      </c>
      <c r="N96" s="65" t="s">
        <v>11</v>
      </c>
      <c r="O96" s="61">
        <v>52737</v>
      </c>
      <c r="P96" s="61">
        <v>164</v>
      </c>
      <c r="Q96" s="82" t="s">
        <v>11</v>
      </c>
      <c r="R96" s="61">
        <v>37101</v>
      </c>
      <c r="S96" s="61">
        <v>608188</v>
      </c>
      <c r="T96" s="61"/>
      <c r="U96" s="61">
        <v>354851</v>
      </c>
    </row>
    <row r="97" spans="1:21" x14ac:dyDescent="0.25">
      <c r="B97" s="33" t="s">
        <v>73</v>
      </c>
      <c r="C97" s="33" t="s">
        <v>129</v>
      </c>
      <c r="D97" t="s">
        <v>77</v>
      </c>
      <c r="E97" s="61">
        <v>903087</v>
      </c>
      <c r="F97" s="61">
        <v>76813</v>
      </c>
      <c r="G97" s="61">
        <v>979900</v>
      </c>
      <c r="H97" s="61"/>
      <c r="I97" s="61">
        <v>127495</v>
      </c>
      <c r="J97" s="61">
        <v>6011</v>
      </c>
      <c r="K97" s="61">
        <v>1006</v>
      </c>
      <c r="L97" s="61">
        <v>126447</v>
      </c>
      <c r="M97" s="61">
        <v>249594</v>
      </c>
      <c r="N97" s="65" t="s">
        <v>11</v>
      </c>
      <c r="O97" s="61">
        <v>52941</v>
      </c>
      <c r="P97" s="61">
        <v>164</v>
      </c>
      <c r="Q97" s="82" t="s">
        <v>11</v>
      </c>
      <c r="R97" s="61">
        <v>54059</v>
      </c>
      <c r="S97" s="61">
        <v>617717</v>
      </c>
      <c r="T97" s="61"/>
      <c r="U97" s="61">
        <v>362183</v>
      </c>
    </row>
    <row r="98" spans="1:21" x14ac:dyDescent="0.25">
      <c r="B98" s="33" t="s">
        <v>74</v>
      </c>
      <c r="C98" s="33" t="s">
        <v>130</v>
      </c>
      <c r="D98" t="s">
        <v>77</v>
      </c>
      <c r="E98" s="61">
        <v>896327</v>
      </c>
      <c r="F98" s="61">
        <v>80343</v>
      </c>
      <c r="G98" s="61">
        <v>976670</v>
      </c>
      <c r="H98" s="61"/>
      <c r="I98" s="61">
        <v>126565</v>
      </c>
      <c r="J98" s="61">
        <v>6005</v>
      </c>
      <c r="K98" s="61">
        <v>4314</v>
      </c>
      <c r="L98" s="61">
        <v>122880</v>
      </c>
      <c r="M98" s="61">
        <v>240242</v>
      </c>
      <c r="N98" s="65" t="s">
        <v>11</v>
      </c>
      <c r="O98" s="61">
        <v>62861</v>
      </c>
      <c r="P98" s="61">
        <v>164</v>
      </c>
      <c r="Q98" s="82" t="s">
        <v>11</v>
      </c>
      <c r="R98" s="61">
        <v>44609</v>
      </c>
      <c r="S98" s="61">
        <v>607640</v>
      </c>
      <c r="T98" s="61"/>
      <c r="U98" s="61">
        <v>369030</v>
      </c>
    </row>
    <row r="99" spans="1:21" x14ac:dyDescent="0.25">
      <c r="B99" s="33" t="s">
        <v>75</v>
      </c>
      <c r="C99" s="33" t="s">
        <v>131</v>
      </c>
      <c r="D99" t="s">
        <v>77</v>
      </c>
      <c r="E99" s="61">
        <v>907370</v>
      </c>
      <c r="F99" s="61">
        <v>87052</v>
      </c>
      <c r="G99" s="61">
        <v>994422</v>
      </c>
      <c r="H99" s="61"/>
      <c r="I99" s="61">
        <v>127835</v>
      </c>
      <c r="J99" s="61">
        <v>6009</v>
      </c>
      <c r="K99" s="61">
        <v>11608</v>
      </c>
      <c r="L99" s="61">
        <v>122855</v>
      </c>
      <c r="M99" s="61">
        <v>248965</v>
      </c>
      <c r="N99" s="65" t="s">
        <v>11</v>
      </c>
      <c r="O99" s="61">
        <v>60032</v>
      </c>
      <c r="P99" s="61">
        <v>164</v>
      </c>
      <c r="Q99" s="82" t="s">
        <v>11</v>
      </c>
      <c r="R99" s="61">
        <v>44095</v>
      </c>
      <c r="S99" s="61">
        <v>621563</v>
      </c>
      <c r="T99" s="61"/>
      <c r="U99" s="61">
        <v>372859</v>
      </c>
    </row>
    <row r="100" spans="1:21" x14ac:dyDescent="0.25">
      <c r="B100" s="33" t="s">
        <v>76</v>
      </c>
      <c r="C100" s="33" t="s">
        <v>132</v>
      </c>
      <c r="E100" s="61">
        <v>929625</v>
      </c>
      <c r="F100" s="61">
        <v>82020</v>
      </c>
      <c r="G100" s="61">
        <v>1011645</v>
      </c>
      <c r="H100" s="61"/>
      <c r="I100" s="61">
        <v>134215</v>
      </c>
      <c r="J100" s="61">
        <v>6297</v>
      </c>
      <c r="K100" s="61">
        <v>28277</v>
      </c>
      <c r="L100" s="61">
        <v>123520</v>
      </c>
      <c r="M100" s="61">
        <v>252296</v>
      </c>
      <c r="N100" s="65" t="s">
        <v>11</v>
      </c>
      <c r="O100" s="61">
        <v>44542</v>
      </c>
      <c r="P100" s="61">
        <v>164</v>
      </c>
      <c r="Q100" s="82" t="s">
        <v>11</v>
      </c>
      <c r="R100" s="61">
        <v>37455</v>
      </c>
      <c r="S100" s="61">
        <v>626766</v>
      </c>
      <c r="T100" s="61"/>
      <c r="U100" s="61">
        <v>384879</v>
      </c>
    </row>
    <row r="101" spans="1:21" x14ac:dyDescent="0.25">
      <c r="B101" s="33"/>
      <c r="C101" s="57"/>
      <c r="E101" s="61"/>
      <c r="F101" s="61"/>
      <c r="G101" s="61"/>
      <c r="H101" s="61"/>
      <c r="I101" s="61"/>
      <c r="J101" s="61"/>
      <c r="K101" s="61"/>
      <c r="L101" s="61"/>
      <c r="M101" s="61"/>
      <c r="N101" s="65"/>
      <c r="O101" s="61"/>
      <c r="P101" s="61"/>
      <c r="Q101" s="81"/>
      <c r="R101" s="61"/>
      <c r="S101" s="61"/>
      <c r="T101" s="61"/>
      <c r="U101" s="61"/>
    </row>
    <row r="102" spans="1:21" x14ac:dyDescent="0.25">
      <c r="A102" s="68">
        <v>2004</v>
      </c>
      <c r="B102" s="33" t="s">
        <v>64</v>
      </c>
      <c r="C102" s="33" t="s">
        <v>105</v>
      </c>
      <c r="D102" t="s">
        <v>77</v>
      </c>
      <c r="E102" s="61">
        <v>977134</v>
      </c>
      <c r="F102" s="61">
        <v>97193</v>
      </c>
      <c r="G102" s="61">
        <v>1074327</v>
      </c>
      <c r="H102" s="61"/>
      <c r="I102" s="61">
        <v>144555</v>
      </c>
      <c r="J102" s="61">
        <v>7224</v>
      </c>
      <c r="K102" s="61">
        <v>54209</v>
      </c>
      <c r="L102" s="61">
        <v>123738</v>
      </c>
      <c r="M102" s="61">
        <v>277205</v>
      </c>
      <c r="N102" s="65" t="s">
        <v>11</v>
      </c>
      <c r="O102" s="61">
        <v>31147</v>
      </c>
      <c r="P102" s="61">
        <v>61</v>
      </c>
      <c r="Q102" s="82" t="s">
        <v>11</v>
      </c>
      <c r="R102" s="61">
        <v>45232</v>
      </c>
      <c r="S102" s="61">
        <v>683371</v>
      </c>
      <c r="T102" s="61"/>
      <c r="U102" s="61">
        <v>390956</v>
      </c>
    </row>
    <row r="103" spans="1:21" x14ac:dyDescent="0.25">
      <c r="B103" s="33" t="s">
        <v>66</v>
      </c>
      <c r="C103" s="33" t="s">
        <v>106</v>
      </c>
      <c r="D103" t="s">
        <v>77</v>
      </c>
      <c r="E103" s="61">
        <v>991641</v>
      </c>
      <c r="F103" s="61">
        <v>90790</v>
      </c>
      <c r="G103" s="61">
        <v>1082431</v>
      </c>
      <c r="H103" s="61"/>
      <c r="I103" s="61">
        <v>137185</v>
      </c>
      <c r="J103" s="61">
        <v>6801</v>
      </c>
      <c r="K103" s="61">
        <v>54791</v>
      </c>
      <c r="L103" s="61">
        <v>124034</v>
      </c>
      <c r="M103" s="61">
        <v>269939</v>
      </c>
      <c r="N103" s="65" t="s">
        <v>11</v>
      </c>
      <c r="O103" s="61">
        <v>28946</v>
      </c>
      <c r="P103" s="61">
        <v>0</v>
      </c>
      <c r="Q103" s="82" t="s">
        <v>11</v>
      </c>
      <c r="R103" s="61">
        <v>62163</v>
      </c>
      <c r="S103" s="61">
        <v>683859</v>
      </c>
      <c r="T103" s="61"/>
      <c r="U103" s="61">
        <v>398572</v>
      </c>
    </row>
    <row r="104" spans="1:21" x14ac:dyDescent="0.25">
      <c r="B104" s="33" t="s">
        <v>67</v>
      </c>
      <c r="C104" s="33" t="s">
        <v>107</v>
      </c>
      <c r="D104" t="s">
        <v>77</v>
      </c>
      <c r="E104" s="61">
        <v>979283</v>
      </c>
      <c r="F104" s="61">
        <v>83689</v>
      </c>
      <c r="G104" s="61">
        <v>1062972</v>
      </c>
      <c r="H104" s="61"/>
      <c r="I104" s="61">
        <v>136465</v>
      </c>
      <c r="J104" s="61">
        <v>6574</v>
      </c>
      <c r="K104" s="61">
        <v>54682</v>
      </c>
      <c r="L104" s="61">
        <v>124276</v>
      </c>
      <c r="M104" s="61">
        <v>283015</v>
      </c>
      <c r="N104" s="65" t="s">
        <v>11</v>
      </c>
      <c r="O104" s="61">
        <v>41227</v>
      </c>
      <c r="P104" s="61">
        <v>0</v>
      </c>
      <c r="Q104" s="82" t="s">
        <v>11</v>
      </c>
      <c r="R104" s="61">
        <v>20596</v>
      </c>
      <c r="S104" s="61">
        <v>666835</v>
      </c>
      <c r="T104" s="61"/>
      <c r="U104" s="61">
        <v>396137</v>
      </c>
    </row>
    <row r="105" spans="1:21" x14ac:dyDescent="0.25">
      <c r="B105" s="33" t="s">
        <v>68</v>
      </c>
      <c r="C105" s="33" t="s">
        <v>123</v>
      </c>
      <c r="D105" t="s">
        <v>77</v>
      </c>
      <c r="E105" s="61">
        <v>965678</v>
      </c>
      <c r="F105" s="61">
        <v>80507</v>
      </c>
      <c r="G105" s="61">
        <v>1046185</v>
      </c>
      <c r="H105" s="61"/>
      <c r="I105" s="61">
        <v>138765</v>
      </c>
      <c r="J105" s="61">
        <v>6456</v>
      </c>
      <c r="K105" s="61">
        <v>54665</v>
      </c>
      <c r="L105" s="61">
        <v>123126</v>
      </c>
      <c r="M105" s="61">
        <v>279343</v>
      </c>
      <c r="N105" s="65" t="s">
        <v>11</v>
      </c>
      <c r="O105" s="61">
        <v>45543</v>
      </c>
      <c r="P105" s="61">
        <v>0</v>
      </c>
      <c r="Q105" s="82" t="s">
        <v>11</v>
      </c>
      <c r="R105" s="61">
        <v>14608</v>
      </c>
      <c r="S105" s="61">
        <v>662506</v>
      </c>
      <c r="T105" s="61"/>
      <c r="U105" s="61">
        <v>383679</v>
      </c>
    </row>
    <row r="106" spans="1:21" x14ac:dyDescent="0.25">
      <c r="B106" s="33" t="s">
        <v>69</v>
      </c>
      <c r="C106" s="33" t="s">
        <v>124</v>
      </c>
      <c r="D106" t="s">
        <v>77</v>
      </c>
      <c r="E106" s="61">
        <v>958871</v>
      </c>
      <c r="F106" s="61">
        <v>83544</v>
      </c>
      <c r="G106" s="61">
        <v>1042415</v>
      </c>
      <c r="H106" s="61"/>
      <c r="I106" s="61">
        <v>137985</v>
      </c>
      <c r="J106" s="61">
        <v>6376</v>
      </c>
      <c r="K106" s="61">
        <v>35629</v>
      </c>
      <c r="L106" s="61">
        <v>123068</v>
      </c>
      <c r="M106" s="61">
        <v>275495</v>
      </c>
      <c r="N106" s="65" t="s">
        <v>11</v>
      </c>
      <c r="O106" s="61">
        <v>52830</v>
      </c>
      <c r="P106" s="61">
        <v>0</v>
      </c>
      <c r="Q106" s="82" t="s">
        <v>11</v>
      </c>
      <c r="R106" s="61">
        <v>25120</v>
      </c>
      <c r="S106" s="61">
        <v>656503</v>
      </c>
      <c r="T106" s="61"/>
      <c r="U106" s="61">
        <v>385912</v>
      </c>
    </row>
    <row r="107" spans="1:21" x14ac:dyDescent="0.25">
      <c r="B107" s="33" t="s">
        <v>70</v>
      </c>
      <c r="C107" s="33" t="s">
        <v>125</v>
      </c>
      <c r="D107" t="s">
        <v>77</v>
      </c>
      <c r="E107" s="61">
        <v>964957</v>
      </c>
      <c r="F107" s="61">
        <v>82814</v>
      </c>
      <c r="G107" s="61">
        <v>1047771</v>
      </c>
      <c r="H107" s="61"/>
      <c r="I107" s="61">
        <v>139735</v>
      </c>
      <c r="J107" s="61">
        <v>6344</v>
      </c>
      <c r="K107" s="61">
        <v>35544</v>
      </c>
      <c r="L107" s="61">
        <v>123331</v>
      </c>
      <c r="M107" s="61">
        <v>267814</v>
      </c>
      <c r="N107" s="65" t="s">
        <v>11</v>
      </c>
      <c r="O107" s="61">
        <v>58838</v>
      </c>
      <c r="P107" s="61">
        <v>0</v>
      </c>
      <c r="Q107" s="82" t="s">
        <v>11</v>
      </c>
      <c r="R107" s="61">
        <v>26226</v>
      </c>
      <c r="S107" s="61">
        <v>657832</v>
      </c>
      <c r="T107" s="61"/>
      <c r="U107" s="61">
        <v>389939</v>
      </c>
    </row>
    <row r="108" spans="1:21" x14ac:dyDescent="0.25">
      <c r="B108" s="33" t="s">
        <v>71</v>
      </c>
      <c r="C108" s="33" t="s">
        <v>126</v>
      </c>
      <c r="D108" t="s">
        <v>77</v>
      </c>
      <c r="E108" s="61">
        <v>933033</v>
      </c>
      <c r="F108" s="61">
        <v>78879</v>
      </c>
      <c r="G108" s="61">
        <v>1011912</v>
      </c>
      <c r="H108" s="61"/>
      <c r="I108" s="61">
        <v>139845</v>
      </c>
      <c r="J108" s="61">
        <v>6310</v>
      </c>
      <c r="K108" s="61">
        <v>11240</v>
      </c>
      <c r="L108" s="61">
        <v>123198</v>
      </c>
      <c r="M108" s="61">
        <v>277576</v>
      </c>
      <c r="N108" s="65" t="s">
        <v>11</v>
      </c>
      <c r="O108" s="61">
        <v>53850</v>
      </c>
      <c r="P108" s="61">
        <v>0</v>
      </c>
      <c r="Q108" s="82" t="s">
        <v>11</v>
      </c>
      <c r="R108" s="61">
        <v>13186</v>
      </c>
      <c r="S108" s="61">
        <v>625205</v>
      </c>
      <c r="T108" s="61"/>
      <c r="U108" s="61">
        <v>386707</v>
      </c>
    </row>
    <row r="109" spans="1:21" x14ac:dyDescent="0.25">
      <c r="B109" s="33" t="s">
        <v>72</v>
      </c>
      <c r="C109" s="33" t="s">
        <v>128</v>
      </c>
      <c r="D109" t="s">
        <v>77</v>
      </c>
      <c r="E109" s="61">
        <v>943519</v>
      </c>
      <c r="F109" s="61">
        <v>86360</v>
      </c>
      <c r="G109" s="61">
        <v>1029879</v>
      </c>
      <c r="H109" s="61"/>
      <c r="I109" s="61">
        <v>139825</v>
      </c>
      <c r="J109" s="61">
        <v>6302</v>
      </c>
      <c r="K109" s="61">
        <v>7237</v>
      </c>
      <c r="L109" s="61">
        <v>128000</v>
      </c>
      <c r="M109" s="61">
        <v>269223</v>
      </c>
      <c r="N109" s="65" t="s">
        <v>11</v>
      </c>
      <c r="O109" s="61">
        <v>59679</v>
      </c>
      <c r="P109" s="61">
        <v>0</v>
      </c>
      <c r="Q109" s="82" t="s">
        <v>11</v>
      </c>
      <c r="R109" s="61">
        <v>25062</v>
      </c>
      <c r="S109" s="61">
        <v>635328</v>
      </c>
      <c r="T109" s="61"/>
      <c r="U109" s="61">
        <v>394551</v>
      </c>
    </row>
    <row r="110" spans="1:21" x14ac:dyDescent="0.25">
      <c r="B110" s="33" t="s">
        <v>73</v>
      </c>
      <c r="C110" s="33" t="s">
        <v>129</v>
      </c>
      <c r="D110" t="s">
        <v>77</v>
      </c>
      <c r="E110" s="61">
        <v>934371</v>
      </c>
      <c r="F110" s="61">
        <v>84457</v>
      </c>
      <c r="G110" s="61">
        <v>1018828</v>
      </c>
      <c r="H110" s="61"/>
      <c r="I110" s="61">
        <v>144385</v>
      </c>
      <c r="J110" s="61">
        <v>6303</v>
      </c>
      <c r="K110" s="61">
        <v>3254</v>
      </c>
      <c r="L110" s="61">
        <v>124530</v>
      </c>
      <c r="M110" s="61">
        <v>262108</v>
      </c>
      <c r="N110" s="65" t="s">
        <v>11</v>
      </c>
      <c r="O110" s="61">
        <v>60358</v>
      </c>
      <c r="P110" s="61">
        <v>0</v>
      </c>
      <c r="Q110" s="82" t="s">
        <v>11</v>
      </c>
      <c r="R110" s="61">
        <v>18676</v>
      </c>
      <c r="S110" s="61">
        <v>619614</v>
      </c>
      <c r="T110" s="61"/>
      <c r="U110" s="61">
        <v>399214</v>
      </c>
    </row>
    <row r="111" spans="1:21" x14ac:dyDescent="0.25">
      <c r="B111" s="33" t="s">
        <v>74</v>
      </c>
      <c r="C111" s="33" t="s">
        <v>130</v>
      </c>
      <c r="D111" t="s">
        <v>77</v>
      </c>
      <c r="E111" s="61">
        <v>945942</v>
      </c>
      <c r="F111" s="61">
        <v>84566</v>
      </c>
      <c r="G111" s="61">
        <v>1030508</v>
      </c>
      <c r="H111" s="61"/>
      <c r="I111" s="61">
        <v>142035</v>
      </c>
      <c r="J111" s="61">
        <v>6296</v>
      </c>
      <c r="K111" s="61">
        <v>8720</v>
      </c>
      <c r="L111" s="61">
        <v>125317</v>
      </c>
      <c r="M111" s="61">
        <v>253018</v>
      </c>
      <c r="N111" s="65" t="s">
        <v>11</v>
      </c>
      <c r="O111" s="61">
        <v>67058</v>
      </c>
      <c r="P111" s="61">
        <v>0</v>
      </c>
      <c r="Q111" s="82" t="s">
        <v>11</v>
      </c>
      <c r="R111" s="61">
        <v>24342</v>
      </c>
      <c r="S111" s="61">
        <v>626786</v>
      </c>
      <c r="T111" s="61"/>
      <c r="U111" s="61">
        <v>403722</v>
      </c>
    </row>
    <row r="112" spans="1:21" x14ac:dyDescent="0.25">
      <c r="B112" s="33" t="s">
        <v>75</v>
      </c>
      <c r="C112" s="33" t="s">
        <v>131</v>
      </c>
      <c r="D112" t="s">
        <v>77</v>
      </c>
      <c r="E112" s="61">
        <v>980315</v>
      </c>
      <c r="F112" s="61">
        <v>93452</v>
      </c>
      <c r="G112" s="61">
        <v>1073767</v>
      </c>
      <c r="H112" s="61"/>
      <c r="I112" s="61">
        <v>142315</v>
      </c>
      <c r="J112" s="61">
        <v>6290</v>
      </c>
      <c r="K112" s="61">
        <v>14238</v>
      </c>
      <c r="L112" s="61">
        <v>127847</v>
      </c>
      <c r="M112" s="61">
        <v>281803</v>
      </c>
      <c r="N112" s="65" t="s">
        <v>11</v>
      </c>
      <c r="O112" s="61">
        <v>37428</v>
      </c>
      <c r="P112" s="61">
        <v>0</v>
      </c>
      <c r="Q112" s="82" t="s">
        <v>11</v>
      </c>
      <c r="R112" s="61">
        <v>49044</v>
      </c>
      <c r="S112" s="61">
        <v>658965</v>
      </c>
      <c r="T112" s="61"/>
      <c r="U112" s="61">
        <v>414802</v>
      </c>
    </row>
    <row r="113" spans="1:21" x14ac:dyDescent="0.25">
      <c r="B113" s="33" t="s">
        <v>76</v>
      </c>
      <c r="C113" s="33" t="s">
        <v>132</v>
      </c>
      <c r="E113" s="61">
        <v>969341</v>
      </c>
      <c r="F113" s="61">
        <v>92513</v>
      </c>
      <c r="G113" s="61">
        <v>1061854</v>
      </c>
      <c r="H113" s="61"/>
      <c r="I113" s="61">
        <v>146775</v>
      </c>
      <c r="J113" s="61">
        <v>6351</v>
      </c>
      <c r="K113" s="61">
        <v>15789</v>
      </c>
      <c r="L113" s="61">
        <v>125860</v>
      </c>
      <c r="M113" s="61">
        <v>280091</v>
      </c>
      <c r="N113" s="65" t="s">
        <v>11</v>
      </c>
      <c r="O113" s="61">
        <v>39087</v>
      </c>
      <c r="P113" s="61">
        <v>0</v>
      </c>
      <c r="Q113" s="82" t="s">
        <v>11</v>
      </c>
      <c r="R113" s="61">
        <v>24310</v>
      </c>
      <c r="S113" s="61">
        <v>638263</v>
      </c>
      <c r="T113" s="61"/>
      <c r="U113" s="61">
        <v>423591</v>
      </c>
    </row>
    <row r="114" spans="1:21" x14ac:dyDescent="0.25">
      <c r="B114" s="33"/>
      <c r="C114" s="33"/>
      <c r="E114" s="61"/>
      <c r="F114" s="61"/>
      <c r="G114" s="61"/>
      <c r="H114" s="61"/>
      <c r="I114" s="61"/>
      <c r="J114" s="61"/>
      <c r="K114" s="61"/>
      <c r="L114" s="61"/>
      <c r="M114" s="61"/>
      <c r="N114" s="65"/>
      <c r="O114" s="61"/>
      <c r="P114" s="61"/>
      <c r="Q114" s="81"/>
      <c r="R114" s="61"/>
      <c r="S114" s="61"/>
      <c r="T114" s="61"/>
      <c r="U114" s="61"/>
    </row>
    <row r="115" spans="1:21" s="44" customFormat="1" x14ac:dyDescent="0.25">
      <c r="A115" s="68">
        <v>2005</v>
      </c>
      <c r="B115" s="33" t="s">
        <v>64</v>
      </c>
      <c r="C115" s="33" t="s">
        <v>105</v>
      </c>
      <c r="D115" s="44" t="s">
        <v>77</v>
      </c>
      <c r="E115" s="61">
        <v>983973</v>
      </c>
      <c r="F115" s="61">
        <v>87507</v>
      </c>
      <c r="G115" s="61">
        <f>SUM(E115:F115)</f>
        <v>1071480</v>
      </c>
      <c r="H115" s="61"/>
      <c r="I115" s="61">
        <v>157003</v>
      </c>
      <c r="J115" s="61">
        <v>7288</v>
      </c>
      <c r="K115" s="61">
        <v>15840</v>
      </c>
      <c r="L115" s="61">
        <v>120150</v>
      </c>
      <c r="M115" s="61">
        <v>304747</v>
      </c>
      <c r="N115" s="65" t="s">
        <v>11</v>
      </c>
      <c r="O115" s="61">
        <v>15723</v>
      </c>
      <c r="P115" s="61">
        <v>0</v>
      </c>
      <c r="Q115" s="82" t="s">
        <v>11</v>
      </c>
      <c r="R115" s="61">
        <v>29941</v>
      </c>
      <c r="S115" s="61">
        <f>SUM(I115:R115)</f>
        <v>650692</v>
      </c>
      <c r="T115" s="61"/>
      <c r="U115" s="61">
        <v>420788</v>
      </c>
    </row>
    <row r="116" spans="1:21" s="44" customFormat="1" x14ac:dyDescent="0.25">
      <c r="A116" s="68"/>
      <c r="B116" s="33" t="s">
        <v>66</v>
      </c>
      <c r="C116" s="33" t="s">
        <v>106</v>
      </c>
      <c r="D116" s="44" t="s">
        <v>77</v>
      </c>
      <c r="E116" s="61">
        <v>982345</v>
      </c>
      <c r="F116" s="61">
        <v>90358</v>
      </c>
      <c r="G116" s="61">
        <f t="shared" ref="G116:G126" si="0">SUM(E116:F116)</f>
        <v>1072703</v>
      </c>
      <c r="H116" s="61"/>
      <c r="I116" s="61">
        <v>154798</v>
      </c>
      <c r="J116" s="61">
        <v>7132</v>
      </c>
      <c r="K116" s="61">
        <v>9366</v>
      </c>
      <c r="L116" s="61">
        <v>119759</v>
      </c>
      <c r="M116" s="61">
        <v>298095</v>
      </c>
      <c r="N116" s="65" t="s">
        <v>11</v>
      </c>
      <c r="O116" s="61">
        <v>22747</v>
      </c>
      <c r="P116" s="61">
        <v>0</v>
      </c>
      <c r="Q116" s="82" t="s">
        <v>11</v>
      </c>
      <c r="R116" s="61">
        <v>36063</v>
      </c>
      <c r="S116" s="61">
        <f t="shared" ref="S116:S126" si="1">SUM(I116:R116)</f>
        <v>647960</v>
      </c>
      <c r="T116" s="61"/>
      <c r="U116" s="61">
        <v>424743</v>
      </c>
    </row>
    <row r="117" spans="1:21" s="44" customFormat="1" x14ac:dyDescent="0.25">
      <c r="A117" s="68"/>
      <c r="B117" s="33" t="s">
        <v>67</v>
      </c>
      <c r="C117" s="33" t="s">
        <v>107</v>
      </c>
      <c r="D117" s="44" t="s">
        <v>77</v>
      </c>
      <c r="E117" s="61">
        <v>968338</v>
      </c>
      <c r="F117" s="61">
        <v>86426</v>
      </c>
      <c r="G117" s="61">
        <f t="shared" si="0"/>
        <v>1054764</v>
      </c>
      <c r="H117" s="61"/>
      <c r="I117" s="61">
        <v>151603</v>
      </c>
      <c r="J117" s="61">
        <v>6845</v>
      </c>
      <c r="K117" s="61">
        <v>4213</v>
      </c>
      <c r="L117" s="61">
        <v>119204</v>
      </c>
      <c r="M117" s="61">
        <v>304193</v>
      </c>
      <c r="N117" s="65" t="s">
        <v>11</v>
      </c>
      <c r="O117" s="61">
        <v>30744</v>
      </c>
      <c r="P117" s="61">
        <v>0</v>
      </c>
      <c r="Q117" s="82" t="s">
        <v>11</v>
      </c>
      <c r="R117" s="61">
        <v>17263</v>
      </c>
      <c r="S117" s="61">
        <f t="shared" si="1"/>
        <v>634065</v>
      </c>
      <c r="T117" s="61"/>
      <c r="U117" s="61">
        <v>420699</v>
      </c>
    </row>
    <row r="118" spans="1:21" s="44" customFormat="1" x14ac:dyDescent="0.25">
      <c r="A118" s="68"/>
      <c r="B118" s="33" t="s">
        <v>68</v>
      </c>
      <c r="C118" s="33" t="s">
        <v>123</v>
      </c>
      <c r="D118" s="44" t="s">
        <v>77</v>
      </c>
      <c r="E118" s="61">
        <v>968033</v>
      </c>
      <c r="F118" s="61">
        <v>88598</v>
      </c>
      <c r="G118" s="61">
        <f t="shared" si="0"/>
        <v>1056631</v>
      </c>
      <c r="H118" s="61"/>
      <c r="I118" s="61">
        <v>150454</v>
      </c>
      <c r="J118" s="61">
        <v>6668</v>
      </c>
      <c r="K118" s="61">
        <v>3923</v>
      </c>
      <c r="L118" s="61">
        <v>122482</v>
      </c>
      <c r="M118" s="61">
        <v>304886</v>
      </c>
      <c r="N118" s="65" t="s">
        <v>11</v>
      </c>
      <c r="O118" s="61">
        <v>29337</v>
      </c>
      <c r="P118" s="61">
        <v>0</v>
      </c>
      <c r="Q118" s="82" t="s">
        <v>11</v>
      </c>
      <c r="R118" s="61">
        <v>15523</v>
      </c>
      <c r="S118" s="61">
        <f t="shared" si="1"/>
        <v>633273</v>
      </c>
      <c r="T118" s="61"/>
      <c r="U118" s="61">
        <v>423358</v>
      </c>
    </row>
    <row r="119" spans="1:21" s="44" customFormat="1" x14ac:dyDescent="0.25">
      <c r="A119" s="68"/>
      <c r="B119" s="33" t="s">
        <v>69</v>
      </c>
      <c r="C119" s="33" t="s">
        <v>124</v>
      </c>
      <c r="D119" s="44" t="s">
        <v>77</v>
      </c>
      <c r="E119" s="61">
        <v>965405</v>
      </c>
      <c r="F119" s="61">
        <v>93218</v>
      </c>
      <c r="G119" s="61">
        <f t="shared" si="0"/>
        <v>1058623</v>
      </c>
      <c r="H119" s="61"/>
      <c r="I119" s="61">
        <v>147203</v>
      </c>
      <c r="J119" s="61">
        <v>6572</v>
      </c>
      <c r="K119" s="61">
        <v>1338</v>
      </c>
      <c r="L119" s="61">
        <v>124672</v>
      </c>
      <c r="M119" s="61">
        <v>298353</v>
      </c>
      <c r="N119" s="65" t="s">
        <v>11</v>
      </c>
      <c r="O119" s="61">
        <v>35289</v>
      </c>
      <c r="P119" s="61">
        <v>0</v>
      </c>
      <c r="Q119" s="82" t="s">
        <v>11</v>
      </c>
      <c r="R119" s="61">
        <v>19274</v>
      </c>
      <c r="S119" s="61">
        <f t="shared" si="1"/>
        <v>632701</v>
      </c>
      <c r="T119" s="61"/>
      <c r="U119" s="61">
        <v>425922</v>
      </c>
    </row>
    <row r="120" spans="1:21" s="44" customFormat="1" x14ac:dyDescent="0.25">
      <c r="A120" s="68"/>
      <c r="B120" s="33" t="s">
        <v>70</v>
      </c>
      <c r="C120" s="33" t="s">
        <v>125</v>
      </c>
      <c r="D120" s="44" t="s">
        <v>77</v>
      </c>
      <c r="E120" s="61">
        <v>964867</v>
      </c>
      <c r="F120" s="61">
        <v>90853</v>
      </c>
      <c r="G120" s="61">
        <f t="shared" si="0"/>
        <v>1055720</v>
      </c>
      <c r="H120" s="61"/>
      <c r="I120" s="61">
        <v>147618</v>
      </c>
      <c r="J120" s="61">
        <v>6513</v>
      </c>
      <c r="K120" s="61">
        <v>1278</v>
      </c>
      <c r="L120" s="61">
        <v>119316</v>
      </c>
      <c r="M120" s="61">
        <v>290257</v>
      </c>
      <c r="N120" s="65" t="s">
        <v>11</v>
      </c>
      <c r="O120" s="61">
        <v>37448</v>
      </c>
      <c r="P120" s="61">
        <v>0</v>
      </c>
      <c r="Q120" s="82" t="s">
        <v>11</v>
      </c>
      <c r="R120" s="61">
        <v>24835</v>
      </c>
      <c r="S120" s="61">
        <f t="shared" si="1"/>
        <v>627265</v>
      </c>
      <c r="T120" s="61"/>
      <c r="U120" s="61">
        <v>428455</v>
      </c>
    </row>
    <row r="121" spans="1:21" s="44" customFormat="1" x14ac:dyDescent="0.25">
      <c r="A121" s="68"/>
      <c r="B121" s="33" t="s">
        <v>71</v>
      </c>
      <c r="C121" s="33" t="s">
        <v>126</v>
      </c>
      <c r="D121" s="44" t="s">
        <v>77</v>
      </c>
      <c r="E121" s="61">
        <v>961812</v>
      </c>
      <c r="F121" s="61">
        <v>94966</v>
      </c>
      <c r="G121" s="61">
        <f t="shared" si="0"/>
        <v>1056778</v>
      </c>
      <c r="H121" s="61"/>
      <c r="I121" s="61">
        <v>145595</v>
      </c>
      <c r="J121" s="61">
        <v>6494</v>
      </c>
      <c r="K121" s="61">
        <v>1452</v>
      </c>
      <c r="L121" s="61">
        <v>116231</v>
      </c>
      <c r="M121" s="61">
        <v>279651</v>
      </c>
      <c r="N121" s="65" t="s">
        <v>11</v>
      </c>
      <c r="O121" s="61">
        <v>46134</v>
      </c>
      <c r="P121" s="61">
        <v>0</v>
      </c>
      <c r="Q121" s="82" t="s">
        <v>11</v>
      </c>
      <c r="R121" s="61">
        <v>27953</v>
      </c>
      <c r="S121" s="61">
        <f t="shared" si="1"/>
        <v>623510</v>
      </c>
      <c r="T121" s="61"/>
      <c r="U121" s="61">
        <v>433268</v>
      </c>
    </row>
    <row r="122" spans="1:21" s="44" customFormat="1" x14ac:dyDescent="0.25">
      <c r="A122" s="68"/>
      <c r="B122" s="33" t="s">
        <v>72</v>
      </c>
      <c r="C122" s="33" t="s">
        <v>128</v>
      </c>
      <c r="D122" s="44" t="s">
        <v>77</v>
      </c>
      <c r="E122" s="61">
        <v>964201</v>
      </c>
      <c r="F122" s="61">
        <v>96329</v>
      </c>
      <c r="G122" s="61">
        <f t="shared" si="0"/>
        <v>1060530</v>
      </c>
      <c r="H122" s="61"/>
      <c r="I122" s="61">
        <v>143949</v>
      </c>
      <c r="J122" s="61">
        <v>6486</v>
      </c>
      <c r="K122" s="61">
        <v>1276</v>
      </c>
      <c r="L122" s="61">
        <v>116686</v>
      </c>
      <c r="M122" s="61">
        <v>269732</v>
      </c>
      <c r="N122" s="65" t="s">
        <v>11</v>
      </c>
      <c r="O122" s="61">
        <v>53758</v>
      </c>
      <c r="P122" s="61">
        <v>0</v>
      </c>
      <c r="Q122" s="82" t="s">
        <v>11</v>
      </c>
      <c r="R122" s="61">
        <v>29555</v>
      </c>
      <c r="S122" s="61">
        <f t="shared" si="1"/>
        <v>621442</v>
      </c>
      <c r="T122" s="61"/>
      <c r="U122" s="61">
        <v>439088</v>
      </c>
    </row>
    <row r="123" spans="1:21" s="44" customFormat="1" x14ac:dyDescent="0.25">
      <c r="A123" s="68"/>
      <c r="B123" s="33" t="s">
        <v>73</v>
      </c>
      <c r="C123" s="33" t="s">
        <v>129</v>
      </c>
      <c r="D123" s="44" t="s">
        <v>77</v>
      </c>
      <c r="E123" s="61">
        <v>965039</v>
      </c>
      <c r="F123" s="61">
        <v>99056</v>
      </c>
      <c r="G123" s="61">
        <f t="shared" si="0"/>
        <v>1064095</v>
      </c>
      <c r="H123" s="61"/>
      <c r="I123" s="61">
        <v>146547</v>
      </c>
      <c r="J123" s="61">
        <v>6472</v>
      </c>
      <c r="K123" s="61">
        <v>1912</v>
      </c>
      <c r="L123" s="61">
        <v>117143</v>
      </c>
      <c r="M123" s="61">
        <v>262051</v>
      </c>
      <c r="N123" s="65" t="s">
        <v>11</v>
      </c>
      <c r="O123" s="61">
        <v>61131</v>
      </c>
      <c r="P123" s="61">
        <v>0</v>
      </c>
      <c r="Q123" s="82" t="s">
        <v>11</v>
      </c>
      <c r="R123" s="61">
        <v>28458</v>
      </c>
      <c r="S123" s="61">
        <f t="shared" si="1"/>
        <v>623714</v>
      </c>
      <c r="T123" s="61"/>
      <c r="U123" s="61">
        <v>440381</v>
      </c>
    </row>
    <row r="124" spans="1:21" s="44" customFormat="1" x14ac:dyDescent="0.25">
      <c r="A124" s="68"/>
      <c r="B124" s="33" t="s">
        <v>74</v>
      </c>
      <c r="C124" s="33" t="s">
        <v>130</v>
      </c>
      <c r="D124" s="44" t="s">
        <v>77</v>
      </c>
      <c r="E124" s="61">
        <v>959227</v>
      </c>
      <c r="F124" s="61">
        <v>92232</v>
      </c>
      <c r="G124" s="61">
        <f t="shared" si="0"/>
        <v>1051459</v>
      </c>
      <c r="H124" s="61"/>
      <c r="I124" s="61">
        <v>143990</v>
      </c>
      <c r="J124" s="61">
        <v>6464</v>
      </c>
      <c r="K124" s="61">
        <v>1364</v>
      </c>
      <c r="L124" s="61">
        <v>114526</v>
      </c>
      <c r="M124" s="61">
        <v>267376</v>
      </c>
      <c r="N124" s="65" t="s">
        <v>11</v>
      </c>
      <c r="O124" s="61">
        <v>56342</v>
      </c>
      <c r="P124" s="61">
        <v>0</v>
      </c>
      <c r="Q124" s="82" t="s">
        <v>11</v>
      </c>
      <c r="R124" s="61">
        <v>30159</v>
      </c>
      <c r="S124" s="61">
        <f t="shared" si="1"/>
        <v>620221</v>
      </c>
      <c r="T124" s="61"/>
      <c r="U124" s="61">
        <v>431238</v>
      </c>
    </row>
    <row r="125" spans="1:21" s="44" customFormat="1" x14ac:dyDescent="0.25">
      <c r="A125" s="68"/>
      <c r="B125" s="33" t="s">
        <v>75</v>
      </c>
      <c r="C125" s="33" t="s">
        <v>131</v>
      </c>
      <c r="D125" s="44" t="s">
        <v>77</v>
      </c>
      <c r="E125" s="61">
        <v>972033</v>
      </c>
      <c r="F125" s="61">
        <v>102236</v>
      </c>
      <c r="G125" s="61">
        <f t="shared" si="0"/>
        <v>1074269</v>
      </c>
      <c r="H125" s="61"/>
      <c r="I125" s="61">
        <v>142254</v>
      </c>
      <c r="J125" s="61">
        <v>6468</v>
      </c>
      <c r="K125" s="61">
        <v>1262</v>
      </c>
      <c r="L125" s="61">
        <v>114855</v>
      </c>
      <c r="M125" s="61">
        <v>294859</v>
      </c>
      <c r="N125" s="65" t="s">
        <v>11</v>
      </c>
      <c r="O125" s="61">
        <v>34808</v>
      </c>
      <c r="P125" s="61">
        <v>0</v>
      </c>
      <c r="Q125" s="82" t="s">
        <v>11</v>
      </c>
      <c r="R125" s="61">
        <v>41626</v>
      </c>
      <c r="S125" s="61">
        <f t="shared" si="1"/>
        <v>636132</v>
      </c>
      <c r="T125" s="61"/>
      <c r="U125" s="61">
        <v>438137</v>
      </c>
    </row>
    <row r="126" spans="1:21" s="44" customFormat="1" x14ac:dyDescent="0.25">
      <c r="A126" s="68"/>
      <c r="B126" s="33" t="s">
        <v>76</v>
      </c>
      <c r="C126" s="33" t="s">
        <v>132</v>
      </c>
      <c r="E126" s="61">
        <v>971217</v>
      </c>
      <c r="F126" s="61">
        <v>95582</v>
      </c>
      <c r="G126" s="61">
        <f t="shared" si="0"/>
        <v>1066799</v>
      </c>
      <c r="H126" s="61"/>
      <c r="I126" s="61">
        <v>148406</v>
      </c>
      <c r="J126" s="61">
        <v>6671</v>
      </c>
      <c r="K126" s="61">
        <v>1561</v>
      </c>
      <c r="L126" s="61">
        <v>118134</v>
      </c>
      <c r="M126" s="61">
        <v>297086</v>
      </c>
      <c r="N126" s="65" t="s">
        <v>11</v>
      </c>
      <c r="O126" s="61">
        <v>25712</v>
      </c>
      <c r="P126" s="61">
        <v>0</v>
      </c>
      <c r="Q126" s="82" t="s">
        <v>11</v>
      </c>
      <c r="R126" s="61">
        <v>26083</v>
      </c>
      <c r="S126" s="61">
        <f t="shared" si="1"/>
        <v>623653</v>
      </c>
      <c r="T126" s="61"/>
      <c r="U126" s="61">
        <v>443146</v>
      </c>
    </row>
    <row r="127" spans="1:21" s="44" customFormat="1" x14ac:dyDescent="0.25">
      <c r="A127" s="68"/>
      <c r="B127" s="33"/>
      <c r="C127" s="33"/>
      <c r="E127" s="61"/>
      <c r="F127" s="61"/>
      <c r="G127" s="61"/>
      <c r="H127" s="61"/>
      <c r="I127" s="61"/>
      <c r="J127" s="61"/>
      <c r="K127" s="61"/>
      <c r="L127" s="61"/>
      <c r="M127" s="61"/>
      <c r="N127" s="65"/>
      <c r="O127" s="61"/>
      <c r="P127" s="61"/>
      <c r="Q127" s="81"/>
      <c r="R127" s="61"/>
      <c r="S127" s="61"/>
      <c r="T127" s="61"/>
      <c r="U127" s="61"/>
    </row>
    <row r="128" spans="1:21" s="44" customFormat="1" x14ac:dyDescent="0.25">
      <c r="A128" s="68">
        <v>2006</v>
      </c>
      <c r="B128" s="33" t="s">
        <v>64</v>
      </c>
      <c r="C128" s="33" t="s">
        <v>105</v>
      </c>
      <c r="D128" s="44" t="s">
        <v>77</v>
      </c>
      <c r="E128" s="61">
        <v>1004834</v>
      </c>
      <c r="F128" s="61">
        <v>113369</v>
      </c>
      <c r="G128" s="61">
        <f t="shared" ref="G128:G139" si="2">SUM(E128:F128)</f>
        <v>1118203</v>
      </c>
      <c r="H128" s="61"/>
      <c r="I128" s="61">
        <v>166914</v>
      </c>
      <c r="J128" s="61">
        <v>7381</v>
      </c>
      <c r="K128" s="61">
        <v>1248</v>
      </c>
      <c r="L128" s="61">
        <v>123932</v>
      </c>
      <c r="M128" s="61">
        <v>324240</v>
      </c>
      <c r="N128" s="65" t="s">
        <v>11</v>
      </c>
      <c r="O128" s="61">
        <v>7319</v>
      </c>
      <c r="P128" s="61">
        <v>0</v>
      </c>
      <c r="Q128" s="82" t="s">
        <v>11</v>
      </c>
      <c r="R128" s="61">
        <v>34948</v>
      </c>
      <c r="S128" s="61">
        <f t="shared" ref="S128:S139" si="3">SUM(I128:R128)</f>
        <v>665982</v>
      </c>
      <c r="T128" s="61"/>
      <c r="U128" s="61">
        <v>452221</v>
      </c>
    </row>
    <row r="129" spans="1:21" s="44" customFormat="1" x14ac:dyDescent="0.25">
      <c r="A129" s="68"/>
      <c r="B129" s="33" t="s">
        <v>66</v>
      </c>
      <c r="C129" s="33" t="s">
        <v>106</v>
      </c>
      <c r="D129" s="44" t="s">
        <v>77</v>
      </c>
      <c r="E129" s="61">
        <v>992937</v>
      </c>
      <c r="F129" s="61">
        <v>107455</v>
      </c>
      <c r="G129" s="61">
        <f t="shared" si="2"/>
        <v>1100392</v>
      </c>
      <c r="H129" s="61"/>
      <c r="I129" s="61">
        <v>150941</v>
      </c>
      <c r="J129" s="61">
        <v>7097</v>
      </c>
      <c r="K129" s="61">
        <v>1307</v>
      </c>
      <c r="L129" s="61">
        <v>129692</v>
      </c>
      <c r="M129" s="61">
        <v>319109</v>
      </c>
      <c r="N129" s="65" t="s">
        <v>11</v>
      </c>
      <c r="O129" s="61">
        <v>5466</v>
      </c>
      <c r="P129" s="61">
        <v>0</v>
      </c>
      <c r="Q129" s="82" t="s">
        <v>11</v>
      </c>
      <c r="R129" s="61">
        <v>34341</v>
      </c>
      <c r="S129" s="61">
        <f t="shared" si="3"/>
        <v>647953</v>
      </c>
      <c r="T129" s="61"/>
      <c r="U129" s="61">
        <v>452439</v>
      </c>
    </row>
    <row r="130" spans="1:21" s="44" customFormat="1" x14ac:dyDescent="0.25">
      <c r="A130" s="68"/>
      <c r="B130" s="33" t="s">
        <v>147</v>
      </c>
      <c r="C130" s="33" t="s">
        <v>148</v>
      </c>
      <c r="D130" s="44" t="s">
        <v>77</v>
      </c>
      <c r="E130" s="61">
        <v>988769</v>
      </c>
      <c r="F130" s="61">
        <v>101378</v>
      </c>
      <c r="G130" s="61">
        <f t="shared" si="2"/>
        <v>1090147</v>
      </c>
      <c r="H130" s="61"/>
      <c r="I130" s="61">
        <v>150009</v>
      </c>
      <c r="J130" s="61">
        <v>6891</v>
      </c>
      <c r="K130" s="61">
        <v>1294</v>
      </c>
      <c r="L130" s="61">
        <v>125491</v>
      </c>
      <c r="M130" s="61">
        <v>319677</v>
      </c>
      <c r="N130" s="65" t="s">
        <v>11</v>
      </c>
      <c r="O130" s="61">
        <v>14166</v>
      </c>
      <c r="P130" s="61">
        <v>0</v>
      </c>
      <c r="Q130" s="82" t="s">
        <v>11</v>
      </c>
      <c r="R130" s="61">
        <v>18755</v>
      </c>
      <c r="S130" s="61">
        <f t="shared" si="3"/>
        <v>636283</v>
      </c>
      <c r="T130" s="61"/>
      <c r="U130" s="61">
        <v>453864</v>
      </c>
    </row>
    <row r="131" spans="1:21" s="44" customFormat="1" x14ac:dyDescent="0.25">
      <c r="A131" s="68"/>
      <c r="B131" s="33" t="s">
        <v>150</v>
      </c>
      <c r="C131" s="33" t="s">
        <v>151</v>
      </c>
      <c r="D131" s="44" t="s">
        <v>77</v>
      </c>
      <c r="E131" s="61">
        <v>999422</v>
      </c>
      <c r="F131" s="61">
        <v>111907</v>
      </c>
      <c r="G131" s="61">
        <f t="shared" si="2"/>
        <v>1111329</v>
      </c>
      <c r="H131" s="61"/>
      <c r="I131" s="61">
        <v>151867</v>
      </c>
      <c r="J131" s="61">
        <v>6811</v>
      </c>
      <c r="K131" s="61">
        <v>2400</v>
      </c>
      <c r="L131" s="61">
        <v>125944</v>
      </c>
      <c r="M131" s="61">
        <v>327658</v>
      </c>
      <c r="N131" s="65" t="s">
        <v>11</v>
      </c>
      <c r="O131" s="61">
        <v>10453</v>
      </c>
      <c r="P131" s="61">
        <v>0</v>
      </c>
      <c r="Q131" s="82" t="s">
        <v>11</v>
      </c>
      <c r="R131" s="61">
        <v>24993</v>
      </c>
      <c r="S131" s="61">
        <f t="shared" si="3"/>
        <v>650126</v>
      </c>
      <c r="T131" s="61"/>
      <c r="U131" s="61">
        <v>461203</v>
      </c>
    </row>
    <row r="132" spans="1:21" s="44" customFormat="1" x14ac:dyDescent="0.25">
      <c r="A132" s="68"/>
      <c r="B132" s="33" t="s">
        <v>152</v>
      </c>
      <c r="C132" s="33" t="s">
        <v>153</v>
      </c>
      <c r="D132" s="44" t="s">
        <v>77</v>
      </c>
      <c r="E132" s="61">
        <v>994226</v>
      </c>
      <c r="F132" s="61">
        <v>108858</v>
      </c>
      <c r="G132" s="61">
        <f t="shared" si="2"/>
        <v>1103084</v>
      </c>
      <c r="H132" s="61"/>
      <c r="I132" s="61">
        <v>150482</v>
      </c>
      <c r="J132" s="61">
        <v>6786</v>
      </c>
      <c r="K132" s="61">
        <v>1350</v>
      </c>
      <c r="L132" s="61">
        <v>125339</v>
      </c>
      <c r="M132" s="61">
        <v>323897</v>
      </c>
      <c r="N132" s="65" t="s">
        <v>11</v>
      </c>
      <c r="O132" s="61">
        <v>10543</v>
      </c>
      <c r="P132" s="61">
        <v>0</v>
      </c>
      <c r="Q132" s="82" t="s">
        <v>11</v>
      </c>
      <c r="R132" s="61">
        <v>27126</v>
      </c>
      <c r="S132" s="61">
        <f t="shared" si="3"/>
        <v>645523</v>
      </c>
      <c r="T132" s="61"/>
      <c r="U132" s="61">
        <v>457561</v>
      </c>
    </row>
    <row r="133" spans="1:21" s="44" customFormat="1" x14ac:dyDescent="0.25">
      <c r="A133" s="68"/>
      <c r="B133" s="33" t="s">
        <v>158</v>
      </c>
      <c r="C133" s="33" t="s">
        <v>154</v>
      </c>
      <c r="D133" s="44" t="s">
        <v>77</v>
      </c>
      <c r="E133" s="61">
        <v>999642</v>
      </c>
      <c r="F133" s="61">
        <v>105548</v>
      </c>
      <c r="G133" s="61">
        <f t="shared" si="2"/>
        <v>1105190</v>
      </c>
      <c r="H133" s="61"/>
      <c r="I133" s="61">
        <v>150466</v>
      </c>
      <c r="J133" s="61">
        <v>6768</v>
      </c>
      <c r="K133" s="61">
        <v>1366</v>
      </c>
      <c r="L133" s="61">
        <v>120883</v>
      </c>
      <c r="M133" s="61">
        <v>316841</v>
      </c>
      <c r="N133" s="65" t="s">
        <v>11</v>
      </c>
      <c r="O133" s="61">
        <v>16470</v>
      </c>
      <c r="P133" s="61">
        <v>0</v>
      </c>
      <c r="Q133" s="82" t="s">
        <v>11</v>
      </c>
      <c r="R133" s="61">
        <v>32184</v>
      </c>
      <c r="S133" s="61">
        <f t="shared" si="3"/>
        <v>644978</v>
      </c>
      <c r="T133" s="61"/>
      <c r="U133" s="61">
        <v>460212</v>
      </c>
    </row>
    <row r="134" spans="1:21" x14ac:dyDescent="0.25">
      <c r="B134" s="33" t="s">
        <v>159</v>
      </c>
      <c r="C134" s="33" t="s">
        <v>155</v>
      </c>
      <c r="D134" s="44" t="s">
        <v>77</v>
      </c>
      <c r="E134" s="61">
        <v>1006062</v>
      </c>
      <c r="F134" s="61">
        <v>109714</v>
      </c>
      <c r="G134" s="61">
        <f t="shared" si="2"/>
        <v>1115776</v>
      </c>
      <c r="H134" s="61"/>
      <c r="I134" s="61">
        <v>149273</v>
      </c>
      <c r="J134" s="61">
        <v>6759</v>
      </c>
      <c r="K134" s="61">
        <v>1368</v>
      </c>
      <c r="L134" s="61">
        <v>124022</v>
      </c>
      <c r="M134" s="61">
        <v>312202</v>
      </c>
      <c r="N134" s="65" t="s">
        <v>11</v>
      </c>
      <c r="O134" s="61">
        <v>21106</v>
      </c>
      <c r="P134" s="61">
        <v>0</v>
      </c>
      <c r="Q134" s="82" t="s">
        <v>11</v>
      </c>
      <c r="R134" s="61">
        <v>32921</v>
      </c>
      <c r="S134" s="61">
        <f t="shared" si="3"/>
        <v>647651</v>
      </c>
      <c r="T134" s="61"/>
      <c r="U134" s="61">
        <v>468125</v>
      </c>
    </row>
    <row r="135" spans="1:21" x14ac:dyDescent="0.25">
      <c r="B135" s="33" t="s">
        <v>157</v>
      </c>
      <c r="C135" s="33" t="s">
        <v>156</v>
      </c>
      <c r="D135" s="44" t="s">
        <v>77</v>
      </c>
      <c r="E135" s="61">
        <v>1017402</v>
      </c>
      <c r="F135" s="61">
        <v>112550</v>
      </c>
      <c r="G135" s="61">
        <f t="shared" si="2"/>
        <v>1129952</v>
      </c>
      <c r="H135" s="61"/>
      <c r="I135" s="61">
        <v>148910</v>
      </c>
      <c r="J135" s="61">
        <v>6766</v>
      </c>
      <c r="K135" s="61">
        <v>1339</v>
      </c>
      <c r="L135" s="61">
        <v>127970</v>
      </c>
      <c r="M135" s="61">
        <v>302721</v>
      </c>
      <c r="N135" s="65" t="s">
        <v>11</v>
      </c>
      <c r="O135" s="61">
        <v>30605</v>
      </c>
      <c r="P135" s="61">
        <v>0</v>
      </c>
      <c r="Q135" s="82" t="s">
        <v>11</v>
      </c>
      <c r="R135" s="61">
        <v>33699</v>
      </c>
      <c r="S135" s="61">
        <f t="shared" si="3"/>
        <v>652010</v>
      </c>
      <c r="T135" s="61"/>
      <c r="U135" s="61">
        <v>477942</v>
      </c>
    </row>
    <row r="136" spans="1:21" x14ac:dyDescent="0.25">
      <c r="B136" s="33" t="s">
        <v>73</v>
      </c>
      <c r="C136" s="33" t="s">
        <v>160</v>
      </c>
      <c r="D136" s="44" t="s">
        <v>77</v>
      </c>
      <c r="E136" s="61">
        <v>1029720</v>
      </c>
      <c r="F136" s="61">
        <v>114464</v>
      </c>
      <c r="G136" s="61">
        <f t="shared" si="2"/>
        <v>1144184</v>
      </c>
      <c r="H136" s="61"/>
      <c r="I136" s="61">
        <v>153842</v>
      </c>
      <c r="J136" s="61">
        <v>6796</v>
      </c>
      <c r="K136" s="61">
        <v>1304</v>
      </c>
      <c r="L136" s="61">
        <v>129302</v>
      </c>
      <c r="M136" s="61">
        <v>292449</v>
      </c>
      <c r="N136" s="65" t="s">
        <v>11</v>
      </c>
      <c r="O136" s="61">
        <v>41122</v>
      </c>
      <c r="P136" s="61">
        <v>7</v>
      </c>
      <c r="Q136" s="82" t="s">
        <v>11</v>
      </c>
      <c r="R136" s="61">
        <v>35115</v>
      </c>
      <c r="S136" s="61">
        <f t="shared" si="3"/>
        <v>659937</v>
      </c>
      <c r="T136" s="61"/>
      <c r="U136" s="61">
        <v>484247</v>
      </c>
    </row>
    <row r="137" spans="1:21" x14ac:dyDescent="0.25">
      <c r="B137" s="33" t="s">
        <v>74</v>
      </c>
      <c r="C137" s="33" t="s">
        <v>161</v>
      </c>
      <c r="D137" s="44" t="s">
        <v>77</v>
      </c>
      <c r="E137" s="61">
        <v>1040664</v>
      </c>
      <c r="F137" s="61">
        <v>122065</v>
      </c>
      <c r="G137" s="61">
        <f t="shared" si="2"/>
        <v>1162729</v>
      </c>
      <c r="H137" s="61"/>
      <c r="I137" s="61">
        <v>152209</v>
      </c>
      <c r="J137" s="61">
        <v>6795</v>
      </c>
      <c r="K137" s="61">
        <v>1352</v>
      </c>
      <c r="L137" s="61">
        <v>129130</v>
      </c>
      <c r="M137" s="61">
        <v>291777</v>
      </c>
      <c r="N137" s="65" t="s">
        <v>11</v>
      </c>
      <c r="O137" s="61">
        <v>41675</v>
      </c>
      <c r="P137" s="61">
        <v>63</v>
      </c>
      <c r="Q137" s="82" t="s">
        <v>11</v>
      </c>
      <c r="R137" s="61">
        <v>46743</v>
      </c>
      <c r="S137" s="61">
        <f t="shared" si="3"/>
        <v>669744</v>
      </c>
      <c r="T137" s="61"/>
      <c r="U137" s="61">
        <v>492985</v>
      </c>
    </row>
    <row r="138" spans="1:21" x14ac:dyDescent="0.25">
      <c r="B138" s="33" t="s">
        <v>75</v>
      </c>
      <c r="C138" s="33" t="s">
        <v>162</v>
      </c>
      <c r="D138" s="44" t="s">
        <v>77</v>
      </c>
      <c r="E138" s="61">
        <v>1051224</v>
      </c>
      <c r="F138" s="61">
        <v>136049</v>
      </c>
      <c r="G138" s="61">
        <f t="shared" si="2"/>
        <v>1187273</v>
      </c>
      <c r="H138" s="61"/>
      <c r="I138" s="61">
        <v>151377</v>
      </c>
      <c r="J138" s="61">
        <v>6801</v>
      </c>
      <c r="K138" s="61">
        <v>1377</v>
      </c>
      <c r="L138" s="61">
        <v>127078</v>
      </c>
      <c r="M138" s="61">
        <v>319930</v>
      </c>
      <c r="N138" s="65" t="s">
        <v>11</v>
      </c>
      <c r="O138" s="61">
        <v>25609</v>
      </c>
      <c r="P138" s="61">
        <v>56</v>
      </c>
      <c r="Q138" s="82" t="s">
        <v>11</v>
      </c>
      <c r="R138" s="61">
        <v>50975</v>
      </c>
      <c r="S138" s="61">
        <f t="shared" si="3"/>
        <v>683203</v>
      </c>
      <c r="T138" s="61"/>
      <c r="U138" s="61">
        <v>504070</v>
      </c>
    </row>
    <row r="139" spans="1:21" x14ac:dyDescent="0.25">
      <c r="B139" s="33" t="s">
        <v>76</v>
      </c>
      <c r="C139" s="33" t="s">
        <v>163</v>
      </c>
      <c r="D139" s="44"/>
      <c r="E139" s="61">
        <v>1045541</v>
      </c>
      <c r="F139" s="61">
        <v>130852</v>
      </c>
      <c r="G139" s="61">
        <f t="shared" si="2"/>
        <v>1176393</v>
      </c>
      <c r="H139" s="61"/>
      <c r="I139" s="61">
        <v>156926</v>
      </c>
      <c r="J139" s="61">
        <v>6842</v>
      </c>
      <c r="K139" s="61">
        <v>2035</v>
      </c>
      <c r="L139" s="61">
        <v>129139</v>
      </c>
      <c r="M139" s="61">
        <v>324530</v>
      </c>
      <c r="N139" s="65" t="s">
        <v>11</v>
      </c>
      <c r="O139" s="61">
        <v>7572</v>
      </c>
      <c r="P139" s="61">
        <v>26</v>
      </c>
      <c r="Q139" s="82" t="s">
        <v>11</v>
      </c>
      <c r="R139" s="61">
        <v>41615</v>
      </c>
      <c r="S139" s="61">
        <f t="shared" si="3"/>
        <v>668685</v>
      </c>
      <c r="T139" s="61"/>
      <c r="U139" s="61">
        <v>507708</v>
      </c>
    </row>
    <row r="140" spans="1:21" x14ac:dyDescent="0.25">
      <c r="B140" s="33"/>
      <c r="C140" s="33"/>
      <c r="D140" s="44"/>
      <c r="E140" s="61"/>
      <c r="F140" s="61"/>
      <c r="G140" s="61"/>
      <c r="H140" s="61"/>
      <c r="I140" s="61"/>
      <c r="J140" s="61"/>
      <c r="K140" s="61"/>
      <c r="L140" s="61"/>
      <c r="M140" s="61"/>
      <c r="N140" s="65"/>
      <c r="O140" s="61"/>
      <c r="P140" s="61"/>
      <c r="Q140" s="81"/>
      <c r="R140" s="61"/>
      <c r="S140" s="61"/>
      <c r="T140" s="61"/>
      <c r="U140" s="61"/>
    </row>
    <row r="141" spans="1:21" s="44" customFormat="1" x14ac:dyDescent="0.25">
      <c r="A141" s="68">
        <v>2007</v>
      </c>
      <c r="B141" s="33" t="s">
        <v>64</v>
      </c>
      <c r="C141" s="33" t="s">
        <v>105</v>
      </c>
      <c r="D141" s="44" t="s">
        <v>77</v>
      </c>
      <c r="E141" s="61">
        <v>1065989</v>
      </c>
      <c r="F141" s="61">
        <v>162128</v>
      </c>
      <c r="G141" s="61">
        <f t="shared" ref="G141:G149" si="4">SUM(E141:F141)</f>
        <v>1228117</v>
      </c>
      <c r="H141" s="61"/>
      <c r="I141" s="61">
        <v>159520</v>
      </c>
      <c r="J141" s="61">
        <v>7324</v>
      </c>
      <c r="K141" s="61">
        <v>1285</v>
      </c>
      <c r="L141" s="61">
        <v>130253</v>
      </c>
      <c r="M141" s="61">
        <v>362798</v>
      </c>
      <c r="N141" s="65" t="s">
        <v>11</v>
      </c>
      <c r="O141" s="61">
        <v>1180</v>
      </c>
      <c r="P141" s="61">
        <v>327</v>
      </c>
      <c r="Q141" s="82" t="s">
        <v>11</v>
      </c>
      <c r="R141" s="61">
        <v>54011</v>
      </c>
      <c r="S141" s="61">
        <f t="shared" ref="S141:S149" si="5">SUM(I141:R141)</f>
        <v>716698</v>
      </c>
      <c r="T141" s="61"/>
      <c r="U141" s="61">
        <v>511419</v>
      </c>
    </row>
    <row r="142" spans="1:21" s="44" customFormat="1" x14ac:dyDescent="0.25">
      <c r="A142" s="68"/>
      <c r="B142" s="33" t="s">
        <v>66</v>
      </c>
      <c r="C142" s="33" t="s">
        <v>106</v>
      </c>
      <c r="D142" s="44" t="s">
        <v>77</v>
      </c>
      <c r="E142" s="61">
        <v>1082666</v>
      </c>
      <c r="F142" s="61">
        <v>156879</v>
      </c>
      <c r="G142" s="61">
        <f t="shared" si="4"/>
        <v>1239545</v>
      </c>
      <c r="H142" s="61"/>
      <c r="I142" s="61">
        <v>167599</v>
      </c>
      <c r="J142" s="61">
        <v>7685</v>
      </c>
      <c r="K142" s="61">
        <v>1295</v>
      </c>
      <c r="L142" s="61">
        <v>131060</v>
      </c>
      <c r="M142" s="61">
        <v>360245</v>
      </c>
      <c r="N142" s="65" t="s">
        <v>11</v>
      </c>
      <c r="O142" s="61">
        <v>1376</v>
      </c>
      <c r="P142" s="61">
        <v>327</v>
      </c>
      <c r="Q142" s="82" t="s">
        <v>11</v>
      </c>
      <c r="R142" s="61">
        <v>53172</v>
      </c>
      <c r="S142" s="61">
        <f t="shared" si="5"/>
        <v>722759</v>
      </c>
      <c r="T142" s="61"/>
      <c r="U142" s="61">
        <v>516786</v>
      </c>
    </row>
    <row r="143" spans="1:21" s="44" customFormat="1" x14ac:dyDescent="0.25">
      <c r="A143" s="68"/>
      <c r="B143" s="33" t="s">
        <v>147</v>
      </c>
      <c r="C143" s="33" t="s">
        <v>148</v>
      </c>
      <c r="D143" s="44" t="s">
        <v>77</v>
      </c>
      <c r="E143" s="61">
        <v>1074233</v>
      </c>
      <c r="F143" s="61">
        <v>149222</v>
      </c>
      <c r="G143" s="61">
        <f t="shared" si="4"/>
        <v>1223455</v>
      </c>
      <c r="H143" s="61"/>
      <c r="I143" s="61">
        <v>157572</v>
      </c>
      <c r="J143" s="61">
        <v>7375</v>
      </c>
      <c r="K143" s="61">
        <v>1309</v>
      </c>
      <c r="L143" s="61">
        <v>131689</v>
      </c>
      <c r="M143" s="61">
        <v>380083</v>
      </c>
      <c r="N143" s="65" t="s">
        <v>11</v>
      </c>
      <c r="O143" s="61">
        <v>1428</v>
      </c>
      <c r="P143" s="61">
        <v>329</v>
      </c>
      <c r="Q143" s="82" t="s">
        <v>11</v>
      </c>
      <c r="R143" s="61">
        <v>23919</v>
      </c>
      <c r="S143" s="61">
        <f t="shared" si="5"/>
        <v>703704</v>
      </c>
      <c r="T143" s="61"/>
      <c r="U143" s="61">
        <v>519751</v>
      </c>
    </row>
    <row r="144" spans="1:21" s="44" customFormat="1" x14ac:dyDescent="0.25">
      <c r="A144" s="68"/>
      <c r="B144" s="33" t="s">
        <v>150</v>
      </c>
      <c r="C144" s="33" t="s">
        <v>151</v>
      </c>
      <c r="D144" s="44" t="s">
        <v>77</v>
      </c>
      <c r="E144" s="61">
        <v>1089339</v>
      </c>
      <c r="F144" s="61">
        <v>164090</v>
      </c>
      <c r="G144" s="61">
        <f t="shared" si="4"/>
        <v>1253429</v>
      </c>
      <c r="H144" s="61"/>
      <c r="I144" s="61">
        <v>156731</v>
      </c>
      <c r="J144" s="61">
        <v>7269</v>
      </c>
      <c r="K144" s="61">
        <v>1332</v>
      </c>
      <c r="L144" s="61">
        <v>135553</v>
      </c>
      <c r="M144" s="61">
        <v>387160</v>
      </c>
      <c r="N144" s="65" t="s">
        <v>11</v>
      </c>
      <c r="O144" s="61">
        <v>1517</v>
      </c>
      <c r="P144" s="61">
        <v>248</v>
      </c>
      <c r="Q144" s="82" t="s">
        <v>11</v>
      </c>
      <c r="R144" s="61">
        <v>29586</v>
      </c>
      <c r="S144" s="61">
        <f t="shared" si="5"/>
        <v>719396</v>
      </c>
      <c r="T144" s="61"/>
      <c r="U144" s="61">
        <v>534033</v>
      </c>
    </row>
    <row r="145" spans="1:21" s="44" customFormat="1" x14ac:dyDescent="0.25">
      <c r="A145" s="68"/>
      <c r="B145" s="33" t="s">
        <v>152</v>
      </c>
      <c r="C145" s="33" t="s">
        <v>153</v>
      </c>
      <c r="D145" s="44" t="s">
        <v>77</v>
      </c>
      <c r="E145" s="61">
        <v>1077079</v>
      </c>
      <c r="F145" s="61">
        <v>165143</v>
      </c>
      <c r="G145" s="61">
        <f t="shared" si="4"/>
        <v>1242222</v>
      </c>
      <c r="H145" s="61"/>
      <c r="I145" s="61">
        <v>153221</v>
      </c>
      <c r="J145" s="61">
        <v>7173</v>
      </c>
      <c r="K145" s="61">
        <v>1320</v>
      </c>
      <c r="L145" s="61">
        <v>131718</v>
      </c>
      <c r="M145" s="61">
        <v>388603</v>
      </c>
      <c r="N145" s="65" t="s">
        <v>11</v>
      </c>
      <c r="O145" s="61">
        <v>1514</v>
      </c>
      <c r="P145" s="61">
        <v>248</v>
      </c>
      <c r="Q145" s="82" t="s">
        <v>11</v>
      </c>
      <c r="R145" s="61">
        <v>25487</v>
      </c>
      <c r="S145" s="61">
        <f t="shared" si="5"/>
        <v>709284</v>
      </c>
      <c r="T145" s="61"/>
      <c r="U145" s="61">
        <v>532938</v>
      </c>
    </row>
    <row r="146" spans="1:21" s="44" customFormat="1" x14ac:dyDescent="0.25">
      <c r="A146" s="68"/>
      <c r="B146" s="33" t="s">
        <v>165</v>
      </c>
      <c r="C146" s="33" t="s">
        <v>164</v>
      </c>
      <c r="D146" s="44" t="s">
        <v>77</v>
      </c>
      <c r="E146" s="61">
        <v>1083704</v>
      </c>
      <c r="F146" s="61">
        <v>173194</v>
      </c>
      <c r="G146" s="61">
        <f t="shared" si="4"/>
        <v>1256898</v>
      </c>
      <c r="H146" s="61"/>
      <c r="I146" s="61">
        <v>156764</v>
      </c>
      <c r="J146" s="61">
        <v>7155</v>
      </c>
      <c r="K146" s="61">
        <v>1343</v>
      </c>
      <c r="L146" s="61">
        <v>132299</v>
      </c>
      <c r="M146" s="61">
        <v>388487</v>
      </c>
      <c r="N146" s="65" t="s">
        <v>11</v>
      </c>
      <c r="O146" s="61">
        <v>1516</v>
      </c>
      <c r="P146" s="61">
        <v>245</v>
      </c>
      <c r="Q146" s="82" t="s">
        <v>11</v>
      </c>
      <c r="R146" s="61">
        <v>32742</v>
      </c>
      <c r="S146" s="61">
        <f t="shared" si="5"/>
        <v>720551</v>
      </c>
      <c r="T146" s="61"/>
      <c r="U146" s="61">
        <v>536347</v>
      </c>
    </row>
    <row r="147" spans="1:21" s="44" customFormat="1" x14ac:dyDescent="0.25">
      <c r="A147" s="68"/>
      <c r="B147" s="33" t="s">
        <v>166</v>
      </c>
      <c r="C147" s="33" t="s">
        <v>167</v>
      </c>
      <c r="D147" s="44" t="s">
        <v>168</v>
      </c>
      <c r="E147" s="61">
        <v>1088897</v>
      </c>
      <c r="F147" s="61">
        <v>185594</v>
      </c>
      <c r="G147" s="61">
        <f t="shared" si="4"/>
        <v>1274491</v>
      </c>
      <c r="H147" s="61"/>
      <c r="I147" s="61">
        <v>154192</v>
      </c>
      <c r="J147" s="61">
        <v>7441</v>
      </c>
      <c r="K147" s="61">
        <v>1344</v>
      </c>
      <c r="L147" s="61">
        <v>136851</v>
      </c>
      <c r="M147" s="61">
        <v>387260</v>
      </c>
      <c r="N147" s="65" t="s">
        <v>11</v>
      </c>
      <c r="O147" s="61">
        <v>1513</v>
      </c>
      <c r="P147" s="61">
        <v>245</v>
      </c>
      <c r="Q147" s="82" t="s">
        <v>11</v>
      </c>
      <c r="R147" s="61">
        <v>32996</v>
      </c>
      <c r="S147" s="61">
        <f t="shared" si="5"/>
        <v>721842</v>
      </c>
      <c r="T147" s="61"/>
      <c r="U147" s="61">
        <v>552649</v>
      </c>
    </row>
    <row r="148" spans="1:21" s="44" customFormat="1" x14ac:dyDescent="0.25">
      <c r="A148" s="68"/>
      <c r="B148" s="33" t="s">
        <v>169</v>
      </c>
      <c r="C148" s="33" t="s">
        <v>170</v>
      </c>
      <c r="D148" s="44" t="s">
        <v>171</v>
      </c>
      <c r="E148" s="61">
        <v>1099802</v>
      </c>
      <c r="F148" s="61">
        <v>185182</v>
      </c>
      <c r="G148" s="61">
        <f t="shared" si="4"/>
        <v>1284984</v>
      </c>
      <c r="H148" s="61"/>
      <c r="I148" s="61">
        <v>154411</v>
      </c>
      <c r="J148" s="61">
        <v>7412</v>
      </c>
      <c r="K148" s="61">
        <v>1287</v>
      </c>
      <c r="L148" s="61">
        <v>133372</v>
      </c>
      <c r="M148" s="61">
        <v>384913</v>
      </c>
      <c r="N148" s="65" t="s">
        <v>11</v>
      </c>
      <c r="O148" s="61">
        <v>1446</v>
      </c>
      <c r="P148" s="61">
        <v>240</v>
      </c>
      <c r="Q148" s="82" t="s">
        <v>11</v>
      </c>
      <c r="R148" s="61">
        <v>40962</v>
      </c>
      <c r="S148" s="61">
        <f t="shared" si="5"/>
        <v>724043</v>
      </c>
      <c r="T148" s="61"/>
      <c r="U148" s="61">
        <v>560941</v>
      </c>
    </row>
    <row r="149" spans="1:21" s="44" customFormat="1" x14ac:dyDescent="0.25">
      <c r="A149" s="68"/>
      <c r="B149" s="33" t="s">
        <v>172</v>
      </c>
      <c r="C149" s="33" t="s">
        <v>173</v>
      </c>
      <c r="D149" s="44" t="s">
        <v>168</v>
      </c>
      <c r="E149" s="61">
        <v>1115097</v>
      </c>
      <c r="F149" s="61">
        <v>203986</v>
      </c>
      <c r="G149" s="61">
        <f t="shared" si="4"/>
        <v>1319083</v>
      </c>
      <c r="H149" s="61"/>
      <c r="I149" s="61">
        <v>158754</v>
      </c>
      <c r="J149" s="61">
        <v>7406</v>
      </c>
      <c r="K149" s="61">
        <v>1982</v>
      </c>
      <c r="L149" s="61">
        <v>134481</v>
      </c>
      <c r="M149" s="61">
        <v>377732</v>
      </c>
      <c r="N149" s="65" t="s">
        <v>11</v>
      </c>
      <c r="O149" s="61">
        <v>1510</v>
      </c>
      <c r="P149" s="61">
        <v>242</v>
      </c>
      <c r="Q149" s="82" t="s">
        <v>11</v>
      </c>
      <c r="R149" s="61">
        <v>42762</v>
      </c>
      <c r="S149" s="61">
        <f t="shared" si="5"/>
        <v>724869</v>
      </c>
      <c r="T149" s="61"/>
      <c r="U149" s="61">
        <v>594214</v>
      </c>
    </row>
    <row r="150" spans="1:21" s="44" customFormat="1" x14ac:dyDescent="0.25">
      <c r="A150" s="68"/>
      <c r="B150" s="33" t="s">
        <v>174</v>
      </c>
      <c r="C150" s="33" t="s">
        <v>175</v>
      </c>
      <c r="D150" s="44" t="s">
        <v>168</v>
      </c>
      <c r="E150" s="61">
        <v>1144300</v>
      </c>
      <c r="F150" s="61">
        <v>241942</v>
      </c>
      <c r="G150" s="61">
        <f>SUM(E150:F150)</f>
        <v>1386242</v>
      </c>
      <c r="H150" s="61"/>
      <c r="I150" s="61">
        <v>154663</v>
      </c>
      <c r="J150" s="61">
        <v>7411</v>
      </c>
      <c r="K150" s="61">
        <v>2792</v>
      </c>
      <c r="L150" s="61">
        <v>136162</v>
      </c>
      <c r="M150" s="61">
        <v>389759</v>
      </c>
      <c r="N150" s="65" t="s">
        <v>11</v>
      </c>
      <c r="O150" s="61">
        <v>1499</v>
      </c>
      <c r="P150" s="61">
        <v>44</v>
      </c>
      <c r="Q150" s="82" t="s">
        <v>11</v>
      </c>
      <c r="R150" s="61">
        <v>65997</v>
      </c>
      <c r="S150" s="61">
        <f>SUM(I150:R150)</f>
        <v>758327</v>
      </c>
      <c r="T150" s="61"/>
      <c r="U150" s="61">
        <v>627915</v>
      </c>
    </row>
    <row r="151" spans="1:21" s="44" customFormat="1" x14ac:dyDescent="0.25">
      <c r="A151" s="68"/>
      <c r="B151" s="33" t="s">
        <v>176</v>
      </c>
      <c r="C151" s="33" t="s">
        <v>177</v>
      </c>
      <c r="D151" s="44" t="s">
        <v>168</v>
      </c>
      <c r="E151" s="61">
        <v>1184228</v>
      </c>
      <c r="F151" s="61">
        <v>226490</v>
      </c>
      <c r="G151" s="61">
        <f>SUM(E151:F151)</f>
        <v>1410718</v>
      </c>
      <c r="H151" s="61"/>
      <c r="I151" s="61">
        <v>156951</v>
      </c>
      <c r="J151" s="61">
        <v>7463</v>
      </c>
      <c r="K151" s="61">
        <v>10652</v>
      </c>
      <c r="L151" s="61">
        <v>138235</v>
      </c>
      <c r="M151" s="61">
        <v>433458</v>
      </c>
      <c r="N151" s="65" t="s">
        <v>11</v>
      </c>
      <c r="O151" s="61">
        <v>1488</v>
      </c>
      <c r="P151" s="61">
        <v>35</v>
      </c>
      <c r="Q151" s="82" t="s">
        <v>11</v>
      </c>
      <c r="R151" s="61">
        <v>40461</v>
      </c>
      <c r="S151" s="61">
        <f>SUM(I151:R151)</f>
        <v>788743</v>
      </c>
      <c r="T151" s="61"/>
      <c r="U151" s="61">
        <v>621975</v>
      </c>
    </row>
    <row r="152" spans="1:21" s="44" customFormat="1" x14ac:dyDescent="0.25">
      <c r="A152" s="68"/>
      <c r="B152" s="33" t="s">
        <v>178</v>
      </c>
      <c r="C152" s="33" t="s">
        <v>163</v>
      </c>
      <c r="E152" s="61">
        <v>1198864</v>
      </c>
      <c r="F152" s="61">
        <v>215558</v>
      </c>
      <c r="G152" s="61">
        <f>SUM(E152:F152)</f>
        <v>1414422</v>
      </c>
      <c r="H152" s="61"/>
      <c r="I152" s="61">
        <v>163381</v>
      </c>
      <c r="J152" s="61">
        <v>7545</v>
      </c>
      <c r="K152" s="61">
        <v>10639</v>
      </c>
      <c r="L152" s="61">
        <v>141767</v>
      </c>
      <c r="M152" s="61">
        <v>464585</v>
      </c>
      <c r="N152" s="65" t="s">
        <v>11</v>
      </c>
      <c r="O152" s="65">
        <v>0</v>
      </c>
      <c r="P152" s="61">
        <v>30</v>
      </c>
      <c r="Q152" s="82" t="s">
        <v>11</v>
      </c>
      <c r="R152" s="61">
        <v>9495</v>
      </c>
      <c r="S152" s="61">
        <f>SUM(I152:R152)</f>
        <v>797442</v>
      </c>
      <c r="T152" s="61"/>
      <c r="U152" s="61">
        <v>616980</v>
      </c>
    </row>
    <row r="153" spans="1:21" s="44" customFormat="1" x14ac:dyDescent="0.25">
      <c r="A153" s="68"/>
      <c r="B153" s="33"/>
      <c r="C153" s="33"/>
      <c r="E153" s="61"/>
      <c r="F153" s="61"/>
      <c r="G153" s="61"/>
      <c r="H153" s="61"/>
      <c r="I153" s="61"/>
      <c r="J153" s="61"/>
      <c r="K153" s="61"/>
      <c r="L153" s="61"/>
      <c r="M153" s="61"/>
      <c r="N153" s="65"/>
      <c r="O153" s="65"/>
      <c r="P153" s="61"/>
      <c r="Q153" s="81"/>
      <c r="R153" s="61"/>
      <c r="S153" s="61"/>
      <c r="T153" s="61"/>
      <c r="U153" s="61"/>
    </row>
    <row r="154" spans="1:21" s="44" customFormat="1" x14ac:dyDescent="0.25">
      <c r="A154" s="68">
        <v>2008</v>
      </c>
      <c r="B154" s="33" t="s">
        <v>179</v>
      </c>
      <c r="C154" s="33" t="s">
        <v>105</v>
      </c>
      <c r="D154" s="44" t="s">
        <v>168</v>
      </c>
      <c r="E154" s="61">
        <v>1265320</v>
      </c>
      <c r="F154" s="61">
        <v>185802</v>
      </c>
      <c r="G154" s="61">
        <v>1451122</v>
      </c>
      <c r="H154" s="61"/>
      <c r="I154" s="61">
        <v>178343</v>
      </c>
      <c r="J154" s="61">
        <v>8616</v>
      </c>
      <c r="K154" s="61">
        <v>4655</v>
      </c>
      <c r="L154" s="61">
        <v>145693</v>
      </c>
      <c r="M154" s="61">
        <v>502560</v>
      </c>
      <c r="N154" s="65" t="s">
        <v>11</v>
      </c>
      <c r="O154" s="61">
        <v>1475</v>
      </c>
      <c r="P154" s="61">
        <v>349</v>
      </c>
      <c r="Q154" s="82" t="s">
        <v>11</v>
      </c>
      <c r="R154" s="61">
        <v>24310</v>
      </c>
      <c r="S154" s="61">
        <v>866001</v>
      </c>
      <c r="T154" s="61"/>
      <c r="U154" s="61">
        <v>585121</v>
      </c>
    </row>
    <row r="155" spans="1:21" s="44" customFormat="1" x14ac:dyDescent="0.25">
      <c r="A155" s="68"/>
      <c r="B155" s="33" t="s">
        <v>66</v>
      </c>
      <c r="C155" s="33" t="s">
        <v>180</v>
      </c>
      <c r="D155" s="44" t="s">
        <v>77</v>
      </c>
      <c r="E155" s="61">
        <v>1271061</v>
      </c>
      <c r="F155" s="61">
        <v>190940</v>
      </c>
      <c r="G155" s="61">
        <v>1462001</v>
      </c>
      <c r="H155" s="61"/>
      <c r="I155" s="61">
        <v>170940</v>
      </c>
      <c r="J155" s="61">
        <v>8274</v>
      </c>
      <c r="K155" s="61">
        <v>4808</v>
      </c>
      <c r="L155" s="61">
        <v>145981</v>
      </c>
      <c r="M155" s="61">
        <v>505271</v>
      </c>
      <c r="N155" s="65" t="s">
        <v>11</v>
      </c>
      <c r="O155" s="61">
        <v>1509</v>
      </c>
      <c r="P155" s="61">
        <v>349</v>
      </c>
      <c r="Q155" s="82" t="s">
        <v>11</v>
      </c>
      <c r="R155" s="61">
        <v>33256</v>
      </c>
      <c r="S155" s="61">
        <v>870388</v>
      </c>
      <c r="T155" s="61"/>
      <c r="U155" s="61">
        <v>591613</v>
      </c>
    </row>
    <row r="156" spans="1:21" s="44" customFormat="1" x14ac:dyDescent="0.25">
      <c r="A156" s="68"/>
      <c r="B156" s="33" t="s">
        <v>147</v>
      </c>
      <c r="C156" s="33" t="s">
        <v>148</v>
      </c>
      <c r="D156" s="44" t="s">
        <v>77</v>
      </c>
      <c r="E156" s="61">
        <v>1281722</v>
      </c>
      <c r="F156" s="61">
        <v>177896</v>
      </c>
      <c r="G156" s="61">
        <f t="shared" ref="G156:G165" si="6">SUM(E156:F156)</f>
        <v>1459618</v>
      </c>
      <c r="H156" s="61"/>
      <c r="I156" s="61">
        <v>168125</v>
      </c>
      <c r="J156" s="61">
        <v>8078</v>
      </c>
      <c r="K156" s="61">
        <v>4755</v>
      </c>
      <c r="L156" s="61">
        <v>146497</v>
      </c>
      <c r="M156" s="61">
        <v>503157</v>
      </c>
      <c r="N156" s="65" t="s">
        <v>11</v>
      </c>
      <c r="O156" s="61">
        <v>1490</v>
      </c>
      <c r="P156" s="61">
        <v>343</v>
      </c>
      <c r="Q156" s="82" t="s">
        <v>11</v>
      </c>
      <c r="R156" s="61">
        <v>43601</v>
      </c>
      <c r="S156" s="61">
        <f t="shared" ref="S156:S165" si="7">SUM(I156:R156)</f>
        <v>876046</v>
      </c>
      <c r="T156" s="61"/>
      <c r="U156" s="61">
        <v>583572</v>
      </c>
    </row>
    <row r="157" spans="1:21" s="44" customFormat="1" x14ac:dyDescent="0.25">
      <c r="A157" s="68"/>
      <c r="B157" s="33" t="s">
        <v>150</v>
      </c>
      <c r="C157" s="33" t="s">
        <v>151</v>
      </c>
      <c r="D157" s="44" t="s">
        <v>77</v>
      </c>
      <c r="E157" s="61">
        <v>1265929</v>
      </c>
      <c r="F157" s="61">
        <v>201814</v>
      </c>
      <c r="G157" s="61">
        <f t="shared" si="6"/>
        <v>1467743</v>
      </c>
      <c r="H157" s="61"/>
      <c r="I157" s="61">
        <v>166380</v>
      </c>
      <c r="J157" s="61">
        <v>7991</v>
      </c>
      <c r="K157" s="61">
        <v>4659</v>
      </c>
      <c r="L157" s="61">
        <v>146015</v>
      </c>
      <c r="M157" s="61">
        <v>507192</v>
      </c>
      <c r="N157" s="65" t="s">
        <v>11</v>
      </c>
      <c r="O157" s="61">
        <v>1519</v>
      </c>
      <c r="P157" s="61">
        <v>343</v>
      </c>
      <c r="Q157" s="82" t="s">
        <v>11</v>
      </c>
      <c r="R157" s="61">
        <v>37051</v>
      </c>
      <c r="S157" s="61">
        <f t="shared" si="7"/>
        <v>871150</v>
      </c>
      <c r="T157" s="61"/>
      <c r="U157" s="61">
        <v>596593</v>
      </c>
    </row>
    <row r="158" spans="1:21" s="44" customFormat="1" x14ac:dyDescent="0.25">
      <c r="A158" s="68"/>
      <c r="B158" s="33" t="s">
        <v>152</v>
      </c>
      <c r="C158" s="33" t="s">
        <v>153</v>
      </c>
      <c r="D158" s="44" t="s">
        <v>77</v>
      </c>
      <c r="E158" s="61">
        <v>1260148</v>
      </c>
      <c r="F158" s="61">
        <v>188501</v>
      </c>
      <c r="G158" s="61">
        <f t="shared" si="6"/>
        <v>1448649</v>
      </c>
      <c r="H158" s="61"/>
      <c r="I158" s="61">
        <v>166134</v>
      </c>
      <c r="J158" s="61">
        <v>7962</v>
      </c>
      <c r="K158" s="61">
        <v>4712</v>
      </c>
      <c r="L158" s="61">
        <v>144804</v>
      </c>
      <c r="M158" s="61">
        <v>502131</v>
      </c>
      <c r="N158" s="65" t="s">
        <v>11</v>
      </c>
      <c r="O158" s="61">
        <v>1430</v>
      </c>
      <c r="P158" s="61">
        <v>333</v>
      </c>
      <c r="Q158" s="82" t="s">
        <v>11</v>
      </c>
      <c r="R158" s="61">
        <v>40561</v>
      </c>
      <c r="S158" s="61">
        <f t="shared" si="7"/>
        <v>868067</v>
      </c>
      <c r="T158" s="61"/>
      <c r="U158" s="61">
        <v>580582</v>
      </c>
    </row>
    <row r="159" spans="1:21" s="44" customFormat="1" x14ac:dyDescent="0.25">
      <c r="A159" s="68"/>
      <c r="B159" s="33" t="s">
        <v>165</v>
      </c>
      <c r="C159" s="33" t="s">
        <v>164</v>
      </c>
      <c r="D159" s="44" t="s">
        <v>77</v>
      </c>
      <c r="E159" s="61">
        <v>1242309</v>
      </c>
      <c r="F159" s="61">
        <v>166897</v>
      </c>
      <c r="G159" s="61">
        <f t="shared" si="6"/>
        <v>1409206</v>
      </c>
      <c r="H159" s="61"/>
      <c r="I159" s="61">
        <v>167270</v>
      </c>
      <c r="J159" s="61">
        <v>7935</v>
      </c>
      <c r="K159" s="61">
        <v>5388</v>
      </c>
      <c r="L159" s="61">
        <v>149193</v>
      </c>
      <c r="M159" s="61">
        <v>491068</v>
      </c>
      <c r="N159" s="65" t="s">
        <v>11</v>
      </c>
      <c r="O159" s="61">
        <v>1426</v>
      </c>
      <c r="P159" s="61">
        <v>334</v>
      </c>
      <c r="Q159" s="82" t="s">
        <v>11</v>
      </c>
      <c r="R159" s="61">
        <v>37986</v>
      </c>
      <c r="S159" s="61">
        <f t="shared" si="7"/>
        <v>860600</v>
      </c>
      <c r="T159" s="61"/>
      <c r="U159" s="61">
        <v>548606</v>
      </c>
    </row>
    <row r="160" spans="1:21" s="44" customFormat="1" x14ac:dyDescent="0.25">
      <c r="A160" s="68"/>
      <c r="B160" s="33" t="s">
        <v>166</v>
      </c>
      <c r="C160" s="33" t="s">
        <v>167</v>
      </c>
      <c r="D160" s="44" t="s">
        <v>77</v>
      </c>
      <c r="E160" s="61">
        <v>1246312</v>
      </c>
      <c r="F160" s="61">
        <v>160225</v>
      </c>
      <c r="G160" s="61">
        <f t="shared" si="6"/>
        <v>1406537</v>
      </c>
      <c r="H160" s="61"/>
      <c r="I160" s="61">
        <v>165293</v>
      </c>
      <c r="J160" s="61">
        <v>7926</v>
      </c>
      <c r="K160" s="61">
        <v>4655</v>
      </c>
      <c r="L160" s="61">
        <v>144946</v>
      </c>
      <c r="M160" s="61">
        <v>482612</v>
      </c>
      <c r="N160" s="65" t="s">
        <v>11</v>
      </c>
      <c r="O160" s="61">
        <v>4578</v>
      </c>
      <c r="P160" s="61">
        <v>315</v>
      </c>
      <c r="Q160" s="82" t="s">
        <v>11</v>
      </c>
      <c r="R160" s="61">
        <v>44979</v>
      </c>
      <c r="S160" s="61">
        <f t="shared" si="7"/>
        <v>855304</v>
      </c>
      <c r="T160" s="61"/>
      <c r="U160" s="61">
        <v>551233</v>
      </c>
    </row>
    <row r="161" spans="1:21" s="44" customFormat="1" x14ac:dyDescent="0.25">
      <c r="A161" s="68"/>
      <c r="B161" s="33" t="s">
        <v>169</v>
      </c>
      <c r="C161" s="33" t="s">
        <v>170</v>
      </c>
      <c r="D161" s="44" t="s">
        <v>171</v>
      </c>
      <c r="E161" s="61">
        <v>1252905</v>
      </c>
      <c r="F161" s="61">
        <v>150997</v>
      </c>
      <c r="G161" s="61">
        <f t="shared" si="6"/>
        <v>1403902</v>
      </c>
      <c r="H161" s="61"/>
      <c r="I161" s="61">
        <v>166977</v>
      </c>
      <c r="J161" s="61">
        <v>7929</v>
      </c>
      <c r="K161" s="61">
        <v>4699</v>
      </c>
      <c r="L161" s="61">
        <v>146072</v>
      </c>
      <c r="M161" s="61">
        <v>471099</v>
      </c>
      <c r="N161" s="65" t="s">
        <v>11</v>
      </c>
      <c r="O161" s="61">
        <v>16253</v>
      </c>
      <c r="P161" s="61">
        <v>315</v>
      </c>
      <c r="Q161" s="82" t="s">
        <v>11</v>
      </c>
      <c r="R161" s="61">
        <v>51999</v>
      </c>
      <c r="S161" s="61">
        <f t="shared" si="7"/>
        <v>865343</v>
      </c>
      <c r="T161" s="61"/>
      <c r="U161" s="61">
        <v>538559</v>
      </c>
    </row>
    <row r="162" spans="1:21" s="44" customFormat="1" x14ac:dyDescent="0.25">
      <c r="A162" s="68"/>
      <c r="B162" s="33" t="s">
        <v>172</v>
      </c>
      <c r="C162" s="33" t="s">
        <v>173</v>
      </c>
      <c r="D162" s="44" t="s">
        <v>168</v>
      </c>
      <c r="E162" s="61">
        <v>1274012</v>
      </c>
      <c r="F162" s="61">
        <v>152272</v>
      </c>
      <c r="G162" s="61">
        <f>SUM(E162:F162)</f>
        <v>1426284</v>
      </c>
      <c r="H162" s="61"/>
      <c r="I162" s="61">
        <v>179869</v>
      </c>
      <c r="J162" s="61">
        <v>7924</v>
      </c>
      <c r="K162" s="61">
        <v>10125</v>
      </c>
      <c r="L162" s="61">
        <v>150603</v>
      </c>
      <c r="M162" s="61">
        <v>458477</v>
      </c>
      <c r="N162" s="65" t="s">
        <v>11</v>
      </c>
      <c r="O162" s="61">
        <v>69598</v>
      </c>
      <c r="P162" s="61">
        <v>77</v>
      </c>
      <c r="Q162" s="82" t="s">
        <v>11</v>
      </c>
      <c r="R162" s="61">
        <v>63513</v>
      </c>
      <c r="S162" s="61">
        <f>SUM(I162:R162)</f>
        <v>940186</v>
      </c>
      <c r="T162" s="61"/>
      <c r="U162" s="61">
        <v>486098</v>
      </c>
    </row>
    <row r="163" spans="1:21" s="44" customFormat="1" x14ac:dyDescent="0.25">
      <c r="A163" s="68"/>
      <c r="B163" s="33" t="s">
        <v>174</v>
      </c>
      <c r="C163" s="33" t="s">
        <v>175</v>
      </c>
      <c r="D163" s="44" t="s">
        <v>168</v>
      </c>
      <c r="E163" s="61">
        <v>1223810</v>
      </c>
      <c r="F163" s="61">
        <v>114799</v>
      </c>
      <c r="G163" s="61">
        <f>SUM(E163:F163)</f>
        <v>1338609</v>
      </c>
      <c r="H163" s="61"/>
      <c r="I163" s="61">
        <v>170773</v>
      </c>
      <c r="J163" s="61">
        <v>7918</v>
      </c>
      <c r="K163" s="61">
        <v>31457</v>
      </c>
      <c r="L163" s="61">
        <v>150288</v>
      </c>
      <c r="M163" s="61">
        <v>455603</v>
      </c>
      <c r="N163" s="65" t="s">
        <v>11</v>
      </c>
      <c r="O163" s="61">
        <v>42098</v>
      </c>
      <c r="P163" s="61">
        <v>79</v>
      </c>
      <c r="Q163" s="82" t="s">
        <v>11</v>
      </c>
      <c r="R163" s="61">
        <v>63462</v>
      </c>
      <c r="S163" s="61">
        <f>SUM(I163:R163)</f>
        <v>921678</v>
      </c>
      <c r="T163" s="61"/>
      <c r="U163" s="61">
        <v>416931</v>
      </c>
    </row>
    <row r="164" spans="1:21" s="44" customFormat="1" x14ac:dyDescent="0.25">
      <c r="A164" s="68"/>
      <c r="B164" s="33" t="s">
        <v>176</v>
      </c>
      <c r="C164" s="33" t="s">
        <v>177</v>
      </c>
      <c r="D164" s="44" t="s">
        <v>168</v>
      </c>
      <c r="E164" s="61">
        <v>1310838</v>
      </c>
      <c r="F164" s="61">
        <v>115245</v>
      </c>
      <c r="G164" s="61">
        <f>SUM(E164:F164)</f>
        <v>1426083</v>
      </c>
      <c r="H164" s="61"/>
      <c r="I164" s="61">
        <v>171025</v>
      </c>
      <c r="J164" s="61">
        <v>7919</v>
      </c>
      <c r="K164" s="61">
        <v>84299</v>
      </c>
      <c r="L164" s="61">
        <v>153151</v>
      </c>
      <c r="M164" s="61">
        <v>496926</v>
      </c>
      <c r="N164" s="65" t="s">
        <v>11</v>
      </c>
      <c r="O164" s="61">
        <v>5373</v>
      </c>
      <c r="P164" s="61">
        <v>74</v>
      </c>
      <c r="Q164" s="82" t="s">
        <v>11</v>
      </c>
      <c r="R164" s="61">
        <v>68787</v>
      </c>
      <c r="S164" s="61">
        <f>SUM(I164:R164)</f>
        <v>987554</v>
      </c>
      <c r="T164" s="61"/>
      <c r="U164" s="61">
        <v>438529</v>
      </c>
    </row>
    <row r="165" spans="1:21" s="44" customFormat="1" x14ac:dyDescent="0.25">
      <c r="A165" s="68"/>
      <c r="B165" s="33" t="s">
        <v>181</v>
      </c>
      <c r="C165" s="33" t="s">
        <v>182</v>
      </c>
      <c r="E165" s="61">
        <v>1443371</v>
      </c>
      <c r="F165" s="61">
        <v>116961</v>
      </c>
      <c r="G165" s="61">
        <f t="shared" si="6"/>
        <v>1560332</v>
      </c>
      <c r="H165" s="61"/>
      <c r="I165" s="61">
        <v>176093</v>
      </c>
      <c r="J165" s="61">
        <v>8266</v>
      </c>
      <c r="K165" s="61">
        <v>158038</v>
      </c>
      <c r="L165" s="61">
        <v>162554</v>
      </c>
      <c r="M165" s="61">
        <v>531370</v>
      </c>
      <c r="N165" s="65" t="s">
        <v>11</v>
      </c>
      <c r="O165" s="61">
        <v>13613</v>
      </c>
      <c r="P165" s="61">
        <v>74</v>
      </c>
      <c r="Q165" s="82" t="s">
        <v>11</v>
      </c>
      <c r="R165" s="61">
        <v>29839</v>
      </c>
      <c r="S165" s="61">
        <f t="shared" si="7"/>
        <v>1079847</v>
      </c>
      <c r="T165" s="61"/>
      <c r="U165" s="61">
        <v>480485</v>
      </c>
    </row>
    <row r="166" spans="1:21" s="44" customFormat="1" x14ac:dyDescent="0.25">
      <c r="A166" s="68"/>
      <c r="B166" s="33"/>
      <c r="C166" s="33"/>
      <c r="E166" s="61"/>
      <c r="F166" s="61"/>
      <c r="G166" s="61"/>
      <c r="H166" s="61"/>
      <c r="I166" s="61"/>
      <c r="J166" s="61"/>
      <c r="K166" s="61"/>
      <c r="L166" s="61"/>
      <c r="M166" s="61"/>
      <c r="N166" s="65"/>
      <c r="O166" s="61"/>
      <c r="P166" s="61"/>
      <c r="Q166" s="81"/>
      <c r="R166" s="61"/>
      <c r="S166" s="61"/>
      <c r="T166" s="61"/>
      <c r="U166" s="61"/>
    </row>
    <row r="167" spans="1:21" s="44" customFormat="1" x14ac:dyDescent="0.25">
      <c r="A167" s="68">
        <v>2009</v>
      </c>
      <c r="B167" s="33" t="s">
        <v>179</v>
      </c>
      <c r="C167" s="33" t="s">
        <v>105</v>
      </c>
      <c r="D167" s="44" t="s">
        <v>168</v>
      </c>
      <c r="E167" s="61">
        <v>1427733</v>
      </c>
      <c r="F167" s="61">
        <v>122538</v>
      </c>
      <c r="G167" s="61">
        <v>1550271</v>
      </c>
      <c r="H167" s="61"/>
      <c r="I167" s="61">
        <v>193334</v>
      </c>
      <c r="J167" s="61">
        <v>8974</v>
      </c>
      <c r="K167" s="61">
        <v>157450</v>
      </c>
      <c r="L167" s="61">
        <v>179765</v>
      </c>
      <c r="M167" s="61">
        <v>553911</v>
      </c>
      <c r="N167" s="65" t="s">
        <v>11</v>
      </c>
      <c r="O167" s="61">
        <v>5362</v>
      </c>
      <c r="P167" s="61">
        <v>402</v>
      </c>
      <c r="Q167" s="82" t="s">
        <v>11</v>
      </c>
      <c r="R167" s="61">
        <v>23236</v>
      </c>
      <c r="S167" s="61">
        <v>1122434</v>
      </c>
      <c r="T167" s="61"/>
      <c r="U167" s="61">
        <v>427837</v>
      </c>
    </row>
    <row r="168" spans="1:21" s="44" customFormat="1" x14ac:dyDescent="0.25">
      <c r="A168" s="68"/>
      <c r="B168" s="33" t="s">
        <v>66</v>
      </c>
      <c r="C168" s="33" t="s">
        <v>180</v>
      </c>
      <c r="D168" s="44" t="s">
        <v>77</v>
      </c>
      <c r="E168" s="61">
        <v>1394811</v>
      </c>
      <c r="F168" s="61">
        <v>114406</v>
      </c>
      <c r="G168" s="61">
        <v>1509217</v>
      </c>
      <c r="H168" s="61"/>
      <c r="I168" s="61">
        <v>182156</v>
      </c>
      <c r="J168" s="61">
        <v>8590</v>
      </c>
      <c r="K168" s="61">
        <v>137114</v>
      </c>
      <c r="L168" s="61">
        <v>199759</v>
      </c>
      <c r="M168" s="61">
        <v>548775</v>
      </c>
      <c r="N168" s="65" t="s">
        <v>11</v>
      </c>
      <c r="O168" s="61">
        <v>0</v>
      </c>
      <c r="P168" s="61">
        <v>402</v>
      </c>
      <c r="Q168" s="82" t="s">
        <v>11</v>
      </c>
      <c r="R168" s="61">
        <v>28788</v>
      </c>
      <c r="S168" s="61">
        <v>1105584</v>
      </c>
      <c r="T168" s="61"/>
      <c r="U168" s="61">
        <v>403633</v>
      </c>
    </row>
    <row r="169" spans="1:21" s="44" customFormat="1" x14ac:dyDescent="0.25">
      <c r="A169" s="68"/>
      <c r="B169" s="33" t="s">
        <v>67</v>
      </c>
      <c r="C169" s="33" t="s">
        <v>183</v>
      </c>
      <c r="D169" s="44" t="s">
        <v>77</v>
      </c>
      <c r="E169" s="61">
        <v>1491464</v>
      </c>
      <c r="F169" s="61">
        <v>112459</v>
      </c>
      <c r="G169" s="61">
        <v>1603923</v>
      </c>
      <c r="H169" s="61"/>
      <c r="I169" s="61">
        <v>181832</v>
      </c>
      <c r="J169" s="61">
        <v>8431</v>
      </c>
      <c r="K169" s="61">
        <v>157937</v>
      </c>
      <c r="L169" s="61">
        <v>226843</v>
      </c>
      <c r="M169" s="61">
        <v>506088</v>
      </c>
      <c r="N169" s="65" t="s">
        <v>11</v>
      </c>
      <c r="O169" s="61">
        <v>11402</v>
      </c>
      <c r="P169" s="61">
        <v>15164</v>
      </c>
      <c r="Q169" s="82" t="s">
        <v>11</v>
      </c>
      <c r="R169" s="61">
        <v>59083</v>
      </c>
      <c r="S169" s="61">
        <v>1166780</v>
      </c>
      <c r="T169" s="61"/>
      <c r="U169" s="61">
        <v>437143</v>
      </c>
    </row>
    <row r="170" spans="1:21" s="44" customFormat="1" x14ac:dyDescent="0.25">
      <c r="A170" s="68"/>
      <c r="B170" s="33" t="s">
        <v>68</v>
      </c>
      <c r="C170" s="33" t="s">
        <v>184</v>
      </c>
      <c r="D170" s="44" t="s">
        <v>77</v>
      </c>
      <c r="E170" s="61">
        <v>1525980</v>
      </c>
      <c r="F170" s="61">
        <v>119464</v>
      </c>
      <c r="G170" s="61">
        <v>1645444</v>
      </c>
      <c r="H170" s="61"/>
      <c r="I170" s="61">
        <v>187360</v>
      </c>
      <c r="J170" s="61">
        <v>8356</v>
      </c>
      <c r="K170" s="61">
        <v>190835</v>
      </c>
      <c r="L170" s="61">
        <v>229930</v>
      </c>
      <c r="M170" s="61">
        <v>504105</v>
      </c>
      <c r="N170" s="65" t="s">
        <v>11</v>
      </c>
      <c r="O170" s="61">
        <v>16143</v>
      </c>
      <c r="P170" s="61">
        <v>15164</v>
      </c>
      <c r="Q170" s="82" t="s">
        <v>11</v>
      </c>
      <c r="R170" s="61">
        <v>38273</v>
      </c>
      <c r="S170" s="61">
        <v>1190166</v>
      </c>
      <c r="T170" s="61"/>
      <c r="U170" s="61">
        <v>455278</v>
      </c>
    </row>
    <row r="171" spans="1:21" s="44" customFormat="1" x14ac:dyDescent="0.25">
      <c r="A171" s="68"/>
      <c r="B171" s="33" t="s">
        <v>152</v>
      </c>
      <c r="C171" s="33" t="s">
        <v>185</v>
      </c>
      <c r="D171" s="44" t="s">
        <v>77</v>
      </c>
      <c r="E171" s="61">
        <v>1624087</v>
      </c>
      <c r="F171" s="61">
        <v>136026</v>
      </c>
      <c r="G171" s="61">
        <v>1760113</v>
      </c>
      <c r="H171" s="61"/>
      <c r="I171" s="61">
        <v>185496</v>
      </c>
      <c r="J171" s="61">
        <v>8317</v>
      </c>
      <c r="K171" s="61">
        <v>243572</v>
      </c>
      <c r="L171" s="61">
        <v>250391</v>
      </c>
      <c r="M171" s="61">
        <v>495272</v>
      </c>
      <c r="N171" s="65" t="s">
        <v>11</v>
      </c>
      <c r="O171" s="61">
        <v>23538</v>
      </c>
      <c r="P171" s="61">
        <v>15153</v>
      </c>
      <c r="Q171" s="82" t="s">
        <v>11</v>
      </c>
      <c r="R171" s="61">
        <v>48211</v>
      </c>
      <c r="S171" s="61">
        <v>1269950</v>
      </c>
      <c r="T171" s="61"/>
      <c r="U171" s="61">
        <v>490163</v>
      </c>
    </row>
    <row r="172" spans="1:21" s="44" customFormat="1" x14ac:dyDescent="0.25">
      <c r="A172" s="68"/>
      <c r="B172" s="33" t="s">
        <v>165</v>
      </c>
      <c r="C172" s="60" t="s">
        <v>186</v>
      </c>
      <c r="D172" s="44" t="s">
        <v>77</v>
      </c>
      <c r="E172" s="61">
        <v>1676357</v>
      </c>
      <c r="F172" s="61">
        <v>156885</v>
      </c>
      <c r="G172" s="61">
        <v>1833242</v>
      </c>
      <c r="H172" s="61"/>
      <c r="I172" s="61">
        <v>185440</v>
      </c>
      <c r="J172" s="61">
        <v>8288</v>
      </c>
      <c r="K172" s="61">
        <v>217704</v>
      </c>
      <c r="L172" s="61">
        <v>312164</v>
      </c>
      <c r="M172" s="61">
        <v>484783</v>
      </c>
      <c r="N172" s="65" t="s">
        <v>11</v>
      </c>
      <c r="O172" s="61">
        <v>31583</v>
      </c>
      <c r="P172" s="61">
        <v>15153</v>
      </c>
      <c r="Q172" s="82" t="s">
        <v>11</v>
      </c>
      <c r="R172" s="61">
        <v>89141</v>
      </c>
      <c r="S172" s="61">
        <v>1344256</v>
      </c>
      <c r="T172" s="61"/>
      <c r="U172" s="61">
        <v>488986</v>
      </c>
    </row>
    <row r="173" spans="1:21" s="44" customFormat="1" x14ac:dyDescent="0.25">
      <c r="A173" s="68"/>
      <c r="B173" s="33" t="s">
        <v>71</v>
      </c>
      <c r="C173" s="60" t="s">
        <v>187</v>
      </c>
      <c r="D173" s="44" t="s">
        <v>77</v>
      </c>
      <c r="E173" s="61">
        <v>1715473</v>
      </c>
      <c r="F173" s="61">
        <v>148454</v>
      </c>
      <c r="G173" s="61">
        <v>1863927</v>
      </c>
      <c r="H173" s="61"/>
      <c r="I173" s="61">
        <v>185708</v>
      </c>
      <c r="J173" s="61">
        <v>8288</v>
      </c>
      <c r="K173" s="61">
        <v>221069</v>
      </c>
      <c r="L173" s="61">
        <v>353322</v>
      </c>
      <c r="M173" s="61">
        <v>473140</v>
      </c>
      <c r="N173" s="65" t="s">
        <v>11</v>
      </c>
      <c r="O173" s="61">
        <v>41606</v>
      </c>
      <c r="P173" s="61">
        <v>15133</v>
      </c>
      <c r="Q173" s="82" t="s">
        <v>11</v>
      </c>
      <c r="R173" s="61">
        <v>45044</v>
      </c>
      <c r="S173" s="61">
        <v>1343310</v>
      </c>
      <c r="T173" s="61"/>
      <c r="U173" s="61">
        <v>520617</v>
      </c>
    </row>
    <row r="174" spans="1:21" s="44" customFormat="1" x14ac:dyDescent="0.25">
      <c r="A174" s="68"/>
      <c r="B174" s="33" t="s">
        <v>72</v>
      </c>
      <c r="C174" s="60" t="s">
        <v>188</v>
      </c>
      <c r="D174" s="44" t="s">
        <v>77</v>
      </c>
      <c r="E174" s="61">
        <v>1780171</v>
      </c>
      <c r="F174" s="61">
        <v>139471</v>
      </c>
      <c r="G174" s="61">
        <v>1919642</v>
      </c>
      <c r="H174" s="61"/>
      <c r="I174" s="61">
        <v>186190</v>
      </c>
      <c r="J174" s="61">
        <v>8301</v>
      </c>
      <c r="K174" s="61">
        <v>201390</v>
      </c>
      <c r="L174" s="61">
        <v>393969</v>
      </c>
      <c r="M174" s="61">
        <v>459035</v>
      </c>
      <c r="N174" s="65" t="s">
        <v>11</v>
      </c>
      <c r="O174" s="61">
        <v>52775</v>
      </c>
      <c r="P174" s="61">
        <v>15081</v>
      </c>
      <c r="Q174" s="82" t="s">
        <v>11</v>
      </c>
      <c r="R174" s="61">
        <v>72158</v>
      </c>
      <c r="S174" s="61">
        <v>1388899</v>
      </c>
      <c r="T174" s="61"/>
      <c r="U174" s="61">
        <v>530743</v>
      </c>
    </row>
    <row r="175" spans="1:21" s="44" customFormat="1" x14ac:dyDescent="0.25">
      <c r="A175" s="68"/>
      <c r="B175" s="33" t="s">
        <v>73</v>
      </c>
      <c r="C175" s="60" t="s">
        <v>189</v>
      </c>
      <c r="D175" s="44" t="s">
        <v>77</v>
      </c>
      <c r="E175" s="61">
        <v>1813747</v>
      </c>
      <c r="F175" s="61">
        <v>144544</v>
      </c>
      <c r="G175" s="61">
        <v>1958291</v>
      </c>
      <c r="H175" s="61"/>
      <c r="I175" s="61">
        <v>192802</v>
      </c>
      <c r="J175" s="61">
        <v>8337</v>
      </c>
      <c r="K175" s="61">
        <v>184178</v>
      </c>
      <c r="L175" s="61">
        <v>416052</v>
      </c>
      <c r="M175" s="61">
        <v>444112</v>
      </c>
      <c r="N175" s="65" t="s">
        <v>11</v>
      </c>
      <c r="O175" s="61">
        <v>61045</v>
      </c>
      <c r="P175" s="61">
        <v>18604</v>
      </c>
      <c r="Q175" s="82" t="s">
        <v>11</v>
      </c>
      <c r="R175" s="61">
        <v>80133</v>
      </c>
      <c r="S175" s="61">
        <v>1405263</v>
      </c>
      <c r="T175" s="61"/>
      <c r="U175" s="61">
        <v>553028</v>
      </c>
    </row>
    <row r="176" spans="1:21" s="44" customFormat="1" x14ac:dyDescent="0.25">
      <c r="A176" s="68"/>
      <c r="B176" s="33" t="s">
        <v>74</v>
      </c>
      <c r="C176" s="60" t="s">
        <v>190</v>
      </c>
      <c r="D176" s="44" t="s">
        <v>77</v>
      </c>
      <c r="E176" s="61">
        <v>1889005</v>
      </c>
      <c r="F176" s="61">
        <v>149293</v>
      </c>
      <c r="G176" s="61">
        <v>2038298</v>
      </c>
      <c r="H176" s="61"/>
      <c r="I176" s="61">
        <v>193274</v>
      </c>
      <c r="J176" s="61">
        <v>8344</v>
      </c>
      <c r="K176" s="61">
        <v>248390</v>
      </c>
      <c r="L176" s="61">
        <v>439013</v>
      </c>
      <c r="M176" s="61">
        <v>440365</v>
      </c>
      <c r="N176" s="65" t="s">
        <v>11</v>
      </c>
      <c r="O176" s="61">
        <v>60570</v>
      </c>
      <c r="P176" s="61">
        <v>38604</v>
      </c>
      <c r="Q176" s="82" t="s">
        <v>11</v>
      </c>
      <c r="R176" s="61">
        <v>56070</v>
      </c>
      <c r="S176" s="61">
        <v>1484630</v>
      </c>
      <c r="T176" s="61"/>
      <c r="U176" s="61">
        <v>553668</v>
      </c>
    </row>
    <row r="177" spans="1:21" s="44" customFormat="1" x14ac:dyDescent="0.25">
      <c r="A177" s="68"/>
      <c r="B177" s="33" t="s">
        <v>75</v>
      </c>
      <c r="C177" s="60" t="s">
        <v>191</v>
      </c>
      <c r="D177" s="44" t="s">
        <v>77</v>
      </c>
      <c r="E177" s="61">
        <v>2085272</v>
      </c>
      <c r="F177" s="61">
        <v>150097</v>
      </c>
      <c r="G177" s="61">
        <v>2235369</v>
      </c>
      <c r="H177" s="61"/>
      <c r="I177" s="61">
        <v>193322</v>
      </c>
      <c r="J177" s="61">
        <v>8369</v>
      </c>
      <c r="K177" s="61">
        <v>318043</v>
      </c>
      <c r="L177" s="61">
        <v>474035</v>
      </c>
      <c r="M177" s="61">
        <v>469954</v>
      </c>
      <c r="N177" s="65" t="s">
        <v>11</v>
      </c>
      <c r="O177" s="61">
        <v>29028</v>
      </c>
      <c r="P177" s="61">
        <v>40600</v>
      </c>
      <c r="Q177" s="82" t="s">
        <v>11</v>
      </c>
      <c r="R177" s="61">
        <v>129341</v>
      </c>
      <c r="S177" s="61">
        <v>1662692</v>
      </c>
      <c r="T177" s="61"/>
      <c r="U177" s="61">
        <v>572677</v>
      </c>
    </row>
    <row r="178" spans="1:21" s="44" customFormat="1" x14ac:dyDescent="0.25">
      <c r="A178" s="68"/>
      <c r="B178" s="33" t="s">
        <v>181</v>
      </c>
      <c r="C178" s="33" t="s">
        <v>182</v>
      </c>
      <c r="E178" s="61">
        <v>1999230</v>
      </c>
      <c r="F178" s="61">
        <v>150168</v>
      </c>
      <c r="G178" s="61">
        <v>2149398</v>
      </c>
      <c r="H178" s="61"/>
      <c r="I178" s="61">
        <v>199006</v>
      </c>
      <c r="J178" s="61">
        <v>8427</v>
      </c>
      <c r="K178" s="61">
        <v>264567</v>
      </c>
      <c r="L178" s="61">
        <v>536429</v>
      </c>
      <c r="M178" s="61">
        <v>504123</v>
      </c>
      <c r="N178" s="65" t="s">
        <v>11</v>
      </c>
      <c r="O178" s="61">
        <v>28311</v>
      </c>
      <c r="P178" s="61">
        <v>41836</v>
      </c>
      <c r="Q178" s="82" t="s">
        <v>11</v>
      </c>
      <c r="R178" s="61">
        <v>13242</v>
      </c>
      <c r="S178" s="61">
        <v>1595941</v>
      </c>
      <c r="T178" s="61"/>
      <c r="U178" s="61">
        <v>553457</v>
      </c>
    </row>
    <row r="179" spans="1:21" s="44" customFormat="1" x14ac:dyDescent="0.25">
      <c r="A179" s="68"/>
      <c r="B179" s="33"/>
      <c r="C179" s="33"/>
      <c r="E179" s="61"/>
      <c r="F179" s="61"/>
      <c r="G179" s="61"/>
      <c r="H179" s="61"/>
      <c r="I179" s="61"/>
      <c r="J179" s="61"/>
      <c r="K179" s="61"/>
      <c r="L179" s="61"/>
      <c r="M179" s="61"/>
      <c r="N179" s="65"/>
      <c r="O179" s="61"/>
      <c r="P179" s="61"/>
      <c r="Q179" s="81"/>
      <c r="R179" s="61"/>
      <c r="S179" s="61"/>
      <c r="T179" s="61"/>
      <c r="U179" s="61"/>
    </row>
    <row r="180" spans="1:21" s="44" customFormat="1" x14ac:dyDescent="0.25">
      <c r="A180" s="68">
        <v>2010</v>
      </c>
      <c r="B180" s="33" t="s">
        <v>179</v>
      </c>
      <c r="C180" s="33" t="s">
        <v>105</v>
      </c>
      <c r="D180" s="44" t="s">
        <v>168</v>
      </c>
      <c r="E180" s="61">
        <v>2035205</v>
      </c>
      <c r="F180" s="61">
        <v>170325</v>
      </c>
      <c r="G180" s="61">
        <v>2205530</v>
      </c>
      <c r="H180" s="61"/>
      <c r="I180" s="61">
        <v>210073</v>
      </c>
      <c r="J180" s="61">
        <v>9288</v>
      </c>
      <c r="K180" s="61">
        <v>229588</v>
      </c>
      <c r="L180" s="61">
        <v>571239</v>
      </c>
      <c r="M180" s="61">
        <v>554259</v>
      </c>
      <c r="N180" s="65" t="s">
        <v>11</v>
      </c>
      <c r="O180" s="61">
        <v>6</v>
      </c>
      <c r="P180" s="61">
        <v>51177</v>
      </c>
      <c r="Q180" s="82" t="s">
        <v>11</v>
      </c>
      <c r="R180" s="61">
        <v>40360</v>
      </c>
      <c r="S180" s="61">
        <v>1665990</v>
      </c>
      <c r="T180" s="61"/>
      <c r="U180" s="61">
        <v>539540</v>
      </c>
    </row>
    <row r="181" spans="1:21" s="44" customFormat="1" x14ac:dyDescent="0.25">
      <c r="A181" s="68"/>
      <c r="B181" s="33" t="s">
        <v>66</v>
      </c>
      <c r="C181" s="33" t="s">
        <v>180</v>
      </c>
      <c r="D181" s="44" t="s">
        <v>77</v>
      </c>
      <c r="E181" s="61">
        <v>2034013</v>
      </c>
      <c r="F181" s="61">
        <v>167647</v>
      </c>
      <c r="G181" s="61">
        <v>2201660</v>
      </c>
      <c r="H181" s="61"/>
      <c r="I181" s="61">
        <v>215816</v>
      </c>
      <c r="J181" s="61">
        <v>9213</v>
      </c>
      <c r="K181" s="61">
        <v>204660</v>
      </c>
      <c r="L181" s="61">
        <v>596464</v>
      </c>
      <c r="M181" s="61">
        <v>549065</v>
      </c>
      <c r="N181" s="65" t="s">
        <v>11</v>
      </c>
      <c r="O181" s="61">
        <v>0</v>
      </c>
      <c r="P181" s="61">
        <v>50866</v>
      </c>
      <c r="Q181" s="82" t="s">
        <v>11</v>
      </c>
      <c r="R181" s="61">
        <v>33551</v>
      </c>
      <c r="S181" s="61">
        <v>1659635</v>
      </c>
      <c r="T181" s="61"/>
      <c r="U181" s="61">
        <v>542025</v>
      </c>
    </row>
    <row r="182" spans="1:21" s="44" customFormat="1" x14ac:dyDescent="0.25">
      <c r="A182" s="68"/>
      <c r="B182" s="33" t="s">
        <v>67</v>
      </c>
      <c r="C182" s="33" t="s">
        <v>183</v>
      </c>
      <c r="D182" s="44" t="s">
        <v>77</v>
      </c>
      <c r="E182" s="61">
        <v>2059134</v>
      </c>
      <c r="F182" s="61">
        <v>160091</v>
      </c>
      <c r="G182" s="61">
        <v>2219225</v>
      </c>
      <c r="H182" s="61"/>
      <c r="I182" s="61">
        <v>211792</v>
      </c>
      <c r="J182" s="61">
        <v>8916</v>
      </c>
      <c r="K182" s="61">
        <v>186619</v>
      </c>
      <c r="L182" s="61">
        <v>614395</v>
      </c>
      <c r="M182" s="61">
        <v>533805</v>
      </c>
      <c r="N182" s="65" t="s">
        <v>11</v>
      </c>
      <c r="O182" s="61">
        <v>0</v>
      </c>
      <c r="P182" s="61">
        <v>54347</v>
      </c>
      <c r="Q182" s="82" t="s">
        <v>11</v>
      </c>
      <c r="R182" s="61">
        <v>55899</v>
      </c>
      <c r="S182" s="61">
        <v>1665773</v>
      </c>
      <c r="T182" s="61"/>
      <c r="U182" s="61">
        <v>553452</v>
      </c>
    </row>
    <row r="183" spans="1:21" s="44" customFormat="1" x14ac:dyDescent="0.25">
      <c r="A183" s="68"/>
      <c r="B183" s="33" t="s">
        <v>150</v>
      </c>
      <c r="C183" s="33" t="s">
        <v>208</v>
      </c>
      <c r="D183" s="44" t="s">
        <v>77</v>
      </c>
      <c r="E183" s="61">
        <v>2036906</v>
      </c>
      <c r="F183" s="61">
        <v>162009</v>
      </c>
      <c r="G183" s="61">
        <v>2198915</v>
      </c>
      <c r="H183" s="61"/>
      <c r="I183" s="61">
        <v>211355</v>
      </c>
      <c r="J183" s="61">
        <v>8823</v>
      </c>
      <c r="K183" s="61">
        <v>167629</v>
      </c>
      <c r="L183" s="61">
        <v>633242</v>
      </c>
      <c r="M183" s="61">
        <v>535407</v>
      </c>
      <c r="N183" s="65" t="s">
        <v>11</v>
      </c>
      <c r="O183" s="61">
        <v>0</v>
      </c>
      <c r="P183" s="61">
        <v>54347</v>
      </c>
      <c r="Q183" s="82" t="s">
        <v>11</v>
      </c>
      <c r="R183" s="61">
        <v>33090</v>
      </c>
      <c r="S183" s="61">
        <v>1643893</v>
      </c>
      <c r="T183" s="61"/>
      <c r="U183" s="61">
        <v>555022</v>
      </c>
    </row>
    <row r="184" spans="1:21" s="44" customFormat="1" x14ac:dyDescent="0.25">
      <c r="A184" s="68"/>
      <c r="B184" s="33" t="s">
        <v>152</v>
      </c>
      <c r="C184" s="33" t="s">
        <v>185</v>
      </c>
      <c r="D184" s="44" t="s">
        <v>77</v>
      </c>
      <c r="E184" s="61">
        <v>2041397</v>
      </c>
      <c r="F184" s="61">
        <v>151411</v>
      </c>
      <c r="G184" s="61">
        <v>2192808</v>
      </c>
      <c r="H184" s="61"/>
      <c r="I184" s="61">
        <v>209415</v>
      </c>
      <c r="J184" s="61">
        <v>8804</v>
      </c>
      <c r="K184" s="61">
        <v>148729</v>
      </c>
      <c r="L184" s="61">
        <v>652608</v>
      </c>
      <c r="M184" s="61">
        <v>527061</v>
      </c>
      <c r="N184" s="65" t="s">
        <v>11</v>
      </c>
      <c r="O184" s="61">
        <v>0</v>
      </c>
      <c r="P184" s="61">
        <v>59898</v>
      </c>
      <c r="Q184" s="82" t="s">
        <v>11</v>
      </c>
      <c r="R184" s="61">
        <v>57995</v>
      </c>
      <c r="S184" s="61">
        <v>1664510</v>
      </c>
      <c r="T184" s="61"/>
      <c r="U184" s="61">
        <v>528298</v>
      </c>
    </row>
    <row r="185" spans="1:21" s="44" customFormat="1" x14ac:dyDescent="0.25">
      <c r="A185" s="68"/>
      <c r="B185" s="33" t="s">
        <v>165</v>
      </c>
      <c r="C185" s="33" t="s">
        <v>209</v>
      </c>
      <c r="D185" s="44" t="s">
        <v>77</v>
      </c>
      <c r="E185" s="61">
        <v>2073015</v>
      </c>
      <c r="F185" s="61">
        <v>154853</v>
      </c>
      <c r="G185" s="61">
        <v>2227868</v>
      </c>
      <c r="H185" s="61"/>
      <c r="I185" s="61">
        <v>212245</v>
      </c>
      <c r="J185" s="61">
        <v>8778</v>
      </c>
      <c r="K185" s="61">
        <v>148704</v>
      </c>
      <c r="L185" s="61">
        <v>653105</v>
      </c>
      <c r="M185" s="61">
        <v>526173</v>
      </c>
      <c r="N185" s="65" t="s">
        <v>11</v>
      </c>
      <c r="O185" s="61">
        <v>29</v>
      </c>
      <c r="P185" s="61">
        <v>61463</v>
      </c>
      <c r="Q185" s="82" t="s">
        <v>11</v>
      </c>
      <c r="R185" s="61">
        <v>87069</v>
      </c>
      <c r="S185" s="61">
        <v>1697566</v>
      </c>
      <c r="T185" s="61"/>
      <c r="U185" s="61">
        <v>530302</v>
      </c>
    </row>
    <row r="186" spans="1:21" s="44" customFormat="1" x14ac:dyDescent="0.25">
      <c r="A186" s="68"/>
      <c r="B186" s="33" t="s">
        <v>159</v>
      </c>
      <c r="C186" s="33" t="s">
        <v>210</v>
      </c>
      <c r="D186" s="44" t="s">
        <v>77</v>
      </c>
      <c r="E186" s="61">
        <v>2071741</v>
      </c>
      <c r="F186" s="61">
        <v>160348</v>
      </c>
      <c r="G186" s="61">
        <v>2232089</v>
      </c>
      <c r="H186" s="61"/>
      <c r="I186" s="61">
        <v>211921</v>
      </c>
      <c r="J186" s="61">
        <v>8746</v>
      </c>
      <c r="K186" s="61">
        <v>148665</v>
      </c>
      <c r="L186" s="61">
        <v>654012</v>
      </c>
      <c r="M186" s="61">
        <v>525831</v>
      </c>
      <c r="N186" s="65" t="s">
        <v>11</v>
      </c>
      <c r="O186" s="65">
        <v>0</v>
      </c>
      <c r="P186" s="61">
        <v>64856</v>
      </c>
      <c r="Q186" s="82" t="s">
        <v>11</v>
      </c>
      <c r="R186" s="61">
        <v>62594</v>
      </c>
      <c r="S186" s="61">
        <v>1676625</v>
      </c>
      <c r="U186" s="61">
        <v>555464</v>
      </c>
    </row>
    <row r="187" spans="1:21" s="44" customFormat="1" x14ac:dyDescent="0.25">
      <c r="A187" s="68"/>
      <c r="B187" s="33" t="s">
        <v>72</v>
      </c>
      <c r="C187" s="33" t="s">
        <v>211</v>
      </c>
      <c r="D187" s="44" t="s">
        <v>77</v>
      </c>
      <c r="E187" s="61">
        <v>2095958</v>
      </c>
      <c r="F187" s="61">
        <v>180028</v>
      </c>
      <c r="G187" s="61">
        <v>2275986</v>
      </c>
      <c r="H187" s="61"/>
      <c r="I187" s="61">
        <v>211949</v>
      </c>
      <c r="J187" s="61">
        <v>8781</v>
      </c>
      <c r="K187" s="61">
        <v>148707</v>
      </c>
      <c r="L187" s="61">
        <v>680223</v>
      </c>
      <c r="M187" s="61">
        <v>522909</v>
      </c>
      <c r="N187" s="65" t="s">
        <v>11</v>
      </c>
      <c r="O187" s="65">
        <v>0</v>
      </c>
      <c r="P187" s="61">
        <v>64856</v>
      </c>
      <c r="Q187" s="82" t="s">
        <v>11</v>
      </c>
      <c r="R187" s="61">
        <v>80530</v>
      </c>
      <c r="S187" s="61">
        <v>1717955</v>
      </c>
      <c r="U187" s="61">
        <v>558031</v>
      </c>
    </row>
    <row r="188" spans="1:21" s="44" customFormat="1" x14ac:dyDescent="0.25">
      <c r="A188" s="68"/>
      <c r="B188" s="33" t="s">
        <v>73</v>
      </c>
      <c r="C188" s="33" t="s">
        <v>212</v>
      </c>
      <c r="D188" s="44" t="s">
        <v>77</v>
      </c>
      <c r="E188" s="61">
        <v>2099833</v>
      </c>
      <c r="F188" s="61">
        <v>166015</v>
      </c>
      <c r="G188" s="61">
        <v>2265848</v>
      </c>
      <c r="H188" s="61"/>
      <c r="I188" s="61">
        <v>218439</v>
      </c>
      <c r="J188" s="61">
        <v>8781</v>
      </c>
      <c r="K188" s="61">
        <v>148670</v>
      </c>
      <c r="L188" s="61">
        <v>654603</v>
      </c>
      <c r="M188" s="61">
        <v>517237</v>
      </c>
      <c r="N188" s="65" t="s">
        <v>11</v>
      </c>
      <c r="O188" s="65">
        <v>0</v>
      </c>
      <c r="P188" s="61">
        <v>68317</v>
      </c>
      <c r="Q188" s="82" t="s">
        <v>11</v>
      </c>
      <c r="R188" s="61">
        <v>54267</v>
      </c>
      <c r="S188" s="61">
        <v>1670314</v>
      </c>
      <c r="U188" s="61">
        <v>595534</v>
      </c>
    </row>
    <row r="189" spans="1:21" s="44" customFormat="1" x14ac:dyDescent="0.25">
      <c r="A189" s="68"/>
      <c r="B189" s="33" t="s">
        <v>213</v>
      </c>
      <c r="C189" s="33" t="s">
        <v>214</v>
      </c>
      <c r="D189" s="44" t="s">
        <v>77</v>
      </c>
      <c r="E189" s="61">
        <v>2104673</v>
      </c>
      <c r="F189" s="61">
        <v>174993</v>
      </c>
      <c r="G189" s="61">
        <f>SUM(E189:F189)</f>
        <v>2279666</v>
      </c>
      <c r="H189" s="61"/>
      <c r="I189" s="61">
        <v>217676</v>
      </c>
      <c r="J189" s="61">
        <v>8788</v>
      </c>
      <c r="K189" s="61">
        <v>148669</v>
      </c>
      <c r="L189" s="61">
        <v>654621</v>
      </c>
      <c r="M189" s="61">
        <v>518314</v>
      </c>
      <c r="N189" s="65" t="s">
        <v>11</v>
      </c>
      <c r="O189" s="65">
        <v>0</v>
      </c>
      <c r="P189" s="61">
        <v>70464</v>
      </c>
      <c r="Q189" s="82" t="s">
        <v>11</v>
      </c>
      <c r="R189" s="61">
        <v>57093</v>
      </c>
      <c r="S189" s="61">
        <f>SUM(I189:R189)</f>
        <v>1675625</v>
      </c>
      <c r="U189" s="61">
        <v>604041</v>
      </c>
    </row>
    <row r="190" spans="1:21" s="44" customFormat="1" x14ac:dyDescent="0.25">
      <c r="A190" s="68"/>
      <c r="B190" s="33" t="s">
        <v>176</v>
      </c>
      <c r="C190" s="33" t="s">
        <v>215</v>
      </c>
      <c r="D190" s="44" t="s">
        <v>77</v>
      </c>
      <c r="E190" s="61">
        <v>2165358</v>
      </c>
      <c r="F190" s="61">
        <v>226071</v>
      </c>
      <c r="G190" s="61">
        <f>SUM(E190:F190)</f>
        <v>2391429</v>
      </c>
      <c r="H190" s="61"/>
      <c r="I190" s="61">
        <v>217165</v>
      </c>
      <c r="J190" s="61">
        <v>8823</v>
      </c>
      <c r="K190" s="61">
        <v>148740</v>
      </c>
      <c r="L190" s="61">
        <v>688728</v>
      </c>
      <c r="M190" s="61">
        <v>551419</v>
      </c>
      <c r="N190" s="65" t="s">
        <v>11</v>
      </c>
      <c r="O190" s="65">
        <v>23187</v>
      </c>
      <c r="P190" s="61">
        <v>70416</v>
      </c>
      <c r="Q190" s="82" t="s">
        <v>11</v>
      </c>
      <c r="R190" s="61">
        <v>100979</v>
      </c>
      <c r="S190" s="61">
        <f>SUM(I190:R190)</f>
        <v>1809457</v>
      </c>
      <c r="U190" s="61">
        <v>581972</v>
      </c>
    </row>
    <row r="191" spans="1:21" s="44" customFormat="1" x14ac:dyDescent="0.25">
      <c r="A191" s="68"/>
      <c r="B191" s="33" t="s">
        <v>178</v>
      </c>
      <c r="C191" s="33" t="s">
        <v>216</v>
      </c>
      <c r="E191" s="61">
        <v>2149770</v>
      </c>
      <c r="F191" s="61">
        <v>195214</v>
      </c>
      <c r="G191" s="61">
        <f>SUM(E191:F191)</f>
        <v>2344984</v>
      </c>
      <c r="H191" s="61"/>
      <c r="I191" s="61">
        <v>225939</v>
      </c>
      <c r="J191" s="61">
        <v>8899</v>
      </c>
      <c r="K191" s="61">
        <v>148702</v>
      </c>
      <c r="L191" s="61">
        <v>654221</v>
      </c>
      <c r="M191" s="61">
        <v>592282</v>
      </c>
      <c r="N191" s="65" t="s">
        <v>11</v>
      </c>
      <c r="O191" s="65">
        <v>23187</v>
      </c>
      <c r="P191" s="61">
        <v>76760</v>
      </c>
      <c r="Q191" s="82" t="s">
        <v>11</v>
      </c>
      <c r="R191" s="61">
        <v>23491</v>
      </c>
      <c r="S191" s="61">
        <f>SUM(I191:R191)</f>
        <v>1753481</v>
      </c>
      <c r="U191" s="61">
        <v>591503</v>
      </c>
    </row>
    <row r="192" spans="1:21" s="44" customFormat="1" x14ac:dyDescent="0.25">
      <c r="A192" s="68"/>
      <c r="B192" s="33"/>
      <c r="C192" s="33"/>
      <c r="E192" s="61"/>
      <c r="F192" s="61"/>
      <c r="G192" s="61"/>
      <c r="H192" s="61"/>
      <c r="I192" s="61"/>
      <c r="J192" s="61"/>
      <c r="K192" s="61"/>
      <c r="L192" s="61"/>
      <c r="M192" s="61"/>
      <c r="N192" s="65"/>
      <c r="O192" s="65"/>
      <c r="P192" s="61"/>
      <c r="Q192" s="81"/>
      <c r="R192" s="61"/>
      <c r="S192" s="61"/>
      <c r="U192" s="61"/>
    </row>
    <row r="193" spans="1:21" s="44" customFormat="1" x14ac:dyDescent="0.25">
      <c r="A193" s="68">
        <v>2011</v>
      </c>
      <c r="B193" s="33" t="s">
        <v>217</v>
      </c>
      <c r="C193" s="33" t="s">
        <v>218</v>
      </c>
      <c r="D193" s="44" t="s">
        <v>77</v>
      </c>
      <c r="E193" s="61">
        <v>2277449</v>
      </c>
      <c r="F193" s="61">
        <v>227542</v>
      </c>
      <c r="G193" s="61">
        <f t="shared" ref="G193:G198" si="8">SUM(E193:F193)</f>
        <v>2504991</v>
      </c>
      <c r="H193" s="61"/>
      <c r="I193" s="61">
        <v>249809</v>
      </c>
      <c r="J193" s="61">
        <v>9977</v>
      </c>
      <c r="K193" s="61">
        <v>148650</v>
      </c>
      <c r="L193" s="61">
        <v>654537</v>
      </c>
      <c r="M193" s="61">
        <v>627529</v>
      </c>
      <c r="N193" s="65" t="s">
        <v>11</v>
      </c>
      <c r="O193" s="65">
        <v>23187</v>
      </c>
      <c r="P193" s="61">
        <v>76651</v>
      </c>
      <c r="Q193" s="82" t="s">
        <v>11</v>
      </c>
      <c r="R193" s="61">
        <v>113666</v>
      </c>
      <c r="S193" s="61">
        <f t="shared" ref="S193:S198" si="9">SUM(I193:R193)</f>
        <v>1904006</v>
      </c>
      <c r="U193" s="61">
        <v>600985</v>
      </c>
    </row>
    <row r="194" spans="1:21" s="44" customFormat="1" x14ac:dyDescent="0.25">
      <c r="A194" s="68"/>
      <c r="B194" s="33" t="s">
        <v>66</v>
      </c>
      <c r="C194" s="33" t="s">
        <v>180</v>
      </c>
      <c r="D194" s="44" t="s">
        <v>77</v>
      </c>
      <c r="E194" s="61">
        <v>2228240</v>
      </c>
      <c r="F194" s="61">
        <v>205677</v>
      </c>
      <c r="G194" s="61">
        <f t="shared" si="8"/>
        <v>2433917</v>
      </c>
      <c r="H194" s="61"/>
      <c r="I194" s="61">
        <v>237065</v>
      </c>
      <c r="J194" s="61">
        <v>9557</v>
      </c>
      <c r="K194" s="61">
        <v>153638</v>
      </c>
      <c r="L194" s="61">
        <v>654437</v>
      </c>
      <c r="M194" s="61">
        <v>619795</v>
      </c>
      <c r="N194" s="65" t="s">
        <v>11</v>
      </c>
      <c r="O194" s="65">
        <v>23187</v>
      </c>
      <c r="P194" s="61">
        <v>76966</v>
      </c>
      <c r="Q194" s="82" t="s">
        <v>11</v>
      </c>
      <c r="R194" s="61">
        <v>54195</v>
      </c>
      <c r="S194" s="61">
        <f t="shared" si="9"/>
        <v>1828840</v>
      </c>
      <c r="U194" s="61">
        <v>605077</v>
      </c>
    </row>
    <row r="195" spans="1:21" s="44" customFormat="1" x14ac:dyDescent="0.25">
      <c r="A195" s="68"/>
      <c r="B195" s="33" t="s">
        <v>147</v>
      </c>
      <c r="C195" s="33" t="s">
        <v>219</v>
      </c>
      <c r="D195" s="44" t="s">
        <v>77</v>
      </c>
      <c r="E195" s="61">
        <v>2210467</v>
      </c>
      <c r="F195" s="61">
        <v>197711</v>
      </c>
      <c r="G195" s="61">
        <f t="shared" si="8"/>
        <v>2408178</v>
      </c>
      <c r="H195" s="61"/>
      <c r="I195" s="61">
        <v>233311</v>
      </c>
      <c r="J195" s="61">
        <v>9332</v>
      </c>
      <c r="K195" s="61">
        <v>148661</v>
      </c>
      <c r="L195" s="61">
        <v>654848</v>
      </c>
      <c r="M195" s="61">
        <v>610268</v>
      </c>
      <c r="N195" s="65" t="s">
        <v>11</v>
      </c>
      <c r="O195" s="65">
        <v>23187</v>
      </c>
      <c r="P195" s="61">
        <v>81554</v>
      </c>
      <c r="Q195" s="82" t="s">
        <v>11</v>
      </c>
      <c r="R195" s="61">
        <v>43528</v>
      </c>
      <c r="S195" s="61">
        <f t="shared" si="9"/>
        <v>1804689</v>
      </c>
      <c r="U195" s="61">
        <v>603489</v>
      </c>
    </row>
    <row r="196" spans="1:21" s="44" customFormat="1" x14ac:dyDescent="0.25">
      <c r="A196" s="68"/>
      <c r="B196" s="33" t="s">
        <v>68</v>
      </c>
      <c r="C196" s="33" t="s">
        <v>220</v>
      </c>
      <c r="D196" s="44" t="s">
        <v>77</v>
      </c>
      <c r="E196" s="61">
        <v>2245332</v>
      </c>
      <c r="F196" s="61">
        <v>201328</v>
      </c>
      <c r="G196" s="61">
        <f t="shared" si="8"/>
        <v>2446660</v>
      </c>
      <c r="H196" s="61"/>
      <c r="I196" s="61">
        <v>239974</v>
      </c>
      <c r="J196" s="61">
        <v>9267</v>
      </c>
      <c r="K196" s="61">
        <v>148647</v>
      </c>
      <c r="L196" s="61">
        <v>655159</v>
      </c>
      <c r="M196" s="61">
        <v>611862</v>
      </c>
      <c r="N196" s="65" t="s">
        <v>11</v>
      </c>
      <c r="O196" s="65">
        <v>23187</v>
      </c>
      <c r="P196" s="61">
        <v>81554</v>
      </c>
      <c r="Q196" s="82" t="s">
        <v>11</v>
      </c>
      <c r="R196" s="61">
        <v>49186</v>
      </c>
      <c r="S196" s="61">
        <f t="shared" si="9"/>
        <v>1818836</v>
      </c>
      <c r="U196" s="61">
        <v>627824</v>
      </c>
    </row>
    <row r="197" spans="1:21" s="44" customFormat="1" x14ac:dyDescent="0.25">
      <c r="A197" s="68"/>
      <c r="B197" s="33" t="s">
        <v>69</v>
      </c>
      <c r="C197" s="33" t="s">
        <v>221</v>
      </c>
      <c r="D197" s="44" t="s">
        <v>77</v>
      </c>
      <c r="E197" s="61">
        <v>2256446</v>
      </c>
      <c r="F197" s="61">
        <v>233638</v>
      </c>
      <c r="G197" s="61">
        <f t="shared" si="8"/>
        <v>2490084</v>
      </c>
      <c r="H197" s="61"/>
      <c r="I197" s="61">
        <v>234754</v>
      </c>
      <c r="J197" s="61">
        <v>9248</v>
      </c>
      <c r="K197" s="61">
        <v>148710</v>
      </c>
      <c r="L197" s="61">
        <v>689857</v>
      </c>
      <c r="M197" s="61">
        <v>606047</v>
      </c>
      <c r="N197" s="65" t="s">
        <v>11</v>
      </c>
      <c r="O197" s="65">
        <v>23888</v>
      </c>
      <c r="P197" s="61">
        <v>84004</v>
      </c>
      <c r="Q197" s="82" t="s">
        <v>11</v>
      </c>
      <c r="R197" s="61">
        <v>67205</v>
      </c>
      <c r="S197" s="61">
        <f t="shared" si="9"/>
        <v>1863713</v>
      </c>
      <c r="U197" s="61">
        <v>626371</v>
      </c>
    </row>
    <row r="198" spans="1:21" s="44" customFormat="1" x14ac:dyDescent="0.25">
      <c r="A198" s="68"/>
      <c r="B198" s="33" t="s">
        <v>70</v>
      </c>
      <c r="C198" s="33" t="s">
        <v>222</v>
      </c>
      <c r="D198" s="44" t="s">
        <v>77</v>
      </c>
      <c r="E198" s="61">
        <v>2247516</v>
      </c>
      <c r="F198" s="61">
        <v>185690</v>
      </c>
      <c r="G198" s="61">
        <f t="shared" si="8"/>
        <v>2433206</v>
      </c>
      <c r="H198" s="61"/>
      <c r="I198" s="61">
        <v>239079</v>
      </c>
      <c r="J198" s="61">
        <v>9245</v>
      </c>
      <c r="K198" s="61">
        <v>148641</v>
      </c>
      <c r="L198" s="61">
        <v>656402</v>
      </c>
      <c r="M198" s="61">
        <v>600585</v>
      </c>
      <c r="N198" s="65" t="s">
        <v>11</v>
      </c>
      <c r="O198" s="65">
        <v>23888</v>
      </c>
      <c r="P198" s="61">
        <v>93568</v>
      </c>
      <c r="Q198" s="82" t="s">
        <v>11</v>
      </c>
      <c r="R198" s="61">
        <v>49123</v>
      </c>
      <c r="S198" s="61">
        <f t="shared" si="9"/>
        <v>1820531</v>
      </c>
      <c r="U198" s="61">
        <v>612675</v>
      </c>
    </row>
    <row r="199" spans="1:21" s="44" customFormat="1" x14ac:dyDescent="0.25">
      <c r="A199" s="68"/>
      <c r="B199" s="33" t="s">
        <v>159</v>
      </c>
      <c r="C199" s="33" t="s">
        <v>223</v>
      </c>
      <c r="D199" s="44" t="s">
        <v>77</v>
      </c>
      <c r="E199" s="61">
        <v>2295069</v>
      </c>
      <c r="F199" s="61">
        <v>195911</v>
      </c>
      <c r="G199" s="61">
        <f>SUM(E199:F199)</f>
        <v>2490980</v>
      </c>
      <c r="H199" s="61"/>
      <c r="I199" s="61">
        <v>240835</v>
      </c>
      <c r="J199" s="61">
        <v>9259</v>
      </c>
      <c r="K199" s="61">
        <v>148638</v>
      </c>
      <c r="L199" s="61">
        <v>656458</v>
      </c>
      <c r="M199" s="61">
        <v>602118</v>
      </c>
      <c r="N199" s="65" t="s">
        <v>11</v>
      </c>
      <c r="O199" s="65">
        <v>23888</v>
      </c>
      <c r="P199" s="61">
        <v>103452</v>
      </c>
      <c r="Q199" s="82" t="s">
        <v>11</v>
      </c>
      <c r="R199" s="61">
        <v>82715</v>
      </c>
      <c r="S199" s="61">
        <f>SUM(I199:R199)</f>
        <v>1867363</v>
      </c>
      <c r="U199" s="61">
        <v>623617</v>
      </c>
    </row>
    <row r="200" spans="1:21" s="44" customFormat="1" x14ac:dyDescent="0.25">
      <c r="A200" s="68"/>
      <c r="B200" s="33" t="s">
        <v>72</v>
      </c>
      <c r="C200" s="33" t="s">
        <v>224</v>
      </c>
      <c r="D200" s="44" t="s">
        <v>77</v>
      </c>
      <c r="E200" s="61">
        <v>2275299</v>
      </c>
      <c r="F200" s="61">
        <v>177430</v>
      </c>
      <c r="G200" s="61">
        <f>SUM(E200:F200)</f>
        <v>2452729</v>
      </c>
      <c r="H200" s="61"/>
      <c r="I200" s="61">
        <v>239277</v>
      </c>
      <c r="J200" s="61">
        <v>9271</v>
      </c>
      <c r="K200" s="61">
        <v>148632</v>
      </c>
      <c r="L200" s="61">
        <v>657285</v>
      </c>
      <c r="M200" s="61">
        <v>604744</v>
      </c>
      <c r="N200" s="65" t="s">
        <v>11</v>
      </c>
      <c r="O200" s="65">
        <v>23888</v>
      </c>
      <c r="P200" s="61">
        <v>105721</v>
      </c>
      <c r="Q200" s="82" t="s">
        <v>11</v>
      </c>
      <c r="R200" s="61">
        <v>59157</v>
      </c>
      <c r="S200" s="61">
        <f>SUM(I200:R200)</f>
        <v>1847975</v>
      </c>
      <c r="U200" s="61">
        <v>604754</v>
      </c>
    </row>
    <row r="201" spans="1:21" s="44" customFormat="1" x14ac:dyDescent="0.25">
      <c r="A201" s="68"/>
      <c r="B201" s="33" t="s">
        <v>172</v>
      </c>
      <c r="C201" s="33" t="s">
        <v>225</v>
      </c>
      <c r="D201" s="44" t="s">
        <v>77</v>
      </c>
      <c r="E201" s="61">
        <v>2260481</v>
      </c>
      <c r="F201" s="61">
        <v>155099</v>
      </c>
      <c r="G201" s="61">
        <f>SUM(E201:F201)</f>
        <v>2415580</v>
      </c>
      <c r="H201" s="61"/>
      <c r="I201" s="61">
        <v>245574</v>
      </c>
      <c r="J201" s="61">
        <v>9288</v>
      </c>
      <c r="K201" s="61">
        <v>148661</v>
      </c>
      <c r="L201" s="61">
        <v>657878</v>
      </c>
      <c r="M201" s="61">
        <v>603989</v>
      </c>
      <c r="N201" s="65" t="s">
        <v>11</v>
      </c>
      <c r="O201" s="65">
        <v>23888</v>
      </c>
      <c r="P201" s="61">
        <v>105361</v>
      </c>
      <c r="Q201" s="82" t="s">
        <v>11</v>
      </c>
      <c r="R201" s="61">
        <v>62962</v>
      </c>
      <c r="S201" s="61">
        <f>SUM(I201:R201)</f>
        <v>1857601</v>
      </c>
      <c r="U201" s="61">
        <v>557979</v>
      </c>
    </row>
    <row r="202" spans="1:21" s="44" customFormat="1" x14ac:dyDescent="0.25">
      <c r="A202" s="68"/>
      <c r="B202" s="33" t="s">
        <v>174</v>
      </c>
      <c r="C202" s="33" t="s">
        <v>226</v>
      </c>
      <c r="D202" s="44" t="s">
        <v>77</v>
      </c>
      <c r="E202" s="61">
        <v>2285710</v>
      </c>
      <c r="F202" s="61">
        <v>171491</v>
      </c>
      <c r="G202" s="61">
        <v>2457201</v>
      </c>
      <c r="H202" s="61"/>
      <c r="I202" s="61">
        <v>241915</v>
      </c>
      <c r="J202" s="61">
        <v>9277</v>
      </c>
      <c r="K202" s="61">
        <v>148675</v>
      </c>
      <c r="L202" s="61">
        <v>657511</v>
      </c>
      <c r="M202" s="61">
        <v>616844</v>
      </c>
      <c r="N202" s="65" t="s">
        <v>11</v>
      </c>
      <c r="O202" s="65">
        <v>23888</v>
      </c>
      <c r="P202" s="61">
        <v>105359</v>
      </c>
      <c r="Q202" s="82" t="s">
        <v>11</v>
      </c>
      <c r="R202" s="61">
        <v>64417</v>
      </c>
      <c r="S202" s="61">
        <f t="shared" ref="S202:S212" si="10">SUM(I202:R202)</f>
        <v>1867886</v>
      </c>
      <c r="U202" s="61">
        <v>589315</v>
      </c>
    </row>
    <row r="203" spans="1:21" s="44" customFormat="1" x14ac:dyDescent="0.25">
      <c r="A203" s="68"/>
      <c r="B203" s="33" t="s">
        <v>176</v>
      </c>
      <c r="C203" s="33" t="s">
        <v>227</v>
      </c>
      <c r="D203" s="44" t="s">
        <v>77</v>
      </c>
      <c r="E203" s="61">
        <v>2320416</v>
      </c>
      <c r="F203" s="61">
        <v>169979</v>
      </c>
      <c r="G203" s="61">
        <v>2490395</v>
      </c>
      <c r="H203" s="61"/>
      <c r="I203" s="61">
        <v>243707</v>
      </c>
      <c r="J203" s="61">
        <v>9315</v>
      </c>
      <c r="K203" s="61">
        <v>148660</v>
      </c>
      <c r="L203" s="61">
        <v>655655</v>
      </c>
      <c r="M203" s="61">
        <v>631109</v>
      </c>
      <c r="N203" s="65" t="s">
        <v>11</v>
      </c>
      <c r="O203" s="65">
        <v>24547</v>
      </c>
      <c r="P203" s="61">
        <v>118452</v>
      </c>
      <c r="Q203" s="82" t="s">
        <v>11</v>
      </c>
      <c r="R203" s="61">
        <v>92032</v>
      </c>
      <c r="S203" s="61">
        <f t="shared" si="10"/>
        <v>1923477</v>
      </c>
      <c r="U203" s="61">
        <v>566918</v>
      </c>
    </row>
    <row r="204" spans="1:21" s="44" customFormat="1" x14ac:dyDescent="0.25">
      <c r="A204" s="68"/>
      <c r="B204" s="33" t="s">
        <v>181</v>
      </c>
      <c r="C204" s="33" t="s">
        <v>228</v>
      </c>
      <c r="E204" s="61">
        <v>2326174</v>
      </c>
      <c r="F204" s="61">
        <v>161858</v>
      </c>
      <c r="G204" s="61">
        <v>2488032</v>
      </c>
      <c r="H204" s="61"/>
      <c r="I204" s="61">
        <v>258702</v>
      </c>
      <c r="J204" s="61">
        <v>9888</v>
      </c>
      <c r="K204" s="61">
        <v>148684</v>
      </c>
      <c r="L204" s="61">
        <v>655750</v>
      </c>
      <c r="M204" s="61">
        <v>663507</v>
      </c>
      <c r="N204" s="65" t="s">
        <v>11</v>
      </c>
      <c r="O204" s="65">
        <v>24547</v>
      </c>
      <c r="P204" s="61">
        <v>126249</v>
      </c>
      <c r="Q204" s="82" t="s">
        <v>11</v>
      </c>
      <c r="R204" s="61">
        <v>32791</v>
      </c>
      <c r="S204" s="61">
        <f t="shared" si="10"/>
        <v>1920118</v>
      </c>
      <c r="U204" s="61">
        <v>567914</v>
      </c>
    </row>
    <row r="205" spans="1:21" s="44" customFormat="1" x14ac:dyDescent="0.25">
      <c r="A205" s="68"/>
      <c r="B205" s="33"/>
      <c r="C205" s="33"/>
      <c r="E205" s="61"/>
      <c r="F205" s="61"/>
      <c r="G205" s="61"/>
      <c r="H205" s="61"/>
      <c r="I205" s="61"/>
      <c r="J205" s="61"/>
      <c r="K205" s="61"/>
      <c r="L205" s="61"/>
      <c r="M205" s="61"/>
      <c r="N205" s="65"/>
      <c r="O205" s="65"/>
      <c r="P205" s="61"/>
      <c r="Q205" s="81"/>
      <c r="R205" s="61"/>
      <c r="S205" s="61"/>
      <c r="U205" s="61"/>
    </row>
    <row r="206" spans="1:21" s="44" customFormat="1" x14ac:dyDescent="0.25">
      <c r="A206" s="68">
        <v>2012</v>
      </c>
      <c r="B206" s="33" t="s">
        <v>217</v>
      </c>
      <c r="C206" s="33" t="s">
        <v>218</v>
      </c>
      <c r="D206" s="44" t="s">
        <v>77</v>
      </c>
      <c r="E206" s="61">
        <v>2409457</v>
      </c>
      <c r="F206" s="61">
        <v>236811</v>
      </c>
      <c r="G206" s="61">
        <f t="shared" ref="G206:G211" si="11">SUM(E206:F206)</f>
        <v>2646268</v>
      </c>
      <c r="H206" s="61"/>
      <c r="I206" s="61">
        <v>272566</v>
      </c>
      <c r="J206" s="61">
        <v>10173</v>
      </c>
      <c r="K206" s="61">
        <v>148660</v>
      </c>
      <c r="L206" s="61">
        <v>693258</v>
      </c>
      <c r="M206" s="61">
        <v>710586</v>
      </c>
      <c r="N206" s="65" t="s">
        <v>11</v>
      </c>
      <c r="O206" s="65">
        <v>24547</v>
      </c>
      <c r="P206" s="61">
        <v>127361</v>
      </c>
      <c r="Q206" s="82" t="s">
        <v>11</v>
      </c>
      <c r="R206" s="61">
        <v>65315</v>
      </c>
      <c r="S206" s="61">
        <f t="shared" si="10"/>
        <v>2052466</v>
      </c>
      <c r="U206" s="61">
        <v>593802</v>
      </c>
    </row>
    <row r="207" spans="1:21" s="44" customFormat="1" x14ac:dyDescent="0.25">
      <c r="A207" s="68"/>
      <c r="B207" s="33" t="s">
        <v>66</v>
      </c>
      <c r="C207" s="33" t="s">
        <v>180</v>
      </c>
      <c r="D207" s="44" t="s">
        <v>77</v>
      </c>
      <c r="E207" s="61">
        <v>2359802</v>
      </c>
      <c r="F207" s="61">
        <v>179714</v>
      </c>
      <c r="G207" s="61">
        <f t="shared" si="11"/>
        <v>2539516</v>
      </c>
      <c r="H207" s="61"/>
      <c r="I207" s="61">
        <v>262864</v>
      </c>
      <c r="J207" s="61">
        <v>9874</v>
      </c>
      <c r="K207" s="61">
        <v>148663</v>
      </c>
      <c r="L207" s="61">
        <v>656577</v>
      </c>
      <c r="M207" s="61">
        <v>694224</v>
      </c>
      <c r="N207" s="65" t="s">
        <v>11</v>
      </c>
      <c r="O207" s="65">
        <v>0</v>
      </c>
      <c r="P207" s="61">
        <v>127640</v>
      </c>
      <c r="Q207" s="82" t="s">
        <v>11</v>
      </c>
      <c r="R207" s="61">
        <v>27628</v>
      </c>
      <c r="S207" s="61">
        <f t="shared" si="10"/>
        <v>1927470</v>
      </c>
      <c r="U207" s="61">
        <v>612046</v>
      </c>
    </row>
    <row r="208" spans="1:21" s="44" customFormat="1" x14ac:dyDescent="0.25">
      <c r="A208" s="68"/>
      <c r="B208" s="33" t="s">
        <v>147</v>
      </c>
      <c r="C208" s="33" t="s">
        <v>219</v>
      </c>
      <c r="D208" s="44" t="s">
        <v>77</v>
      </c>
      <c r="E208" s="61">
        <v>2377321</v>
      </c>
      <c r="F208" s="61">
        <v>163813</v>
      </c>
      <c r="G208" s="61">
        <f t="shared" si="11"/>
        <v>2541134</v>
      </c>
      <c r="H208" s="61"/>
      <c r="I208" s="61">
        <v>267475</v>
      </c>
      <c r="J208" s="61">
        <v>9782</v>
      </c>
      <c r="K208" s="61">
        <v>148712</v>
      </c>
      <c r="L208" s="61">
        <v>656717</v>
      </c>
      <c r="M208" s="61">
        <v>682087</v>
      </c>
      <c r="N208" s="65" t="s">
        <v>11</v>
      </c>
      <c r="O208" s="65">
        <v>0</v>
      </c>
      <c r="P208" s="61">
        <v>133396</v>
      </c>
      <c r="Q208" s="82" t="s">
        <v>11</v>
      </c>
      <c r="R208" s="61">
        <v>44093</v>
      </c>
      <c r="S208" s="61">
        <f t="shared" si="10"/>
        <v>1942262</v>
      </c>
      <c r="U208" s="61">
        <v>598872</v>
      </c>
    </row>
    <row r="209" spans="1:21" s="44" customFormat="1" x14ac:dyDescent="0.25">
      <c r="A209" s="68"/>
      <c r="B209" s="33" t="s">
        <v>229</v>
      </c>
      <c r="C209" s="33" t="s">
        <v>230</v>
      </c>
      <c r="D209" s="44" t="s">
        <v>77</v>
      </c>
      <c r="E209" s="61">
        <v>2385376</v>
      </c>
      <c r="F209" s="61">
        <v>202917</v>
      </c>
      <c r="G209" s="61">
        <f t="shared" si="11"/>
        <v>2588293</v>
      </c>
      <c r="H209" s="61"/>
      <c r="I209" s="61">
        <v>268582</v>
      </c>
      <c r="J209" s="61">
        <v>9741</v>
      </c>
      <c r="K209" s="61">
        <v>148644</v>
      </c>
      <c r="L209" s="61">
        <v>692400</v>
      </c>
      <c r="M209" s="61">
        <v>683184</v>
      </c>
      <c r="N209" s="65" t="s">
        <v>11</v>
      </c>
      <c r="O209" s="65">
        <v>0</v>
      </c>
      <c r="P209" s="61">
        <v>132775</v>
      </c>
      <c r="Q209" s="82" t="s">
        <v>11</v>
      </c>
      <c r="R209" s="61">
        <v>49932</v>
      </c>
      <c r="S209" s="61">
        <f t="shared" si="10"/>
        <v>1985258</v>
      </c>
      <c r="U209" s="61">
        <v>603035</v>
      </c>
    </row>
    <row r="210" spans="1:21" s="44" customFormat="1" x14ac:dyDescent="0.25">
      <c r="A210" s="68"/>
      <c r="B210" s="33" t="s">
        <v>152</v>
      </c>
      <c r="C210" s="33" t="s">
        <v>185</v>
      </c>
      <c r="D210" s="44" t="s">
        <v>77</v>
      </c>
      <c r="E210" s="61">
        <v>2357976</v>
      </c>
      <c r="F210" s="61">
        <v>147005</v>
      </c>
      <c r="G210" s="61">
        <f t="shared" si="11"/>
        <v>2504981</v>
      </c>
      <c r="H210" s="61"/>
      <c r="I210" s="61">
        <v>263028</v>
      </c>
      <c r="J210" s="61">
        <v>9719</v>
      </c>
      <c r="K210" s="61">
        <v>148656</v>
      </c>
      <c r="L210" s="61">
        <v>657477</v>
      </c>
      <c r="M210" s="61">
        <v>673979</v>
      </c>
      <c r="N210" s="65" t="s">
        <v>11</v>
      </c>
      <c r="O210" s="65">
        <v>0</v>
      </c>
      <c r="P210" s="61">
        <v>135694</v>
      </c>
      <c r="Q210" s="82" t="s">
        <v>11</v>
      </c>
      <c r="R210" s="61">
        <v>52419</v>
      </c>
      <c r="S210" s="61">
        <f t="shared" si="10"/>
        <v>1940972</v>
      </c>
      <c r="U210" s="61">
        <v>564009</v>
      </c>
    </row>
    <row r="211" spans="1:21" s="44" customFormat="1" x14ac:dyDescent="0.25">
      <c r="A211" s="68"/>
      <c r="B211" s="33" t="s">
        <v>70</v>
      </c>
      <c r="C211" s="33" t="s">
        <v>222</v>
      </c>
      <c r="D211" s="44" t="s">
        <v>77</v>
      </c>
      <c r="E211" s="61">
        <v>2392220</v>
      </c>
      <c r="F211" s="61">
        <v>162213</v>
      </c>
      <c r="G211" s="61">
        <f t="shared" si="11"/>
        <v>2554433</v>
      </c>
      <c r="H211" s="61"/>
      <c r="I211" s="61">
        <v>267875</v>
      </c>
      <c r="J211" s="61">
        <v>9721</v>
      </c>
      <c r="K211" s="61">
        <v>148661</v>
      </c>
      <c r="L211" s="61">
        <v>657961</v>
      </c>
      <c r="M211" s="61">
        <v>674391</v>
      </c>
      <c r="N211" s="65" t="s">
        <v>11</v>
      </c>
      <c r="O211" s="65">
        <v>49</v>
      </c>
      <c r="P211" s="61">
        <v>152350</v>
      </c>
      <c r="Q211" s="82" t="s">
        <v>11</v>
      </c>
      <c r="R211" s="61">
        <v>64575</v>
      </c>
      <c r="S211" s="61">
        <f t="shared" si="10"/>
        <v>1975583</v>
      </c>
      <c r="U211" s="61">
        <v>578850</v>
      </c>
    </row>
    <row r="212" spans="1:21" s="44" customFormat="1" x14ac:dyDescent="0.25">
      <c r="A212" s="68"/>
      <c r="B212" s="33" t="s">
        <v>166</v>
      </c>
      <c r="C212" s="33" t="s">
        <v>231</v>
      </c>
      <c r="D212" s="44" t="s">
        <v>77</v>
      </c>
      <c r="E212" s="61">
        <v>2425018</v>
      </c>
      <c r="F212" s="61">
        <v>182770</v>
      </c>
      <c r="G212" s="61">
        <f t="shared" ref="G212:G217" si="12">SUM(E212:F212)</f>
        <v>2607788</v>
      </c>
      <c r="H212" s="61"/>
      <c r="I212" s="61">
        <v>266661</v>
      </c>
      <c r="J212" s="61">
        <v>9739</v>
      </c>
      <c r="K212" s="61">
        <v>148645</v>
      </c>
      <c r="L212" s="61">
        <v>693935</v>
      </c>
      <c r="M212" s="61">
        <v>661555</v>
      </c>
      <c r="N212" s="65" t="s">
        <v>11</v>
      </c>
      <c r="O212" s="65">
        <v>0</v>
      </c>
      <c r="P212" s="61">
        <v>151963</v>
      </c>
      <c r="Q212" s="82" t="s">
        <v>11</v>
      </c>
      <c r="R212" s="61">
        <v>90114</v>
      </c>
      <c r="S212" s="61">
        <f t="shared" si="10"/>
        <v>2022612</v>
      </c>
      <c r="U212" s="61">
        <v>585176</v>
      </c>
    </row>
    <row r="213" spans="1:21" s="44" customFormat="1" x14ac:dyDescent="0.25">
      <c r="A213" s="68"/>
      <c r="B213" s="33" t="s">
        <v>169</v>
      </c>
      <c r="C213" s="33" t="s">
        <v>232</v>
      </c>
      <c r="D213" s="44" t="s">
        <v>77</v>
      </c>
      <c r="E213" s="61">
        <v>2426132</v>
      </c>
      <c r="F213" s="61">
        <v>134511</v>
      </c>
      <c r="G213" s="61">
        <f t="shared" si="12"/>
        <v>2560643</v>
      </c>
      <c r="H213" s="61"/>
      <c r="I213" s="61">
        <v>270907</v>
      </c>
      <c r="J213" s="61">
        <v>9764</v>
      </c>
      <c r="K213" s="61">
        <v>148665</v>
      </c>
      <c r="L213" s="61">
        <v>658837</v>
      </c>
      <c r="M213" s="61">
        <v>647946</v>
      </c>
      <c r="N213" s="65" t="s">
        <v>11</v>
      </c>
      <c r="O213" s="65">
        <v>21246</v>
      </c>
      <c r="P213" s="61">
        <v>151373</v>
      </c>
      <c r="Q213" s="82" t="s">
        <v>11</v>
      </c>
      <c r="R213" s="61">
        <v>60540</v>
      </c>
      <c r="S213" s="61">
        <f>SUM(I213:R213)</f>
        <v>1969278</v>
      </c>
      <c r="U213" s="61">
        <v>591365</v>
      </c>
    </row>
    <row r="214" spans="1:21" s="44" customFormat="1" x14ac:dyDescent="0.25">
      <c r="A214" s="68"/>
      <c r="B214" s="33" t="s">
        <v>233</v>
      </c>
      <c r="C214" s="33" t="s">
        <v>234</v>
      </c>
      <c r="D214" s="44" t="s">
        <v>77</v>
      </c>
      <c r="E214" s="61">
        <v>2475191</v>
      </c>
      <c r="F214" s="61">
        <v>171260</v>
      </c>
      <c r="G214" s="61">
        <f t="shared" si="12"/>
        <v>2646451</v>
      </c>
      <c r="H214" s="61"/>
      <c r="I214" s="61">
        <v>285514</v>
      </c>
      <c r="J214" s="61">
        <v>9806</v>
      </c>
      <c r="K214" s="61">
        <v>148698</v>
      </c>
      <c r="L214" s="61">
        <v>686385</v>
      </c>
      <c r="M214" s="61">
        <v>621654</v>
      </c>
      <c r="N214" s="65" t="s">
        <v>11</v>
      </c>
      <c r="O214" s="65">
        <v>58570</v>
      </c>
      <c r="P214" s="61">
        <v>151257</v>
      </c>
      <c r="Q214" s="82" t="s">
        <v>11</v>
      </c>
      <c r="R214" s="61">
        <v>76357</v>
      </c>
      <c r="S214" s="61">
        <f>SUM(I214:R214)</f>
        <v>2038241</v>
      </c>
      <c r="U214" s="61">
        <v>608210</v>
      </c>
    </row>
    <row r="215" spans="1:21" s="44" customFormat="1" x14ac:dyDescent="0.25">
      <c r="A215" s="68"/>
      <c r="B215" s="33" t="s">
        <v>74</v>
      </c>
      <c r="C215" s="33" t="s">
        <v>235</v>
      </c>
      <c r="D215" s="44" t="s">
        <v>77</v>
      </c>
      <c r="E215" s="61">
        <v>2463698</v>
      </c>
      <c r="F215" s="61">
        <v>148646</v>
      </c>
      <c r="G215" s="61">
        <f t="shared" si="12"/>
        <v>2612344</v>
      </c>
      <c r="H215" s="61"/>
      <c r="I215" s="61">
        <v>278550</v>
      </c>
      <c r="J215" s="61">
        <v>9829</v>
      </c>
      <c r="K215" s="61">
        <v>163005</v>
      </c>
      <c r="L215" s="61">
        <v>659028</v>
      </c>
      <c r="M215" s="61">
        <v>635239</v>
      </c>
      <c r="N215" s="65" t="s">
        <v>11</v>
      </c>
      <c r="O215" s="65">
        <v>33312</v>
      </c>
      <c r="P215" s="61">
        <v>151224</v>
      </c>
      <c r="Q215" s="82" t="s">
        <v>11</v>
      </c>
      <c r="R215" s="61">
        <v>74489</v>
      </c>
      <c r="S215" s="61">
        <f>SUM(I215:R215)</f>
        <v>2004676</v>
      </c>
      <c r="U215" s="61">
        <v>607668</v>
      </c>
    </row>
    <row r="216" spans="1:21" s="44" customFormat="1" x14ac:dyDescent="0.25">
      <c r="A216" s="68"/>
      <c r="B216" s="33" t="s">
        <v>75</v>
      </c>
      <c r="C216" s="33" t="s">
        <v>236</v>
      </c>
      <c r="D216" s="44" t="s">
        <v>77</v>
      </c>
      <c r="E216" s="61">
        <v>2484366</v>
      </c>
      <c r="F216" s="61">
        <v>163879</v>
      </c>
      <c r="G216" s="61">
        <f t="shared" si="12"/>
        <v>2648245</v>
      </c>
      <c r="H216" s="61"/>
      <c r="I216" s="61">
        <v>280408</v>
      </c>
      <c r="J216" s="61">
        <v>9866</v>
      </c>
      <c r="K216" s="61">
        <v>183968</v>
      </c>
      <c r="L216" s="61">
        <v>659200</v>
      </c>
      <c r="M216" s="61">
        <v>671833</v>
      </c>
      <c r="N216" s="65" t="s">
        <v>11</v>
      </c>
      <c r="O216" s="65">
        <v>0</v>
      </c>
      <c r="P216" s="61">
        <v>160209</v>
      </c>
      <c r="Q216" s="82" t="s">
        <v>11</v>
      </c>
      <c r="R216" s="61">
        <v>67376</v>
      </c>
      <c r="S216" s="61">
        <f>SUM(I216:R216)</f>
        <v>2032860</v>
      </c>
      <c r="U216" s="61">
        <v>615385</v>
      </c>
    </row>
    <row r="217" spans="1:21" s="44" customFormat="1" x14ac:dyDescent="0.25">
      <c r="A217" s="68"/>
      <c r="B217" s="33" t="s">
        <v>76</v>
      </c>
      <c r="C217" s="33" t="s">
        <v>117</v>
      </c>
      <c r="E217" s="61">
        <v>2587785</v>
      </c>
      <c r="F217" s="61">
        <v>193312</v>
      </c>
      <c r="G217" s="61">
        <f t="shared" si="12"/>
        <v>2781097</v>
      </c>
      <c r="H217" s="61"/>
      <c r="I217" s="61">
        <v>289837</v>
      </c>
      <c r="J217" s="61">
        <v>9934</v>
      </c>
      <c r="K217" s="61">
        <v>255851</v>
      </c>
      <c r="L217" s="61">
        <v>688484</v>
      </c>
      <c r="M217" s="61">
        <v>717536</v>
      </c>
      <c r="N217" s="65" t="s">
        <v>11</v>
      </c>
      <c r="O217" s="65">
        <v>0</v>
      </c>
      <c r="P217" s="61">
        <v>167913</v>
      </c>
      <c r="Q217" s="82" t="s">
        <v>11</v>
      </c>
      <c r="R217" s="61">
        <v>27658</v>
      </c>
      <c r="S217" s="61">
        <f>SUM(I217:R217)</f>
        <v>2157213</v>
      </c>
      <c r="U217" s="61">
        <v>623884</v>
      </c>
    </row>
    <row r="218" spans="1:21" s="44" customFormat="1" x14ac:dyDescent="0.25">
      <c r="A218" s="68"/>
      <c r="B218" s="33"/>
      <c r="C218" s="33"/>
      <c r="E218" s="61"/>
      <c r="F218" s="61"/>
      <c r="G218" s="61"/>
      <c r="H218" s="61"/>
      <c r="I218" s="61"/>
      <c r="J218" s="61"/>
      <c r="K218" s="61"/>
      <c r="L218" s="61"/>
      <c r="M218" s="61"/>
      <c r="N218" s="65"/>
      <c r="O218" s="65"/>
      <c r="P218" s="61"/>
      <c r="Q218" s="81"/>
      <c r="R218" s="61"/>
      <c r="S218" s="61"/>
      <c r="U218" s="61"/>
    </row>
    <row r="219" spans="1:21" s="44" customFormat="1" x14ac:dyDescent="0.25">
      <c r="A219" s="68">
        <v>2013</v>
      </c>
      <c r="B219" s="33" t="s">
        <v>217</v>
      </c>
      <c r="C219" s="33" t="s">
        <v>218</v>
      </c>
      <c r="D219" s="44" t="s">
        <v>77</v>
      </c>
      <c r="E219" s="61">
        <v>2687807</v>
      </c>
      <c r="F219" s="61">
        <v>214986</v>
      </c>
      <c r="G219" s="61">
        <f>SUM(E219:F219)</f>
        <v>2902793</v>
      </c>
      <c r="H219" s="61"/>
      <c r="I219" s="61">
        <v>305870</v>
      </c>
      <c r="J219" s="61">
        <v>10831</v>
      </c>
      <c r="K219" s="61">
        <v>234841</v>
      </c>
      <c r="L219" s="61">
        <v>676845</v>
      </c>
      <c r="M219" s="61">
        <v>763008</v>
      </c>
      <c r="N219" s="65" t="s">
        <v>11</v>
      </c>
      <c r="O219" s="65">
        <v>49379</v>
      </c>
      <c r="P219" s="61">
        <v>169018</v>
      </c>
      <c r="Q219" s="82" t="s">
        <v>11</v>
      </c>
      <c r="R219" s="61">
        <v>51656</v>
      </c>
      <c r="S219" s="61">
        <f t="shared" ref="S219:S224" si="13">SUM(I219:R219)</f>
        <v>2261448</v>
      </c>
      <c r="U219" s="61">
        <v>641345</v>
      </c>
    </row>
    <row r="220" spans="1:21" s="44" customFormat="1" x14ac:dyDescent="0.25">
      <c r="A220" s="68"/>
      <c r="B220" s="33" t="s">
        <v>237</v>
      </c>
      <c r="C220" s="33" t="s">
        <v>180</v>
      </c>
      <c r="D220" s="44" t="s">
        <v>77</v>
      </c>
      <c r="E220" s="61">
        <v>2688519</v>
      </c>
      <c r="F220" s="61">
        <v>207252</v>
      </c>
      <c r="G220" s="61">
        <f>SUM(E220:F220)</f>
        <v>2895771</v>
      </c>
      <c r="H220" s="61"/>
      <c r="I220" s="61">
        <v>305029</v>
      </c>
      <c r="J220" s="61">
        <v>10656</v>
      </c>
      <c r="K220" s="61">
        <v>219871</v>
      </c>
      <c r="L220" s="61">
        <v>692012</v>
      </c>
      <c r="M220" s="61">
        <v>757571</v>
      </c>
      <c r="N220" s="65" t="s">
        <v>11</v>
      </c>
      <c r="O220" s="65">
        <v>74023</v>
      </c>
      <c r="P220" s="61">
        <v>171301</v>
      </c>
      <c r="Q220" s="82" t="s">
        <v>11</v>
      </c>
      <c r="R220" s="61">
        <v>37035</v>
      </c>
      <c r="S220" s="61">
        <f t="shared" si="13"/>
        <v>2267498</v>
      </c>
      <c r="U220" s="61">
        <v>628273</v>
      </c>
    </row>
    <row r="221" spans="1:21" s="44" customFormat="1" x14ac:dyDescent="0.25">
      <c r="A221" s="68"/>
      <c r="B221" s="33" t="s">
        <v>147</v>
      </c>
      <c r="C221" s="33" t="s">
        <v>219</v>
      </c>
      <c r="D221" s="44" t="s">
        <v>77</v>
      </c>
      <c r="E221" s="61">
        <v>2693730</v>
      </c>
      <c r="F221" s="61">
        <v>192364</v>
      </c>
      <c r="G221" s="61">
        <f>SUM(E221:F221)</f>
        <v>2886094</v>
      </c>
      <c r="H221" s="61"/>
      <c r="I221" s="61">
        <v>314800</v>
      </c>
      <c r="J221" s="61">
        <v>10473</v>
      </c>
      <c r="K221" s="61">
        <v>205663</v>
      </c>
      <c r="L221" s="61">
        <v>707716</v>
      </c>
      <c r="M221" s="61">
        <v>746019</v>
      </c>
      <c r="N221" s="65" t="s">
        <v>11</v>
      </c>
      <c r="O221" s="65">
        <v>49487</v>
      </c>
      <c r="P221" s="61">
        <v>171897</v>
      </c>
      <c r="Q221" s="82" t="s">
        <v>11</v>
      </c>
      <c r="R221" s="61">
        <v>51944</v>
      </c>
      <c r="S221" s="61">
        <f t="shared" si="13"/>
        <v>2257999</v>
      </c>
      <c r="U221" s="61">
        <v>628095</v>
      </c>
    </row>
    <row r="222" spans="1:21" s="44" customFormat="1" x14ac:dyDescent="0.25">
      <c r="A222" s="68"/>
      <c r="B222" s="33" t="s">
        <v>229</v>
      </c>
      <c r="C222" s="33" t="s">
        <v>230</v>
      </c>
      <c r="D222" s="44" t="s">
        <v>77</v>
      </c>
      <c r="E222" s="61">
        <v>2730306</v>
      </c>
      <c r="F222" s="61">
        <v>240195</v>
      </c>
      <c r="G222" s="61">
        <v>2970501</v>
      </c>
      <c r="H222" s="61"/>
      <c r="I222" s="61">
        <v>307265</v>
      </c>
      <c r="J222" s="61">
        <v>10381</v>
      </c>
      <c r="K222" s="61">
        <v>185857</v>
      </c>
      <c r="L222" s="61">
        <v>768973</v>
      </c>
      <c r="M222" s="61">
        <v>760840</v>
      </c>
      <c r="N222" s="65" t="s">
        <v>11</v>
      </c>
      <c r="O222" s="65">
        <v>49776</v>
      </c>
      <c r="P222" s="61">
        <v>171897</v>
      </c>
      <c r="Q222" s="82" t="s">
        <v>11</v>
      </c>
      <c r="R222" s="61">
        <v>65731</v>
      </c>
      <c r="S222" s="61">
        <f t="shared" si="13"/>
        <v>2320720</v>
      </c>
      <c r="U222" s="61">
        <v>649781</v>
      </c>
    </row>
    <row r="223" spans="1:21" s="44" customFormat="1" x14ac:dyDescent="0.25">
      <c r="A223" s="68"/>
      <c r="B223" s="33" t="s">
        <v>152</v>
      </c>
      <c r="C223" s="33" t="s">
        <v>185</v>
      </c>
      <c r="D223" s="44" t="s">
        <v>77</v>
      </c>
      <c r="E223" s="61">
        <v>2696666</v>
      </c>
      <c r="F223" s="61">
        <v>188394</v>
      </c>
      <c r="G223" s="61">
        <v>2885060</v>
      </c>
      <c r="H223" s="61"/>
      <c r="I223" s="61">
        <v>305143</v>
      </c>
      <c r="J223" s="61">
        <v>10342</v>
      </c>
      <c r="K223" s="61">
        <v>172874</v>
      </c>
      <c r="L223" s="61">
        <v>738100</v>
      </c>
      <c r="M223" s="61">
        <v>754587</v>
      </c>
      <c r="N223" s="65" t="s">
        <v>11</v>
      </c>
      <c r="O223" s="65">
        <v>50194</v>
      </c>
      <c r="P223" s="61">
        <v>174768</v>
      </c>
      <c r="Q223" s="82" t="s">
        <v>11</v>
      </c>
      <c r="R223" s="61">
        <v>54499</v>
      </c>
      <c r="S223" s="61">
        <f t="shared" si="13"/>
        <v>2260507</v>
      </c>
      <c r="U223" s="61">
        <v>624553</v>
      </c>
    </row>
    <row r="224" spans="1:21" s="44" customFormat="1" x14ac:dyDescent="0.25">
      <c r="A224" s="68"/>
      <c r="B224" s="33" t="s">
        <v>158</v>
      </c>
      <c r="C224" s="33" t="s">
        <v>238</v>
      </c>
      <c r="D224" s="44" t="s">
        <v>77</v>
      </c>
      <c r="E224" s="61">
        <v>2678666</v>
      </c>
      <c r="F224" s="61">
        <v>168493</v>
      </c>
      <c r="G224" s="61">
        <v>2847159</v>
      </c>
      <c r="H224" s="61"/>
      <c r="I224" s="61">
        <v>310339</v>
      </c>
      <c r="J224" s="61">
        <v>10348</v>
      </c>
      <c r="K224" s="61">
        <v>163903</v>
      </c>
      <c r="L224" s="61">
        <v>746384</v>
      </c>
      <c r="M224" s="61">
        <v>737626</v>
      </c>
      <c r="N224" s="65" t="s">
        <v>11</v>
      </c>
      <c r="O224" s="65">
        <v>50293</v>
      </c>
      <c r="P224" s="61">
        <v>184462</v>
      </c>
      <c r="Q224" s="82" t="s">
        <v>11</v>
      </c>
      <c r="R224" s="61">
        <v>54988</v>
      </c>
      <c r="S224" s="61">
        <f t="shared" si="13"/>
        <v>2258343</v>
      </c>
      <c r="U224" s="61">
        <v>588816</v>
      </c>
    </row>
    <row r="225" spans="1:21" s="44" customFormat="1" x14ac:dyDescent="0.25">
      <c r="A225" s="68"/>
      <c r="B225" s="33" t="s">
        <v>159</v>
      </c>
      <c r="C225" s="33" t="s">
        <v>223</v>
      </c>
      <c r="D225" s="44" t="s">
        <v>77</v>
      </c>
      <c r="E225" s="61">
        <v>2721015</v>
      </c>
      <c r="F225" s="61">
        <v>163490</v>
      </c>
      <c r="G225" s="61">
        <v>2884505</v>
      </c>
      <c r="H225" s="61"/>
      <c r="I225" s="61">
        <v>305218</v>
      </c>
      <c r="J225" s="61">
        <v>10360</v>
      </c>
      <c r="K225" s="61">
        <v>163881</v>
      </c>
      <c r="L225" s="61">
        <v>747163</v>
      </c>
      <c r="M225" s="61">
        <v>720976</v>
      </c>
      <c r="N225" s="65" t="s">
        <v>11</v>
      </c>
      <c r="O225" s="65">
        <v>50299</v>
      </c>
      <c r="P225" s="61">
        <v>196062</v>
      </c>
      <c r="Q225" s="82" t="s">
        <v>11</v>
      </c>
      <c r="R225" s="61">
        <v>78956</v>
      </c>
      <c r="S225" s="61">
        <f t="shared" ref="S225:S230" si="14">SUM(I225:R225)</f>
        <v>2272915</v>
      </c>
      <c r="U225" s="61">
        <v>611590</v>
      </c>
    </row>
    <row r="226" spans="1:21" s="44" customFormat="1" x14ac:dyDescent="0.25">
      <c r="A226" s="68"/>
      <c r="B226" s="33" t="s">
        <v>157</v>
      </c>
      <c r="C226" s="33" t="s">
        <v>246</v>
      </c>
      <c r="D226" s="44" t="s">
        <v>77</v>
      </c>
      <c r="E226" s="61">
        <v>2705880</v>
      </c>
      <c r="F226" s="61">
        <v>152506</v>
      </c>
      <c r="G226" s="61">
        <v>2858386</v>
      </c>
      <c r="H226" s="61"/>
      <c r="I226" s="61">
        <v>310956</v>
      </c>
      <c r="J226" s="61">
        <v>10395</v>
      </c>
      <c r="K226" s="61">
        <v>163924</v>
      </c>
      <c r="L226" s="61">
        <v>747107</v>
      </c>
      <c r="M226" s="61">
        <v>705161</v>
      </c>
      <c r="N226" s="65" t="s">
        <v>11</v>
      </c>
      <c r="O226" s="65">
        <v>50283</v>
      </c>
      <c r="P226" s="61">
        <v>201716</v>
      </c>
      <c r="Q226" s="82" t="s">
        <v>11</v>
      </c>
      <c r="R226" s="61">
        <v>75987</v>
      </c>
      <c r="S226" s="61">
        <f t="shared" si="14"/>
        <v>2265529</v>
      </c>
      <c r="U226" s="61">
        <v>592857</v>
      </c>
    </row>
    <row r="227" spans="1:21" s="44" customFormat="1" x14ac:dyDescent="0.25">
      <c r="A227" s="68"/>
      <c r="B227" s="33" t="s">
        <v>247</v>
      </c>
      <c r="C227" s="33" t="s">
        <v>248</v>
      </c>
      <c r="D227" s="44" t="s">
        <v>77</v>
      </c>
      <c r="E227" s="61">
        <v>2735659</v>
      </c>
      <c r="F227" s="61">
        <v>199161</v>
      </c>
      <c r="G227" s="61">
        <v>2934820</v>
      </c>
      <c r="H227" s="61"/>
      <c r="I227" s="61">
        <v>317300</v>
      </c>
      <c r="J227" s="61">
        <v>10420</v>
      </c>
      <c r="K227" s="61">
        <v>164137</v>
      </c>
      <c r="L227" s="61">
        <v>792071</v>
      </c>
      <c r="M227" s="61">
        <v>684233</v>
      </c>
      <c r="N227" s="65" t="s">
        <v>11</v>
      </c>
      <c r="O227" s="65">
        <v>65201</v>
      </c>
      <c r="P227" s="61">
        <v>201771</v>
      </c>
      <c r="Q227" s="82" t="s">
        <v>11</v>
      </c>
      <c r="R227" s="61">
        <v>73941</v>
      </c>
      <c r="S227" s="61">
        <f t="shared" si="14"/>
        <v>2309074</v>
      </c>
      <c r="U227" s="61">
        <v>625746</v>
      </c>
    </row>
    <row r="228" spans="1:21" s="44" customFormat="1" x14ac:dyDescent="0.25">
      <c r="A228" s="68"/>
      <c r="B228" s="33" t="s">
        <v>250</v>
      </c>
      <c r="C228" s="33" t="s">
        <v>249</v>
      </c>
      <c r="D228" s="44" t="s">
        <v>77</v>
      </c>
      <c r="E228" s="61">
        <v>2756723</v>
      </c>
      <c r="F228" s="61">
        <v>163871</v>
      </c>
      <c r="G228" s="61">
        <v>2920594</v>
      </c>
      <c r="H228" s="61"/>
      <c r="I228" s="61">
        <v>315584</v>
      </c>
      <c r="J228" s="61">
        <v>10432</v>
      </c>
      <c r="K228" s="61">
        <v>163876</v>
      </c>
      <c r="L228" s="61">
        <v>750814</v>
      </c>
      <c r="M228" s="61">
        <v>697968</v>
      </c>
      <c r="N228" s="65" t="s">
        <v>11</v>
      </c>
      <c r="O228" s="65">
        <v>54523</v>
      </c>
      <c r="P228" s="61">
        <v>203476</v>
      </c>
      <c r="Q228" s="82" t="s">
        <v>11</v>
      </c>
      <c r="R228" s="61">
        <v>84370</v>
      </c>
      <c r="S228" s="61">
        <f t="shared" si="14"/>
        <v>2281043</v>
      </c>
      <c r="U228" s="61">
        <v>639551</v>
      </c>
    </row>
    <row r="229" spans="1:21" s="44" customFormat="1" x14ac:dyDescent="0.25">
      <c r="A229" s="68"/>
      <c r="B229" s="33" t="s">
        <v>251</v>
      </c>
      <c r="C229" s="33" t="s">
        <v>252</v>
      </c>
      <c r="D229" s="44" t="s">
        <v>77</v>
      </c>
      <c r="E229" s="61">
        <v>2767839</v>
      </c>
      <c r="F229" s="61">
        <v>182194</v>
      </c>
      <c r="G229" s="61">
        <v>2950033</v>
      </c>
      <c r="H229" s="61"/>
      <c r="I229" s="61">
        <v>317059</v>
      </c>
      <c r="J229" s="61">
        <v>10478</v>
      </c>
      <c r="K229" s="61">
        <v>163866</v>
      </c>
      <c r="L229" s="61">
        <v>750781</v>
      </c>
      <c r="M229" s="61">
        <v>724087</v>
      </c>
      <c r="N229" s="65" t="s">
        <v>11</v>
      </c>
      <c r="O229" s="65">
        <v>50558</v>
      </c>
      <c r="P229" s="61">
        <v>206376</v>
      </c>
      <c r="Q229" s="82" t="s">
        <v>11</v>
      </c>
      <c r="R229" s="61">
        <v>84379</v>
      </c>
      <c r="S229" s="61">
        <f t="shared" si="14"/>
        <v>2307584</v>
      </c>
      <c r="U229" s="61">
        <v>642449</v>
      </c>
    </row>
    <row r="230" spans="1:21" s="44" customFormat="1" x14ac:dyDescent="0.25">
      <c r="A230" s="68"/>
      <c r="B230" s="33" t="s">
        <v>253</v>
      </c>
      <c r="C230" s="33" t="s">
        <v>254</v>
      </c>
      <c r="E230" s="61">
        <v>2804963</v>
      </c>
      <c r="F230" s="61">
        <v>227855</v>
      </c>
      <c r="G230" s="61">
        <v>3032818</v>
      </c>
      <c r="H230" s="61"/>
      <c r="I230" s="61">
        <v>327372</v>
      </c>
      <c r="J230" s="61">
        <v>10575</v>
      </c>
      <c r="K230" s="61">
        <v>164093</v>
      </c>
      <c r="L230" s="61">
        <v>782605</v>
      </c>
      <c r="M230" s="61">
        <v>773862</v>
      </c>
      <c r="N230" s="65" t="s">
        <v>11</v>
      </c>
      <c r="O230" s="65">
        <v>50734</v>
      </c>
      <c r="P230" s="61">
        <v>214911</v>
      </c>
      <c r="Q230" s="82" t="s">
        <v>11</v>
      </c>
      <c r="R230" s="61">
        <v>71158</v>
      </c>
      <c r="S230" s="61">
        <f t="shared" si="14"/>
        <v>2395310</v>
      </c>
      <c r="U230" s="61">
        <v>637508</v>
      </c>
    </row>
    <row r="231" spans="1:21" s="44" customFormat="1" x14ac:dyDescent="0.25">
      <c r="A231" s="68"/>
      <c r="B231" s="33"/>
      <c r="C231" s="33"/>
      <c r="E231" s="61"/>
      <c r="F231" s="61"/>
      <c r="G231" s="61"/>
      <c r="H231" s="61"/>
      <c r="I231" s="61"/>
      <c r="J231" s="61"/>
      <c r="K231" s="61"/>
      <c r="L231" s="61"/>
      <c r="M231" s="61"/>
      <c r="N231" s="65"/>
      <c r="O231" s="65"/>
      <c r="P231" s="61"/>
      <c r="Q231" s="81"/>
      <c r="R231" s="61"/>
      <c r="S231" s="61"/>
      <c r="U231" s="61"/>
    </row>
    <row r="232" spans="1:21" s="44" customFormat="1" x14ac:dyDescent="0.25">
      <c r="A232" s="68">
        <v>2014</v>
      </c>
      <c r="B232" s="33" t="s">
        <v>179</v>
      </c>
      <c r="C232" s="33" t="s">
        <v>218</v>
      </c>
      <c r="D232" s="44" t="s">
        <v>77</v>
      </c>
      <c r="E232" s="61">
        <v>2790814</v>
      </c>
      <c r="F232" s="61">
        <v>223274</v>
      </c>
      <c r="G232" s="61">
        <f t="shared" ref="G232:G237" si="15">SUM(E232:F232)</f>
        <v>3014088</v>
      </c>
      <c r="H232" s="61"/>
      <c r="I232" s="61">
        <v>351412</v>
      </c>
      <c r="J232" s="61">
        <v>11381</v>
      </c>
      <c r="K232" s="61">
        <v>163880</v>
      </c>
      <c r="L232" s="61">
        <v>750022</v>
      </c>
      <c r="M232" s="61">
        <v>815074</v>
      </c>
      <c r="N232" s="65" t="s">
        <v>11</v>
      </c>
      <c r="O232" s="65">
        <v>25404</v>
      </c>
      <c r="P232" s="61">
        <v>215312</v>
      </c>
      <c r="Q232" s="82" t="s">
        <v>11</v>
      </c>
      <c r="R232" s="61">
        <v>60444</v>
      </c>
      <c r="S232" s="61">
        <f t="shared" ref="S232:S237" si="16">SUM(I232:R232)</f>
        <v>2392929</v>
      </c>
      <c r="U232" s="61">
        <v>621159</v>
      </c>
    </row>
    <row r="233" spans="1:21" s="44" customFormat="1" x14ac:dyDescent="0.25">
      <c r="A233" s="68"/>
      <c r="B233" s="33" t="s">
        <v>237</v>
      </c>
      <c r="C233" s="33" t="s">
        <v>180</v>
      </c>
      <c r="D233" s="44" t="s">
        <v>77</v>
      </c>
      <c r="E233" s="61">
        <v>2809193</v>
      </c>
      <c r="F233" s="61">
        <v>207716</v>
      </c>
      <c r="G233" s="61">
        <f t="shared" si="15"/>
        <v>3016909</v>
      </c>
      <c r="H233" s="61"/>
      <c r="I233" s="61">
        <v>328855</v>
      </c>
      <c r="J233" s="61">
        <v>11086</v>
      </c>
      <c r="K233" s="61">
        <v>163901</v>
      </c>
      <c r="L233" s="61">
        <v>750255</v>
      </c>
      <c r="M233" s="61">
        <v>778992</v>
      </c>
      <c r="N233" s="65" t="s">
        <v>11</v>
      </c>
      <c r="O233" s="65">
        <v>50756</v>
      </c>
      <c r="P233" s="61">
        <v>231097</v>
      </c>
      <c r="Q233" s="82" t="s">
        <v>11</v>
      </c>
      <c r="R233" s="61">
        <v>56654</v>
      </c>
      <c r="S233" s="61">
        <f t="shared" si="16"/>
        <v>2371596</v>
      </c>
      <c r="U233" s="61">
        <v>645313</v>
      </c>
    </row>
    <row r="234" spans="1:21" s="44" customFormat="1" x14ac:dyDescent="0.25">
      <c r="A234" s="68"/>
      <c r="B234" s="33" t="s">
        <v>256</v>
      </c>
      <c r="C234" s="33" t="s">
        <v>255</v>
      </c>
      <c r="D234" s="44" t="s">
        <v>77</v>
      </c>
      <c r="E234" s="61">
        <v>2808148</v>
      </c>
      <c r="F234" s="61">
        <v>196007</v>
      </c>
      <c r="G234" s="61">
        <f t="shared" si="15"/>
        <v>3004155</v>
      </c>
      <c r="H234" s="61"/>
      <c r="I234" s="61">
        <v>326835</v>
      </c>
      <c r="J234" s="61">
        <v>10951</v>
      </c>
      <c r="K234" s="61">
        <v>163912</v>
      </c>
      <c r="L234" s="61">
        <v>749960</v>
      </c>
      <c r="M234" s="61">
        <v>766985</v>
      </c>
      <c r="N234" s="65" t="s">
        <v>11</v>
      </c>
      <c r="O234" s="65">
        <v>50579</v>
      </c>
      <c r="P234" s="61">
        <v>236070</v>
      </c>
      <c r="Q234" s="82" t="s">
        <v>11</v>
      </c>
      <c r="R234" s="61">
        <v>61195</v>
      </c>
      <c r="S234" s="61">
        <f t="shared" si="16"/>
        <v>2366487</v>
      </c>
      <c r="U234" s="61">
        <v>637668</v>
      </c>
    </row>
    <row r="235" spans="1:21" s="44" customFormat="1" x14ac:dyDescent="0.25">
      <c r="A235" s="68"/>
      <c r="B235" s="33" t="s">
        <v>257</v>
      </c>
      <c r="C235" s="33" t="s">
        <v>258</v>
      </c>
      <c r="D235" s="44" t="s">
        <v>77</v>
      </c>
      <c r="E235" s="61">
        <v>2836221</v>
      </c>
      <c r="F235" s="61">
        <v>213836</v>
      </c>
      <c r="G235" s="61">
        <f t="shared" si="15"/>
        <v>3050057</v>
      </c>
      <c r="H235" s="61"/>
      <c r="I235" s="61">
        <v>329392</v>
      </c>
      <c r="J235" s="61">
        <v>10903</v>
      </c>
      <c r="K235" s="61">
        <v>163875</v>
      </c>
      <c r="L235" s="61">
        <v>750876</v>
      </c>
      <c r="M235" s="61">
        <v>771602</v>
      </c>
      <c r="N235" s="65" t="s">
        <v>11</v>
      </c>
      <c r="O235" s="65">
        <v>50357</v>
      </c>
      <c r="P235" s="61">
        <v>246335</v>
      </c>
      <c r="Q235" s="82" t="s">
        <v>11</v>
      </c>
      <c r="R235" s="61">
        <v>83370</v>
      </c>
      <c r="S235" s="61">
        <f t="shared" si="16"/>
        <v>2406710</v>
      </c>
      <c r="U235" s="61">
        <v>643347</v>
      </c>
    </row>
    <row r="236" spans="1:21" s="44" customFormat="1" x14ac:dyDescent="0.25">
      <c r="A236" s="68"/>
      <c r="B236" s="33" t="s">
        <v>263</v>
      </c>
      <c r="C236" s="33" t="s">
        <v>264</v>
      </c>
      <c r="D236" s="44" t="s">
        <v>77</v>
      </c>
      <c r="E236" s="61">
        <v>2820926</v>
      </c>
      <c r="F236" s="61">
        <v>199286</v>
      </c>
      <c r="G236" s="61">
        <f t="shared" si="15"/>
        <v>3020212</v>
      </c>
      <c r="H236" s="61"/>
      <c r="I236" s="61">
        <v>331583</v>
      </c>
      <c r="J236" s="61">
        <v>10869</v>
      </c>
      <c r="K236" s="61">
        <v>163873</v>
      </c>
      <c r="L236" s="61">
        <v>751749</v>
      </c>
      <c r="M236" s="61">
        <v>759551</v>
      </c>
      <c r="N236" s="65" t="s">
        <v>11</v>
      </c>
      <c r="O236" s="65">
        <v>50297</v>
      </c>
      <c r="P236" s="61">
        <v>246073</v>
      </c>
      <c r="Q236" s="82" t="s">
        <v>11</v>
      </c>
      <c r="R236" s="61">
        <v>48725</v>
      </c>
      <c r="S236" s="61">
        <f t="shared" si="16"/>
        <v>2362720</v>
      </c>
      <c r="U236" s="61">
        <v>657492</v>
      </c>
    </row>
    <row r="237" spans="1:21" s="44" customFormat="1" x14ac:dyDescent="0.25">
      <c r="A237" s="68"/>
      <c r="B237" s="33" t="s">
        <v>265</v>
      </c>
      <c r="C237" s="33" t="s">
        <v>266</v>
      </c>
      <c r="D237" s="44" t="s">
        <v>77</v>
      </c>
      <c r="E237" s="61">
        <v>2872074</v>
      </c>
      <c r="F237" s="61">
        <v>198901</v>
      </c>
      <c r="G237" s="61">
        <f t="shared" si="15"/>
        <v>3070975</v>
      </c>
      <c r="H237" s="61"/>
      <c r="I237" s="61">
        <v>333061</v>
      </c>
      <c r="J237" s="61">
        <v>10852</v>
      </c>
      <c r="K237" s="61">
        <v>164398</v>
      </c>
      <c r="L237" s="61">
        <v>783643</v>
      </c>
      <c r="M237" s="61">
        <v>749447</v>
      </c>
      <c r="N237" s="65" t="s">
        <v>11</v>
      </c>
      <c r="O237" s="65">
        <v>50384</v>
      </c>
      <c r="P237" s="61">
        <v>245539</v>
      </c>
      <c r="Q237" s="82" t="s">
        <v>11</v>
      </c>
      <c r="R237" s="61">
        <v>67269</v>
      </c>
      <c r="S237" s="61">
        <f t="shared" si="16"/>
        <v>2404593</v>
      </c>
      <c r="U237" s="61">
        <v>666382</v>
      </c>
    </row>
    <row r="238" spans="1:21" s="44" customFormat="1" x14ac:dyDescent="0.25">
      <c r="A238" s="68"/>
      <c r="B238" s="33" t="s">
        <v>159</v>
      </c>
      <c r="C238" s="33" t="s">
        <v>223</v>
      </c>
      <c r="D238" s="44" t="s">
        <v>77</v>
      </c>
      <c r="E238" s="61">
        <v>2907690</v>
      </c>
      <c r="F238" s="61">
        <v>171577</v>
      </c>
      <c r="G238" s="61">
        <f t="shared" ref="G238:G243" si="17">SUM(E238:F238)</f>
        <v>3079267</v>
      </c>
      <c r="H238" s="61"/>
      <c r="I238" s="61">
        <v>327574</v>
      </c>
      <c r="J238" s="61">
        <v>10865</v>
      </c>
      <c r="K238" s="61">
        <v>221637</v>
      </c>
      <c r="L238" s="61">
        <v>751460</v>
      </c>
      <c r="M238" s="61">
        <v>736346</v>
      </c>
      <c r="N238" s="65" t="s">
        <v>11</v>
      </c>
      <c r="O238" s="65">
        <v>65073</v>
      </c>
      <c r="P238" s="61">
        <v>237209</v>
      </c>
      <c r="Q238" s="82" t="s">
        <v>11</v>
      </c>
      <c r="R238" s="61">
        <v>63575</v>
      </c>
      <c r="S238" s="61">
        <f t="shared" ref="S238:S243" si="18">SUM(I238:R238)</f>
        <v>2413739</v>
      </c>
      <c r="U238" s="61">
        <v>665528</v>
      </c>
    </row>
    <row r="239" spans="1:21" s="44" customFormat="1" x14ac:dyDescent="0.25">
      <c r="A239" s="68"/>
      <c r="B239" s="33" t="s">
        <v>267</v>
      </c>
      <c r="C239" s="33" t="s">
        <v>268</v>
      </c>
      <c r="D239" s="44" t="s">
        <v>77</v>
      </c>
      <c r="E239" s="61">
        <v>2935901</v>
      </c>
      <c r="F239" s="61">
        <v>171125</v>
      </c>
      <c r="G239" s="61">
        <f t="shared" si="17"/>
        <v>3107026</v>
      </c>
      <c r="H239" s="61"/>
      <c r="I239" s="61">
        <v>333609</v>
      </c>
      <c r="J239" s="61">
        <v>10889</v>
      </c>
      <c r="K239" s="61">
        <v>239198</v>
      </c>
      <c r="L239" s="61">
        <v>752404</v>
      </c>
      <c r="M239" s="61">
        <v>724620</v>
      </c>
      <c r="N239" s="65" t="s">
        <v>11</v>
      </c>
      <c r="O239" s="65">
        <v>64843</v>
      </c>
      <c r="P239" s="61">
        <v>248084</v>
      </c>
      <c r="Q239" s="82" t="s">
        <v>11</v>
      </c>
      <c r="R239" s="61">
        <v>59938</v>
      </c>
      <c r="S239" s="61">
        <f t="shared" si="18"/>
        <v>2433585</v>
      </c>
      <c r="U239" s="61">
        <v>673441</v>
      </c>
    </row>
    <row r="240" spans="1:21" s="44" customFormat="1" x14ac:dyDescent="0.25">
      <c r="A240" s="68"/>
      <c r="B240" s="33" t="s">
        <v>269</v>
      </c>
      <c r="C240" s="33" t="s">
        <v>270</v>
      </c>
      <c r="D240" s="44" t="s">
        <v>77</v>
      </c>
      <c r="E240" s="61">
        <v>3011885</v>
      </c>
      <c r="F240" s="61">
        <v>202749</v>
      </c>
      <c r="G240" s="61">
        <f t="shared" si="17"/>
        <v>3214634</v>
      </c>
      <c r="H240" s="61"/>
      <c r="I240" s="61">
        <v>342625</v>
      </c>
      <c r="J240" s="61">
        <v>10946</v>
      </c>
      <c r="K240" s="61">
        <v>239229</v>
      </c>
      <c r="L240" s="61">
        <v>795737</v>
      </c>
      <c r="M240" s="61">
        <v>715138</v>
      </c>
      <c r="N240" s="65" t="s">
        <v>11</v>
      </c>
      <c r="O240" s="65">
        <v>133666</v>
      </c>
      <c r="P240" s="61">
        <v>258929</v>
      </c>
      <c r="Q240" s="82" t="s">
        <v>11</v>
      </c>
      <c r="R240" s="61">
        <v>78184</v>
      </c>
      <c r="S240" s="61">
        <f t="shared" si="18"/>
        <v>2574454</v>
      </c>
      <c r="U240" s="61">
        <v>640180</v>
      </c>
    </row>
    <row r="241" spans="1:21" s="44" customFormat="1" x14ac:dyDescent="0.25">
      <c r="A241" s="68"/>
      <c r="B241" s="33" t="s">
        <v>271</v>
      </c>
      <c r="C241" s="33" t="s">
        <v>272</v>
      </c>
      <c r="D241" s="44" t="s">
        <v>77</v>
      </c>
      <c r="E241" s="61">
        <v>3004307</v>
      </c>
      <c r="F241" s="61">
        <v>166213</v>
      </c>
      <c r="G241" s="61">
        <f t="shared" si="17"/>
        <v>3170520</v>
      </c>
      <c r="H241" s="61"/>
      <c r="I241" s="61">
        <v>334880</v>
      </c>
      <c r="J241" s="61">
        <v>10939</v>
      </c>
      <c r="K241" s="61">
        <v>239185</v>
      </c>
      <c r="L241" s="61">
        <v>752443</v>
      </c>
      <c r="M241" s="61">
        <v>736643</v>
      </c>
      <c r="N241" s="65" t="s">
        <v>11</v>
      </c>
      <c r="O241" s="65">
        <v>126316</v>
      </c>
      <c r="P241" s="61">
        <v>258487</v>
      </c>
      <c r="Q241" s="82" t="s">
        <v>11</v>
      </c>
      <c r="R241" s="61">
        <v>66157</v>
      </c>
      <c r="S241" s="61">
        <f t="shared" si="18"/>
        <v>2525050</v>
      </c>
      <c r="U241" s="61">
        <v>645470</v>
      </c>
    </row>
    <row r="242" spans="1:21" s="44" customFormat="1" x14ac:dyDescent="0.25">
      <c r="A242" s="68"/>
      <c r="B242" s="33" t="s">
        <v>176</v>
      </c>
      <c r="C242" s="33" t="s">
        <v>273</v>
      </c>
      <c r="D242" s="44" t="s">
        <v>77</v>
      </c>
      <c r="E242" s="61">
        <v>3024423</v>
      </c>
      <c r="F242" s="61">
        <v>202360</v>
      </c>
      <c r="G242" s="61">
        <f t="shared" si="17"/>
        <v>3226783</v>
      </c>
      <c r="H242" s="61"/>
      <c r="I242" s="61">
        <v>337805</v>
      </c>
      <c r="J242" s="61">
        <v>10971</v>
      </c>
      <c r="K242" s="61">
        <v>239161</v>
      </c>
      <c r="L242" s="61">
        <v>752662</v>
      </c>
      <c r="M242" s="61">
        <v>779733</v>
      </c>
      <c r="N242" s="65" t="s">
        <v>11</v>
      </c>
      <c r="O242" s="65">
        <v>126291</v>
      </c>
      <c r="P242" s="61">
        <v>251343</v>
      </c>
      <c r="Q242" s="82" t="s">
        <v>11</v>
      </c>
      <c r="R242" s="61">
        <v>76440</v>
      </c>
      <c r="S242" s="61">
        <f t="shared" si="18"/>
        <v>2574406</v>
      </c>
      <c r="U242" s="61">
        <v>652377</v>
      </c>
    </row>
    <row r="243" spans="1:21" s="83" customFormat="1" x14ac:dyDescent="0.25">
      <c r="A243" s="78"/>
      <c r="B243" s="79" t="s">
        <v>178</v>
      </c>
      <c r="C243" s="79" t="s">
        <v>274</v>
      </c>
      <c r="D243" s="80" t="s">
        <v>276</v>
      </c>
      <c r="E243" s="81">
        <v>2984726</v>
      </c>
      <c r="F243" s="81">
        <v>164269</v>
      </c>
      <c r="G243" s="81">
        <f t="shared" si="17"/>
        <v>3148995</v>
      </c>
      <c r="H243" s="81"/>
      <c r="I243" s="81">
        <v>340184</v>
      </c>
      <c r="J243" s="81">
        <v>11028</v>
      </c>
      <c r="K243" s="81">
        <v>239183</v>
      </c>
      <c r="L243" s="81">
        <v>752446</v>
      </c>
      <c r="M243" s="81">
        <v>788681</v>
      </c>
      <c r="N243" s="82" t="s">
        <v>11</v>
      </c>
      <c r="O243" s="82">
        <v>64001</v>
      </c>
      <c r="P243" s="81">
        <v>261139</v>
      </c>
      <c r="Q243" s="82" t="s">
        <v>11</v>
      </c>
      <c r="R243" s="81">
        <v>56881</v>
      </c>
      <c r="S243" s="81">
        <f t="shared" si="18"/>
        <v>2513543</v>
      </c>
      <c r="U243" s="81">
        <v>635452</v>
      </c>
    </row>
    <row r="244" spans="1:21" s="44" customFormat="1" x14ac:dyDescent="0.25">
      <c r="A244" s="68"/>
      <c r="B244" s="33"/>
      <c r="C244" s="33"/>
      <c r="E244" s="61"/>
      <c r="F244" s="61"/>
      <c r="G244" s="61"/>
      <c r="H244" s="61"/>
      <c r="I244" s="61"/>
      <c r="J244" s="61"/>
      <c r="K244" s="61"/>
      <c r="L244" s="61"/>
      <c r="M244" s="61"/>
      <c r="N244" s="65"/>
      <c r="O244" s="65"/>
      <c r="P244" s="61"/>
      <c r="Q244" s="81"/>
      <c r="R244" s="61"/>
      <c r="S244" s="61"/>
      <c r="U244" s="61"/>
    </row>
    <row r="245" spans="1:21" s="44" customFormat="1" x14ac:dyDescent="0.25">
      <c r="A245" s="68">
        <v>2015</v>
      </c>
      <c r="B245" s="33" t="s">
        <v>179</v>
      </c>
      <c r="C245" s="33" t="s">
        <v>218</v>
      </c>
      <c r="D245" s="44" t="s">
        <v>77</v>
      </c>
      <c r="E245" s="61">
        <v>3002113</v>
      </c>
      <c r="F245" s="61">
        <v>216946</v>
      </c>
      <c r="G245" s="61">
        <f t="shared" ref="G245:G250" si="19">SUM(E245:F245)</f>
        <v>3219059</v>
      </c>
      <c r="H245" s="61"/>
      <c r="I245" s="61">
        <v>342564</v>
      </c>
      <c r="J245" s="61">
        <v>11503</v>
      </c>
      <c r="K245" s="61">
        <v>239187</v>
      </c>
      <c r="L245" s="61">
        <v>753598</v>
      </c>
      <c r="M245" s="61">
        <v>847706</v>
      </c>
      <c r="N245" s="65" t="s">
        <v>11</v>
      </c>
      <c r="O245" s="65">
        <v>63171</v>
      </c>
      <c r="P245" s="61">
        <v>263104</v>
      </c>
      <c r="Q245" s="82" t="s">
        <v>11</v>
      </c>
      <c r="R245" s="61">
        <v>73274</v>
      </c>
      <c r="S245" s="61">
        <f t="shared" ref="S245:S250" si="20">SUM(I245:R245)</f>
        <v>2594107</v>
      </c>
      <c r="U245" s="61">
        <v>624952</v>
      </c>
    </row>
    <row r="246" spans="1:21" s="44" customFormat="1" x14ac:dyDescent="0.25">
      <c r="A246" s="68"/>
      <c r="B246" s="33" t="s">
        <v>237</v>
      </c>
      <c r="C246" s="33" t="s">
        <v>180</v>
      </c>
      <c r="D246" s="44" t="s">
        <v>77</v>
      </c>
      <c r="E246" s="61">
        <v>3050640</v>
      </c>
      <c r="F246" s="61">
        <v>216639</v>
      </c>
      <c r="G246" s="61">
        <f t="shared" si="19"/>
        <v>3267279</v>
      </c>
      <c r="H246" s="61"/>
      <c r="I246" s="61">
        <v>360912</v>
      </c>
      <c r="J246" s="61">
        <v>11643</v>
      </c>
      <c r="K246" s="61">
        <v>239208</v>
      </c>
      <c r="L246" s="61">
        <v>753249</v>
      </c>
      <c r="M246" s="61">
        <v>844530</v>
      </c>
      <c r="N246" s="65" t="s">
        <v>11</v>
      </c>
      <c r="O246" s="65">
        <v>63171</v>
      </c>
      <c r="P246" s="61">
        <v>264135</v>
      </c>
      <c r="Q246" s="82" t="s">
        <v>11</v>
      </c>
      <c r="R246" s="61">
        <v>93203</v>
      </c>
      <c r="S246" s="61">
        <f t="shared" si="20"/>
        <v>2630051</v>
      </c>
      <c r="U246" s="61">
        <v>637228</v>
      </c>
    </row>
    <row r="247" spans="1:21" s="44" customFormat="1" x14ac:dyDescent="0.25">
      <c r="A247" s="68"/>
      <c r="B247" s="33" t="s">
        <v>147</v>
      </c>
      <c r="C247" s="33" t="s">
        <v>219</v>
      </c>
      <c r="D247" s="44" t="s">
        <v>77</v>
      </c>
      <c r="E247" s="61">
        <v>3023452</v>
      </c>
      <c r="F247" s="61">
        <v>256020</v>
      </c>
      <c r="G247" s="61">
        <f t="shared" si="19"/>
        <v>3279472</v>
      </c>
      <c r="H247" s="61"/>
      <c r="I247" s="61">
        <v>348992</v>
      </c>
      <c r="J247" s="61">
        <v>11432</v>
      </c>
      <c r="K247" s="61">
        <v>239200</v>
      </c>
      <c r="L247" s="61">
        <v>796300</v>
      </c>
      <c r="M247" s="61">
        <v>838272</v>
      </c>
      <c r="N247" s="65" t="s">
        <v>11</v>
      </c>
      <c r="O247" s="65">
        <v>63171</v>
      </c>
      <c r="P247" s="61">
        <v>268819</v>
      </c>
      <c r="Q247" s="82" t="s">
        <v>11</v>
      </c>
      <c r="R247" s="61">
        <v>86250</v>
      </c>
      <c r="S247" s="61">
        <f t="shared" si="20"/>
        <v>2652436</v>
      </c>
      <c r="U247" s="61">
        <v>627036</v>
      </c>
    </row>
    <row r="248" spans="1:21" s="44" customFormat="1" x14ac:dyDescent="0.25">
      <c r="A248" s="78"/>
      <c r="B248" s="79" t="s">
        <v>150</v>
      </c>
      <c r="C248" s="79" t="s">
        <v>208</v>
      </c>
      <c r="D248" s="83" t="s">
        <v>77</v>
      </c>
      <c r="E248" s="81">
        <v>3110294</v>
      </c>
      <c r="F248" s="81">
        <v>228969</v>
      </c>
      <c r="G248" s="81">
        <f t="shared" si="19"/>
        <v>3339263</v>
      </c>
      <c r="H248" s="81"/>
      <c r="I248" s="81">
        <v>347962</v>
      </c>
      <c r="J248" s="81">
        <v>11348</v>
      </c>
      <c r="K248" s="81">
        <v>310675</v>
      </c>
      <c r="L248" s="81">
        <v>752565</v>
      </c>
      <c r="M248" s="81">
        <v>836984</v>
      </c>
      <c r="N248" s="82" t="s">
        <v>11</v>
      </c>
      <c r="O248" s="82">
        <v>63171</v>
      </c>
      <c r="P248" s="81">
        <v>269731</v>
      </c>
      <c r="Q248" s="82" t="s">
        <v>11</v>
      </c>
      <c r="R248" s="81">
        <v>83607</v>
      </c>
      <c r="S248" s="81">
        <f t="shared" si="20"/>
        <v>2676043</v>
      </c>
      <c r="T248" s="83"/>
      <c r="U248" s="81">
        <v>663220</v>
      </c>
    </row>
    <row r="249" spans="1:21" s="44" customFormat="1" x14ac:dyDescent="0.25">
      <c r="A249" s="78"/>
      <c r="B249" s="79" t="s">
        <v>277</v>
      </c>
      <c r="C249" s="79" t="s">
        <v>278</v>
      </c>
      <c r="D249" s="83" t="s">
        <v>77</v>
      </c>
      <c r="E249" s="81">
        <v>3095618</v>
      </c>
      <c r="F249" s="81">
        <v>207716</v>
      </c>
      <c r="G249" s="81">
        <f t="shared" si="19"/>
        <v>3303334</v>
      </c>
      <c r="H249" s="81"/>
      <c r="I249" s="81">
        <v>346937</v>
      </c>
      <c r="J249" s="81">
        <v>11290</v>
      </c>
      <c r="K249" s="81">
        <v>310647</v>
      </c>
      <c r="L249" s="81">
        <v>752444</v>
      </c>
      <c r="M249" s="81">
        <v>825394</v>
      </c>
      <c r="N249" s="82" t="s">
        <v>11</v>
      </c>
      <c r="O249" s="82">
        <v>63171</v>
      </c>
      <c r="P249" s="81">
        <v>264716</v>
      </c>
      <c r="Q249" s="82" t="s">
        <v>11</v>
      </c>
      <c r="R249" s="81">
        <v>76135</v>
      </c>
      <c r="S249" s="81">
        <f t="shared" si="20"/>
        <v>2650734</v>
      </c>
      <c r="T249" s="83"/>
      <c r="U249" s="81">
        <v>652600</v>
      </c>
    </row>
    <row r="250" spans="1:21" s="44" customFormat="1" x14ac:dyDescent="0.25">
      <c r="A250" s="78"/>
      <c r="B250" s="79" t="s">
        <v>279</v>
      </c>
      <c r="C250" s="79" t="s">
        <v>280</v>
      </c>
      <c r="D250" s="83" t="s">
        <v>77</v>
      </c>
      <c r="E250" s="81">
        <v>3095195</v>
      </c>
      <c r="F250" s="81">
        <v>220856</v>
      </c>
      <c r="G250" s="81">
        <f t="shared" si="19"/>
        <v>3316051</v>
      </c>
      <c r="H250" s="81"/>
      <c r="I250" s="81">
        <v>346375</v>
      </c>
      <c r="J250" s="81">
        <v>11276</v>
      </c>
      <c r="K250" s="81">
        <v>310716</v>
      </c>
      <c r="L250" s="81">
        <v>785055</v>
      </c>
      <c r="M250" s="81">
        <v>814345</v>
      </c>
      <c r="N250" s="82" t="s">
        <v>11</v>
      </c>
      <c r="O250" s="82">
        <v>71944</v>
      </c>
      <c r="P250" s="81">
        <v>261829</v>
      </c>
      <c r="Q250" s="82" t="s">
        <v>11</v>
      </c>
      <c r="R250" s="81">
        <v>86399</v>
      </c>
      <c r="S250" s="81">
        <f t="shared" si="20"/>
        <v>2687939</v>
      </c>
      <c r="T250" s="83"/>
      <c r="U250" s="81">
        <v>628112</v>
      </c>
    </row>
    <row r="251" spans="1:21" s="44" customFormat="1" x14ac:dyDescent="0.25">
      <c r="A251" s="78"/>
      <c r="B251" s="79" t="s">
        <v>281</v>
      </c>
      <c r="C251" s="79" t="s">
        <v>282</v>
      </c>
      <c r="D251" s="83" t="s">
        <v>77</v>
      </c>
      <c r="E251" s="81">
        <v>3091209</v>
      </c>
      <c r="F251" s="81">
        <v>173431</v>
      </c>
      <c r="G251" s="81">
        <f t="shared" ref="G251:G256" si="21">SUM(E251:F251)</f>
        <v>3264640</v>
      </c>
      <c r="H251" s="81"/>
      <c r="I251" s="81">
        <v>341961</v>
      </c>
      <c r="J251" s="81">
        <v>11261</v>
      </c>
      <c r="K251" s="81">
        <v>310675</v>
      </c>
      <c r="L251" s="81">
        <v>752357</v>
      </c>
      <c r="M251" s="81">
        <v>808093</v>
      </c>
      <c r="N251" s="82" t="s">
        <v>11</v>
      </c>
      <c r="O251" s="82">
        <v>77092</v>
      </c>
      <c r="P251" s="81">
        <v>262292</v>
      </c>
      <c r="Q251" s="82" t="s">
        <v>11</v>
      </c>
      <c r="R251" s="81">
        <v>86393</v>
      </c>
      <c r="S251" s="81">
        <f t="shared" ref="S251:S256" si="22">SUM(I251:R251)</f>
        <v>2650124</v>
      </c>
      <c r="T251" s="83"/>
      <c r="U251" s="81">
        <v>614516</v>
      </c>
    </row>
    <row r="252" spans="1:21" s="44" customFormat="1" x14ac:dyDescent="0.25">
      <c r="A252" s="78"/>
      <c r="B252" s="79" t="s">
        <v>283</v>
      </c>
      <c r="C252" s="79" t="s">
        <v>284</v>
      </c>
      <c r="D252" s="83" t="s">
        <v>77</v>
      </c>
      <c r="E252" s="81">
        <v>3085183</v>
      </c>
      <c r="F252" s="81">
        <v>153928</v>
      </c>
      <c r="G252" s="81">
        <f t="shared" si="21"/>
        <v>3239111</v>
      </c>
      <c r="H252" s="81"/>
      <c r="I252" s="81">
        <v>345240</v>
      </c>
      <c r="J252" s="81">
        <v>11270</v>
      </c>
      <c r="K252" s="81">
        <v>295712</v>
      </c>
      <c r="L252" s="81">
        <v>767360</v>
      </c>
      <c r="M252" s="81">
        <v>790602</v>
      </c>
      <c r="N252" s="82" t="s">
        <v>11</v>
      </c>
      <c r="O252" s="82">
        <v>84977</v>
      </c>
      <c r="P252" s="81">
        <v>271491</v>
      </c>
      <c r="Q252" s="82" t="s">
        <v>11</v>
      </c>
      <c r="R252" s="81">
        <v>113133</v>
      </c>
      <c r="S252" s="81">
        <f t="shared" si="22"/>
        <v>2679785</v>
      </c>
      <c r="T252" s="83"/>
      <c r="U252" s="81">
        <v>559326</v>
      </c>
    </row>
    <row r="253" spans="1:21" s="44" customFormat="1" x14ac:dyDescent="0.25">
      <c r="A253" s="78"/>
      <c r="B253" s="79" t="s">
        <v>285</v>
      </c>
      <c r="C253" s="79" t="s">
        <v>286</v>
      </c>
      <c r="D253" s="83" t="s">
        <v>77</v>
      </c>
      <c r="E253" s="81">
        <v>3144501</v>
      </c>
      <c r="F253" s="81">
        <v>148972</v>
      </c>
      <c r="G253" s="81">
        <f t="shared" si="21"/>
        <v>3293473</v>
      </c>
      <c r="H253" s="81"/>
      <c r="I253" s="81">
        <v>349850</v>
      </c>
      <c r="J253" s="81">
        <v>11290</v>
      </c>
      <c r="K253" s="81">
        <v>345941</v>
      </c>
      <c r="L253" s="81">
        <v>772877</v>
      </c>
      <c r="M253" s="81">
        <v>768979</v>
      </c>
      <c r="N253" s="82" t="s">
        <v>11</v>
      </c>
      <c r="O253" s="82">
        <v>106965</v>
      </c>
      <c r="P253" s="81">
        <v>270972</v>
      </c>
      <c r="Q253" s="82" t="s">
        <v>11</v>
      </c>
      <c r="R253" s="81">
        <v>125008</v>
      </c>
      <c r="S253" s="81">
        <f t="shared" si="22"/>
        <v>2751882</v>
      </c>
      <c r="T253" s="83"/>
      <c r="U253" s="81">
        <v>541591</v>
      </c>
    </row>
    <row r="254" spans="1:21" s="44" customFormat="1" x14ac:dyDescent="0.25">
      <c r="A254" s="68"/>
      <c r="B254" s="33" t="s">
        <v>174</v>
      </c>
      <c r="C254" s="33" t="s">
        <v>214</v>
      </c>
      <c r="D254" s="44" t="s">
        <v>77</v>
      </c>
      <c r="E254" s="61">
        <v>3308271</v>
      </c>
      <c r="F254" s="61">
        <v>162623</v>
      </c>
      <c r="G254" s="61">
        <f t="shared" si="21"/>
        <v>3470894</v>
      </c>
      <c r="H254" s="61"/>
      <c r="I254" s="61">
        <v>349495</v>
      </c>
      <c r="J254" s="61">
        <v>11294</v>
      </c>
      <c r="K254" s="61">
        <v>426063</v>
      </c>
      <c r="L254" s="61">
        <v>793054</v>
      </c>
      <c r="M254" s="61">
        <v>785691</v>
      </c>
      <c r="N254" s="65" t="s">
        <v>11</v>
      </c>
      <c r="O254" s="65">
        <v>85446</v>
      </c>
      <c r="P254" s="61">
        <v>275180</v>
      </c>
      <c r="Q254" s="82" t="s">
        <v>11</v>
      </c>
      <c r="R254" s="61">
        <v>167797</v>
      </c>
      <c r="S254" s="61">
        <f t="shared" si="22"/>
        <v>2894020</v>
      </c>
      <c r="U254" s="61">
        <v>576874</v>
      </c>
    </row>
    <row r="255" spans="1:21" s="44" customFormat="1" x14ac:dyDescent="0.25">
      <c r="A255" s="68"/>
      <c r="B255" s="33" t="s">
        <v>176</v>
      </c>
      <c r="C255" s="33" t="s">
        <v>215</v>
      </c>
      <c r="D255" s="44" t="s">
        <v>77</v>
      </c>
      <c r="E255" s="61">
        <v>3279886</v>
      </c>
      <c r="F255" s="61">
        <v>174811</v>
      </c>
      <c r="G255" s="61">
        <f t="shared" si="21"/>
        <v>3454697</v>
      </c>
      <c r="H255" s="61"/>
      <c r="I255" s="61">
        <v>348286</v>
      </c>
      <c r="J255" s="61">
        <v>11296</v>
      </c>
      <c r="K255" s="61">
        <v>405308</v>
      </c>
      <c r="L255" s="61">
        <v>813713</v>
      </c>
      <c r="M255" s="61">
        <v>831708</v>
      </c>
      <c r="N255" s="65" t="s">
        <v>11</v>
      </c>
      <c r="O255" s="65">
        <v>60664</v>
      </c>
      <c r="P255" s="61">
        <v>278101</v>
      </c>
      <c r="Q255" s="82" t="s">
        <v>11</v>
      </c>
      <c r="R255" s="61">
        <v>147436</v>
      </c>
      <c r="S255" s="61">
        <f t="shared" si="22"/>
        <v>2896512</v>
      </c>
      <c r="U255" s="61">
        <v>558185</v>
      </c>
    </row>
    <row r="256" spans="1:21" s="83" customFormat="1" x14ac:dyDescent="0.25">
      <c r="A256" s="78"/>
      <c r="B256" s="79" t="s">
        <v>178</v>
      </c>
      <c r="C256" s="79" t="s">
        <v>216</v>
      </c>
      <c r="D256" s="44"/>
      <c r="E256" s="61">
        <v>3266846</v>
      </c>
      <c r="F256" s="61">
        <v>156024</v>
      </c>
      <c r="G256" s="61">
        <f t="shared" si="21"/>
        <v>3422870</v>
      </c>
      <c r="H256" s="61"/>
      <c r="I256" s="61">
        <v>357863</v>
      </c>
      <c r="J256" s="61">
        <v>11335</v>
      </c>
      <c r="K256" s="61">
        <v>391343</v>
      </c>
      <c r="L256" s="61">
        <v>827792</v>
      </c>
      <c r="M256" s="61">
        <v>833548</v>
      </c>
      <c r="N256" s="65" t="s">
        <v>11</v>
      </c>
      <c r="O256" s="65">
        <v>66907</v>
      </c>
      <c r="P256" s="61">
        <v>280846</v>
      </c>
      <c r="Q256" s="82" t="s">
        <v>11</v>
      </c>
      <c r="R256" s="61">
        <v>108381</v>
      </c>
      <c r="S256" s="61">
        <f t="shared" si="22"/>
        <v>2878015</v>
      </c>
      <c r="T256" s="44"/>
      <c r="U256" s="61">
        <v>544855</v>
      </c>
    </row>
    <row r="257" spans="1:22" s="44" customFormat="1" x14ac:dyDescent="0.25">
      <c r="A257" s="68"/>
      <c r="B257" s="33"/>
      <c r="C257" s="33"/>
      <c r="E257" s="61"/>
      <c r="F257" s="61"/>
      <c r="G257" s="61"/>
      <c r="H257" s="61"/>
      <c r="I257" s="61"/>
      <c r="J257" s="61"/>
      <c r="K257" s="61"/>
      <c r="L257" s="61"/>
      <c r="M257" s="61"/>
      <c r="N257" s="65"/>
      <c r="O257" s="65"/>
      <c r="P257" s="61"/>
      <c r="Q257" s="81"/>
      <c r="R257" s="61"/>
      <c r="S257" s="61"/>
      <c r="U257" s="61"/>
    </row>
    <row r="258" spans="1:22" s="44" customFormat="1" x14ac:dyDescent="0.25">
      <c r="A258" s="68">
        <v>2016</v>
      </c>
      <c r="B258" s="33" t="s">
        <v>179</v>
      </c>
      <c r="C258" s="33" t="s">
        <v>218</v>
      </c>
      <c r="D258" s="44" t="s">
        <v>77</v>
      </c>
      <c r="E258" s="61">
        <v>3347538</v>
      </c>
      <c r="F258" s="61">
        <v>179830</v>
      </c>
      <c r="G258" s="61">
        <f t="shared" ref="G258:G265" si="23">SUM(E258:F258)</f>
        <v>3527368</v>
      </c>
      <c r="H258" s="61"/>
      <c r="I258" s="61">
        <v>380048</v>
      </c>
      <c r="J258" s="61">
        <v>12129</v>
      </c>
      <c r="K258" s="61">
        <v>363438</v>
      </c>
      <c r="L258" s="61">
        <v>855329</v>
      </c>
      <c r="M258" s="61">
        <v>878693</v>
      </c>
      <c r="N258" s="65" t="s">
        <v>11</v>
      </c>
      <c r="O258" s="65">
        <v>60664</v>
      </c>
      <c r="P258" s="61">
        <v>281527</v>
      </c>
      <c r="Q258" s="82" t="s">
        <v>11</v>
      </c>
      <c r="R258" s="61">
        <v>171636</v>
      </c>
      <c r="S258" s="61">
        <f t="shared" ref="S258:S264" si="24">SUM(I258:R258)</f>
        <v>3003464</v>
      </c>
      <c r="U258" s="61">
        <v>523904</v>
      </c>
    </row>
    <row r="259" spans="1:22" s="44" customFormat="1" x14ac:dyDescent="0.25">
      <c r="A259" s="68"/>
      <c r="B259" s="33" t="s">
        <v>287</v>
      </c>
      <c r="C259" s="33" t="s">
        <v>288</v>
      </c>
      <c r="D259" s="44" t="s">
        <v>77</v>
      </c>
      <c r="E259" s="61">
        <v>3308479</v>
      </c>
      <c r="F259" s="61">
        <v>171338</v>
      </c>
      <c r="G259" s="61">
        <f t="shared" si="23"/>
        <v>3479817</v>
      </c>
      <c r="H259" s="61"/>
      <c r="I259" s="61">
        <v>372842</v>
      </c>
      <c r="J259" s="61">
        <v>11846</v>
      </c>
      <c r="K259" s="61">
        <v>363435</v>
      </c>
      <c r="L259" s="61">
        <v>856310</v>
      </c>
      <c r="M259" s="61">
        <v>871907</v>
      </c>
      <c r="N259" s="65" t="s">
        <v>11</v>
      </c>
      <c r="O259" s="65">
        <v>60664</v>
      </c>
      <c r="P259" s="61">
        <v>283872</v>
      </c>
      <c r="Q259" s="82" t="s">
        <v>11</v>
      </c>
      <c r="R259" s="61">
        <v>142017</v>
      </c>
      <c r="S259" s="61">
        <f t="shared" si="24"/>
        <v>2962893</v>
      </c>
      <c r="U259" s="61">
        <v>516924</v>
      </c>
    </row>
    <row r="260" spans="1:22" s="44" customFormat="1" x14ac:dyDescent="0.25">
      <c r="A260" s="68"/>
      <c r="B260" s="33" t="s">
        <v>147</v>
      </c>
      <c r="C260" s="33" t="s">
        <v>219</v>
      </c>
      <c r="D260" s="44" t="s">
        <v>77</v>
      </c>
      <c r="E260" s="61">
        <v>3336055</v>
      </c>
      <c r="F260" s="61">
        <v>168853</v>
      </c>
      <c r="G260" s="61">
        <f t="shared" si="23"/>
        <v>3504908</v>
      </c>
      <c r="H260" s="61"/>
      <c r="I260" s="61">
        <v>368819</v>
      </c>
      <c r="J260" s="61">
        <v>11661</v>
      </c>
      <c r="K260" s="61">
        <v>363390</v>
      </c>
      <c r="L260" s="61">
        <v>856862</v>
      </c>
      <c r="M260" s="61">
        <v>853156</v>
      </c>
      <c r="N260" s="65" t="s">
        <v>11</v>
      </c>
      <c r="O260" s="65">
        <v>60664</v>
      </c>
      <c r="P260" s="61">
        <v>288234</v>
      </c>
      <c r="Q260" s="82" t="s">
        <v>11</v>
      </c>
      <c r="R260" s="61">
        <v>145715</v>
      </c>
      <c r="S260" s="61">
        <f t="shared" si="24"/>
        <v>2948501</v>
      </c>
      <c r="U260" s="61">
        <v>556407</v>
      </c>
    </row>
    <row r="261" spans="1:22" s="44" customFormat="1" x14ac:dyDescent="0.25">
      <c r="A261" s="68"/>
      <c r="B261" s="33" t="s">
        <v>290</v>
      </c>
      <c r="C261" s="33" t="s">
        <v>289</v>
      </c>
      <c r="D261" s="44" t="s">
        <v>77</v>
      </c>
      <c r="E261" s="61">
        <v>3368744</v>
      </c>
      <c r="F261" s="61">
        <v>177331</v>
      </c>
      <c r="G261" s="61">
        <f t="shared" si="23"/>
        <v>3546075</v>
      </c>
      <c r="H261" s="61"/>
      <c r="I261" s="61">
        <v>373276</v>
      </c>
      <c r="J261" s="61">
        <v>11600</v>
      </c>
      <c r="K261" s="61">
        <v>343390</v>
      </c>
      <c r="L261" s="61">
        <v>876822</v>
      </c>
      <c r="M261" s="61">
        <v>855129</v>
      </c>
      <c r="N261" s="65" t="s">
        <v>11</v>
      </c>
      <c r="O261" s="65">
        <v>60664</v>
      </c>
      <c r="P261" s="61">
        <v>292264</v>
      </c>
      <c r="Q261" s="82" t="s">
        <v>11</v>
      </c>
      <c r="R261" s="61">
        <v>172831</v>
      </c>
      <c r="S261" s="61">
        <f t="shared" si="24"/>
        <v>2985976</v>
      </c>
      <c r="U261" s="61">
        <v>560099</v>
      </c>
    </row>
    <row r="262" spans="1:22" s="44" customFormat="1" x14ac:dyDescent="0.25">
      <c r="A262" s="68"/>
      <c r="B262" s="33" t="s">
        <v>152</v>
      </c>
      <c r="C262" s="33" t="s">
        <v>185</v>
      </c>
      <c r="D262" s="44" t="s">
        <v>77</v>
      </c>
      <c r="E262" s="61">
        <v>3363660</v>
      </c>
      <c r="F262" s="61">
        <v>213877</v>
      </c>
      <c r="G262" s="61">
        <f t="shared" si="23"/>
        <v>3577537</v>
      </c>
      <c r="H262" s="61"/>
      <c r="I262" s="61">
        <v>368245</v>
      </c>
      <c r="J262" s="61">
        <v>11596</v>
      </c>
      <c r="K262" s="61">
        <v>322384</v>
      </c>
      <c r="L262" s="61">
        <v>955718</v>
      </c>
      <c r="M262" s="61">
        <v>839061</v>
      </c>
      <c r="N262" s="65" t="s">
        <v>11</v>
      </c>
      <c r="O262" s="65">
        <v>60664</v>
      </c>
      <c r="P262" s="61">
        <v>288211</v>
      </c>
      <c r="Q262" s="82" t="s">
        <v>11</v>
      </c>
      <c r="R262" s="61">
        <v>175540</v>
      </c>
      <c r="S262" s="61">
        <f t="shared" si="24"/>
        <v>3021419</v>
      </c>
      <c r="U262" s="61">
        <v>556118</v>
      </c>
    </row>
    <row r="263" spans="1:22" s="44" customFormat="1" x14ac:dyDescent="0.25">
      <c r="A263" s="68"/>
      <c r="B263" s="33" t="s">
        <v>158</v>
      </c>
      <c r="C263" s="33" t="s">
        <v>209</v>
      </c>
      <c r="D263" s="44" t="s">
        <v>77</v>
      </c>
      <c r="E263" s="61">
        <v>3392214</v>
      </c>
      <c r="F263" s="61">
        <v>150546</v>
      </c>
      <c r="G263" s="61">
        <f>SUM(E263:F263)</f>
        <v>3542760</v>
      </c>
      <c r="H263" s="61"/>
      <c r="I263" s="61">
        <v>372586</v>
      </c>
      <c r="J263" s="61">
        <v>11574</v>
      </c>
      <c r="K263" s="61">
        <v>308411</v>
      </c>
      <c r="L263" s="61">
        <v>912374</v>
      </c>
      <c r="M263" s="61">
        <v>817814</v>
      </c>
      <c r="N263" s="65" t="s">
        <v>11</v>
      </c>
      <c r="O263" s="65">
        <v>75189</v>
      </c>
      <c r="P263" s="61">
        <v>287871</v>
      </c>
      <c r="Q263" s="82" t="s">
        <v>11</v>
      </c>
      <c r="R263" s="61">
        <v>197906</v>
      </c>
      <c r="S263" s="61">
        <f>SUM(I263:R263)</f>
        <v>2983725</v>
      </c>
      <c r="U263" s="61">
        <v>559035</v>
      </c>
    </row>
    <row r="264" spans="1:22" s="44" customFormat="1" x14ac:dyDescent="0.25">
      <c r="A264" s="68"/>
      <c r="B264" s="33" t="s">
        <v>291</v>
      </c>
      <c r="C264" s="79" t="s">
        <v>292</v>
      </c>
      <c r="D264" s="44" t="s">
        <v>77</v>
      </c>
      <c r="E264" s="61">
        <v>3423831</v>
      </c>
      <c r="F264" s="61">
        <v>156534</v>
      </c>
      <c r="G264" s="61">
        <f t="shared" si="23"/>
        <v>3580365</v>
      </c>
      <c r="H264" s="61"/>
      <c r="I264" s="61">
        <v>373587</v>
      </c>
      <c r="J264" s="61">
        <v>11577</v>
      </c>
      <c r="K264" s="61">
        <v>280485</v>
      </c>
      <c r="L264" s="61">
        <v>940408</v>
      </c>
      <c r="M264" s="61">
        <v>812666</v>
      </c>
      <c r="N264" s="65" t="s">
        <v>11</v>
      </c>
      <c r="O264" s="65">
        <v>72314</v>
      </c>
      <c r="P264" s="61">
        <v>294936</v>
      </c>
      <c r="Q264" s="82" t="s">
        <v>11</v>
      </c>
      <c r="R264" s="61">
        <v>211291</v>
      </c>
      <c r="S264" s="61">
        <f t="shared" si="24"/>
        <v>2997264</v>
      </c>
      <c r="U264" s="61">
        <v>583101</v>
      </c>
    </row>
    <row r="265" spans="1:22" s="44" customFormat="1" x14ac:dyDescent="0.25">
      <c r="A265" s="78"/>
      <c r="B265" s="79" t="s">
        <v>157</v>
      </c>
      <c r="C265" s="79" t="s">
        <v>232</v>
      </c>
      <c r="D265" s="83" t="s">
        <v>77</v>
      </c>
      <c r="E265" s="81">
        <v>3396258</v>
      </c>
      <c r="F265" s="81">
        <v>163477</v>
      </c>
      <c r="G265" s="81">
        <f t="shared" si="23"/>
        <v>3559735</v>
      </c>
      <c r="H265" s="81"/>
      <c r="I265" s="81">
        <v>373791</v>
      </c>
      <c r="J265" s="81">
        <v>11593</v>
      </c>
      <c r="K265" s="81">
        <v>271501</v>
      </c>
      <c r="L265" s="81">
        <v>949646</v>
      </c>
      <c r="M265" s="81">
        <v>807522</v>
      </c>
      <c r="N265" s="82" t="s">
        <v>11</v>
      </c>
      <c r="O265" s="82">
        <v>74714</v>
      </c>
      <c r="P265" s="81">
        <v>297341</v>
      </c>
      <c r="Q265" s="82" t="s">
        <v>11</v>
      </c>
      <c r="R265" s="81">
        <v>188226</v>
      </c>
      <c r="S265" s="81">
        <f>SUM(I265:R265)</f>
        <v>2974334</v>
      </c>
      <c r="T265" s="83"/>
      <c r="U265" s="81">
        <v>585401</v>
      </c>
    </row>
    <row r="266" spans="1:22" s="44" customFormat="1" x14ac:dyDescent="0.25">
      <c r="A266" s="78"/>
      <c r="B266" s="79" t="s">
        <v>293</v>
      </c>
      <c r="C266" s="79" t="s">
        <v>294</v>
      </c>
      <c r="D266" s="83" t="s">
        <v>77</v>
      </c>
      <c r="E266" s="81">
        <v>3407373</v>
      </c>
      <c r="F266" s="81">
        <v>166453</v>
      </c>
      <c r="G266" s="81">
        <f>SUM(E266:F266)</f>
        <v>3573826</v>
      </c>
      <c r="H266" s="81"/>
      <c r="I266" s="81">
        <v>382522</v>
      </c>
      <c r="J266" s="81">
        <v>11606</v>
      </c>
      <c r="K266" s="81">
        <v>259517</v>
      </c>
      <c r="L266" s="81">
        <v>961614</v>
      </c>
      <c r="M266" s="81">
        <v>793513</v>
      </c>
      <c r="N266" s="82" t="s">
        <v>11</v>
      </c>
      <c r="O266" s="82">
        <v>87964</v>
      </c>
      <c r="P266" s="81">
        <v>297948</v>
      </c>
      <c r="Q266" s="82" t="s">
        <v>11</v>
      </c>
      <c r="R266" s="81">
        <v>187312</v>
      </c>
      <c r="S266" s="81">
        <f>SUM(I266:R266)</f>
        <v>2981996</v>
      </c>
      <c r="T266" s="83"/>
      <c r="U266" s="81">
        <v>591830</v>
      </c>
    </row>
    <row r="267" spans="1:22" s="44" customFormat="1" x14ac:dyDescent="0.25">
      <c r="A267" s="78"/>
      <c r="B267" s="79" t="s">
        <v>295</v>
      </c>
      <c r="C267" s="79" t="s">
        <v>296</v>
      </c>
      <c r="D267" s="83" t="s">
        <v>77</v>
      </c>
      <c r="E267" s="81">
        <v>3414665</v>
      </c>
      <c r="F267" s="81">
        <v>178729</v>
      </c>
      <c r="G267" s="81">
        <f>SUM(E267:F267)</f>
        <v>3593394</v>
      </c>
      <c r="H267" s="81"/>
      <c r="I267" s="81">
        <v>381395</v>
      </c>
      <c r="J267" s="81">
        <v>11626</v>
      </c>
      <c r="K267" s="81">
        <v>259532</v>
      </c>
      <c r="L267" s="81">
        <v>961666</v>
      </c>
      <c r="M267" s="81">
        <v>818436</v>
      </c>
      <c r="N267" s="82" t="s">
        <v>11</v>
      </c>
      <c r="O267" s="82">
        <v>74664</v>
      </c>
      <c r="P267" s="81">
        <v>301420</v>
      </c>
      <c r="Q267" s="82" t="s">
        <v>11</v>
      </c>
      <c r="R267" s="81">
        <v>215145</v>
      </c>
      <c r="S267" s="81">
        <f>SUM(I267:R267)</f>
        <v>3023884</v>
      </c>
      <c r="T267" s="83"/>
      <c r="U267" s="81">
        <v>569510</v>
      </c>
      <c r="V267" s="84"/>
    </row>
    <row r="268" spans="1:22" s="44" customFormat="1" x14ac:dyDescent="0.25">
      <c r="A268" s="78"/>
      <c r="B268" s="33" t="s">
        <v>176</v>
      </c>
      <c r="C268" s="33" t="s">
        <v>215</v>
      </c>
      <c r="D268" s="83" t="s">
        <v>77</v>
      </c>
      <c r="E268" s="81">
        <v>3378540</v>
      </c>
      <c r="F268" s="81">
        <v>211352</v>
      </c>
      <c r="G268" s="81">
        <f>SUM(E268:F268)</f>
        <v>3589892</v>
      </c>
      <c r="H268" s="81"/>
      <c r="I268" s="81">
        <v>384744</v>
      </c>
      <c r="J268" s="81">
        <v>11653</v>
      </c>
      <c r="K268" s="81">
        <v>260233</v>
      </c>
      <c r="L268" s="81">
        <v>961824</v>
      </c>
      <c r="M268" s="81">
        <v>862768</v>
      </c>
      <c r="N268" s="82" t="s">
        <v>11</v>
      </c>
      <c r="O268" s="81">
        <v>56136</v>
      </c>
      <c r="P268" s="81">
        <v>304081</v>
      </c>
      <c r="Q268" s="82" t="s">
        <v>11</v>
      </c>
      <c r="R268" s="81">
        <v>196809</v>
      </c>
      <c r="S268" s="81">
        <f>SUM(I268:R268)</f>
        <v>3038248</v>
      </c>
      <c r="T268" s="83"/>
      <c r="U268" s="81">
        <v>551644</v>
      </c>
      <c r="V268" s="84"/>
    </row>
    <row r="269" spans="1:22" s="83" customFormat="1" x14ac:dyDescent="0.25">
      <c r="A269" s="78"/>
      <c r="B269" s="79" t="s">
        <v>178</v>
      </c>
      <c r="C269" s="79" t="s">
        <v>216</v>
      </c>
      <c r="E269" s="61">
        <v>3394882</v>
      </c>
      <c r="F269" s="61">
        <v>223824</v>
      </c>
      <c r="G269" s="81">
        <f>SUM(E269:F269)</f>
        <v>3618706</v>
      </c>
      <c r="H269" s="61"/>
      <c r="I269" s="61">
        <v>405345</v>
      </c>
      <c r="J269" s="61">
        <v>11928</v>
      </c>
      <c r="K269" s="61">
        <v>259593</v>
      </c>
      <c r="L269" s="61">
        <v>960982</v>
      </c>
      <c r="M269" s="61">
        <v>914598</v>
      </c>
      <c r="N269" s="65" t="s">
        <v>11</v>
      </c>
      <c r="O269" s="61">
        <v>56136</v>
      </c>
      <c r="P269" s="61">
        <v>302485</v>
      </c>
      <c r="Q269" s="82" t="s">
        <v>11</v>
      </c>
      <c r="R269" s="61">
        <v>161126</v>
      </c>
      <c r="S269" s="61">
        <f>SUM(I269:R269)</f>
        <v>3072193</v>
      </c>
      <c r="T269" s="44"/>
      <c r="U269" s="61">
        <v>546513</v>
      </c>
    </row>
    <row r="270" spans="1:22" s="44" customFormat="1" x14ac:dyDescent="0.25">
      <c r="A270" s="68"/>
      <c r="B270" s="33"/>
      <c r="C270" s="33"/>
      <c r="E270" s="61"/>
      <c r="F270" s="61"/>
      <c r="G270" s="61"/>
      <c r="H270" s="61"/>
      <c r="I270" s="61"/>
      <c r="J270" s="61"/>
      <c r="K270" s="61"/>
      <c r="L270" s="61"/>
      <c r="M270" s="61"/>
      <c r="N270" s="65"/>
      <c r="O270" s="65"/>
      <c r="P270" s="61"/>
      <c r="Q270" s="81"/>
      <c r="R270" s="61"/>
      <c r="S270" s="61"/>
      <c r="U270" s="61"/>
    </row>
    <row r="271" spans="1:22" s="44" customFormat="1" x14ac:dyDescent="0.25">
      <c r="A271" s="68">
        <v>2017</v>
      </c>
      <c r="B271" s="33" t="s">
        <v>179</v>
      </c>
      <c r="C271" s="33" t="s">
        <v>218</v>
      </c>
      <c r="D271" s="44" t="s">
        <v>77</v>
      </c>
      <c r="E271" s="61">
        <v>3452584</v>
      </c>
      <c r="F271" s="61">
        <v>323592</v>
      </c>
      <c r="G271" s="61">
        <f t="shared" ref="G271:G276" si="25">SUM(E271:F271)</f>
        <v>3776176</v>
      </c>
      <c r="H271" s="61"/>
      <c r="I271" s="61">
        <v>432101</v>
      </c>
      <c r="J271" s="61">
        <v>12367</v>
      </c>
      <c r="K271" s="61">
        <v>259646</v>
      </c>
      <c r="L271" s="61">
        <v>1000881</v>
      </c>
      <c r="M271" s="61">
        <v>965508</v>
      </c>
      <c r="N271" s="65" t="s">
        <v>11</v>
      </c>
      <c r="O271" s="61">
        <v>57694</v>
      </c>
      <c r="P271" s="61">
        <v>303489</v>
      </c>
      <c r="Q271" s="82" t="s">
        <v>11</v>
      </c>
      <c r="R271" s="61">
        <v>177098</v>
      </c>
      <c r="S271" s="61">
        <f t="shared" ref="S271:S276" si="26">SUM(I271:R271)</f>
        <v>3208784</v>
      </c>
      <c r="U271" s="61">
        <v>567392</v>
      </c>
    </row>
    <row r="272" spans="1:22" s="44" customFormat="1" x14ac:dyDescent="0.25">
      <c r="A272" s="68"/>
      <c r="B272" s="33" t="s">
        <v>66</v>
      </c>
      <c r="C272" s="33" t="s">
        <v>180</v>
      </c>
      <c r="D272" s="44" t="s">
        <v>77</v>
      </c>
      <c r="E272" s="61">
        <v>3494249</v>
      </c>
      <c r="F272" s="61">
        <v>330796</v>
      </c>
      <c r="G272" s="61">
        <f t="shared" si="25"/>
        <v>3825045</v>
      </c>
      <c r="H272" s="61"/>
      <c r="I272" s="61">
        <v>411664</v>
      </c>
      <c r="J272" s="61">
        <v>12131</v>
      </c>
      <c r="K272" s="61">
        <v>259608</v>
      </c>
      <c r="L272" s="61">
        <v>1019005</v>
      </c>
      <c r="M272" s="61">
        <v>965768</v>
      </c>
      <c r="N272" s="65" t="s">
        <v>11</v>
      </c>
      <c r="O272" s="61">
        <v>57682</v>
      </c>
      <c r="P272" s="61">
        <v>310942</v>
      </c>
      <c r="Q272" s="82" t="s">
        <v>11</v>
      </c>
      <c r="R272" s="61">
        <v>206134</v>
      </c>
      <c r="S272" s="61">
        <f t="shared" si="26"/>
        <v>3242934</v>
      </c>
      <c r="U272" s="61">
        <v>582111</v>
      </c>
    </row>
    <row r="273" spans="1:21" s="44" customFormat="1" x14ac:dyDescent="0.25">
      <c r="A273" s="68"/>
      <c r="B273" s="33" t="s">
        <v>147</v>
      </c>
      <c r="C273" s="33" t="s">
        <v>219</v>
      </c>
      <c r="D273" s="44" t="s">
        <v>77</v>
      </c>
      <c r="E273" s="61">
        <v>3512245</v>
      </c>
      <c r="F273" s="61">
        <v>252570</v>
      </c>
      <c r="G273" s="61">
        <f t="shared" si="25"/>
        <v>3764815</v>
      </c>
      <c r="H273" s="61"/>
      <c r="I273" s="61">
        <v>412741</v>
      </c>
      <c r="J273" s="61">
        <v>12019</v>
      </c>
      <c r="K273" s="61">
        <v>259519</v>
      </c>
      <c r="L273" s="61">
        <v>963149</v>
      </c>
      <c r="M273" s="61">
        <v>964736</v>
      </c>
      <c r="N273" s="65" t="s">
        <v>11</v>
      </c>
      <c r="O273" s="61">
        <v>56136</v>
      </c>
      <c r="P273" s="61">
        <v>313596</v>
      </c>
      <c r="Q273" s="82" t="s">
        <v>11</v>
      </c>
      <c r="R273" s="61">
        <v>191388</v>
      </c>
      <c r="S273" s="61">
        <f t="shared" si="26"/>
        <v>3173284</v>
      </c>
      <c r="U273" s="61">
        <v>591531</v>
      </c>
    </row>
    <row r="274" spans="1:21" s="44" customFormat="1" x14ac:dyDescent="0.25">
      <c r="A274" s="68"/>
      <c r="B274" s="33" t="s">
        <v>297</v>
      </c>
      <c r="C274" s="33" t="s">
        <v>298</v>
      </c>
      <c r="D274" s="44" t="s">
        <v>77</v>
      </c>
      <c r="E274" s="61">
        <v>3572524</v>
      </c>
      <c r="F274" s="61">
        <v>258517</v>
      </c>
      <c r="G274" s="61">
        <f t="shared" si="25"/>
        <v>3831041</v>
      </c>
      <c r="H274" s="61"/>
      <c r="I274" s="61">
        <v>422874</v>
      </c>
      <c r="J274" s="61">
        <v>11999</v>
      </c>
      <c r="K274" s="61">
        <v>259548</v>
      </c>
      <c r="L274" s="61">
        <v>963480</v>
      </c>
      <c r="M274" s="61">
        <v>972534</v>
      </c>
      <c r="N274" s="65" t="s">
        <v>11</v>
      </c>
      <c r="O274" s="61">
        <v>56136</v>
      </c>
      <c r="P274" s="61">
        <v>314490</v>
      </c>
      <c r="Q274" s="82" t="s">
        <v>11</v>
      </c>
      <c r="R274" s="61">
        <v>224497</v>
      </c>
      <c r="S274" s="61">
        <f t="shared" si="26"/>
        <v>3225558</v>
      </c>
      <c r="U274" s="61">
        <v>605483</v>
      </c>
    </row>
    <row r="275" spans="1:21" s="44" customFormat="1" x14ac:dyDescent="0.25">
      <c r="A275" s="68"/>
      <c r="B275" s="33" t="s">
        <v>299</v>
      </c>
      <c r="C275" s="33" t="s">
        <v>300</v>
      </c>
      <c r="D275" s="44" t="s">
        <v>77</v>
      </c>
      <c r="E275" s="61">
        <v>3557781</v>
      </c>
      <c r="F275" s="61">
        <v>249646</v>
      </c>
      <c r="G275" s="61">
        <f t="shared" si="25"/>
        <v>3807427</v>
      </c>
      <c r="H275" s="61"/>
      <c r="I275" s="61">
        <v>419648</v>
      </c>
      <c r="J275" s="61">
        <v>12012</v>
      </c>
      <c r="K275" s="61">
        <v>259522</v>
      </c>
      <c r="L275" s="61">
        <v>964945</v>
      </c>
      <c r="M275" s="61">
        <v>963397</v>
      </c>
      <c r="N275" s="65" t="s">
        <v>11</v>
      </c>
      <c r="O275" s="61">
        <v>56136</v>
      </c>
      <c r="P275" s="61">
        <v>314209</v>
      </c>
      <c r="Q275" s="82" t="s">
        <v>11</v>
      </c>
      <c r="R275" s="61">
        <v>185020</v>
      </c>
      <c r="S275" s="61">
        <f t="shared" si="26"/>
        <v>3174889</v>
      </c>
      <c r="U275" s="61">
        <v>632538</v>
      </c>
    </row>
    <row r="276" spans="1:21" s="44" customFormat="1" x14ac:dyDescent="0.25">
      <c r="A276" s="68"/>
      <c r="B276" s="33" t="s">
        <v>301</v>
      </c>
      <c r="C276" s="33" t="s">
        <v>302</v>
      </c>
      <c r="D276" s="44" t="s">
        <v>77</v>
      </c>
      <c r="E276" s="61">
        <v>3632834</v>
      </c>
      <c r="F276" s="61">
        <v>272102</v>
      </c>
      <c r="G276" s="61">
        <f t="shared" si="25"/>
        <v>3904936</v>
      </c>
      <c r="H276" s="61"/>
      <c r="I276" s="61">
        <v>426597</v>
      </c>
      <c r="J276" s="61">
        <v>12030</v>
      </c>
      <c r="K276" s="61">
        <v>262006</v>
      </c>
      <c r="L276" s="61">
        <v>964593</v>
      </c>
      <c r="M276" s="61">
        <v>1003948</v>
      </c>
      <c r="N276" s="65" t="s">
        <v>11</v>
      </c>
      <c r="O276" s="61">
        <v>56136</v>
      </c>
      <c r="P276" s="61">
        <v>317430</v>
      </c>
      <c r="Q276" s="82" t="s">
        <v>11</v>
      </c>
      <c r="R276" s="61">
        <v>223974</v>
      </c>
      <c r="S276" s="61">
        <f t="shared" si="26"/>
        <v>3266714</v>
      </c>
      <c r="U276" s="61">
        <v>638222</v>
      </c>
    </row>
    <row r="277" spans="1:21" s="44" customFormat="1" x14ac:dyDescent="0.25">
      <c r="A277" s="68"/>
      <c r="B277" s="33" t="s">
        <v>303</v>
      </c>
      <c r="C277" s="33" t="s">
        <v>304</v>
      </c>
      <c r="D277" s="44" t="s">
        <v>77</v>
      </c>
      <c r="E277" s="61">
        <v>3652905</v>
      </c>
      <c r="F277" s="61">
        <v>259318</v>
      </c>
      <c r="G277" s="61">
        <f t="shared" ref="G277:G282" si="27">SUM(E277:F277)</f>
        <v>3912223</v>
      </c>
      <c r="H277" s="61"/>
      <c r="I277" s="61">
        <v>427791</v>
      </c>
      <c r="J277" s="61">
        <v>12051</v>
      </c>
      <c r="K277" s="61">
        <v>259543</v>
      </c>
      <c r="L277" s="61">
        <v>964481</v>
      </c>
      <c r="M277" s="61">
        <v>1000130</v>
      </c>
      <c r="N277" s="65" t="s">
        <v>11</v>
      </c>
      <c r="O277" s="61">
        <v>56136</v>
      </c>
      <c r="P277" s="61">
        <v>317229</v>
      </c>
      <c r="Q277" s="82" t="s">
        <v>11</v>
      </c>
      <c r="R277" s="61">
        <v>209487</v>
      </c>
      <c r="S277" s="61">
        <f t="shared" ref="S277:S282" si="28">SUM(I277:R277)</f>
        <v>3246848</v>
      </c>
      <c r="U277" s="61">
        <v>665375</v>
      </c>
    </row>
    <row r="278" spans="1:21" s="44" customFormat="1" x14ac:dyDescent="0.25">
      <c r="A278" s="68"/>
      <c r="B278" s="33" t="s">
        <v>305</v>
      </c>
      <c r="C278" s="33" t="s">
        <v>306</v>
      </c>
      <c r="D278" s="44" t="s">
        <v>77</v>
      </c>
      <c r="E278" s="61">
        <v>3688061</v>
      </c>
      <c r="F278" s="61">
        <v>224320</v>
      </c>
      <c r="G278" s="61">
        <f t="shared" si="27"/>
        <v>3912381</v>
      </c>
      <c r="H278" s="61"/>
      <c r="I278" s="61">
        <v>430229</v>
      </c>
      <c r="J278" s="61">
        <v>12084</v>
      </c>
      <c r="K278" s="61">
        <v>243549</v>
      </c>
      <c r="L278" s="61">
        <v>981453</v>
      </c>
      <c r="M278" s="61">
        <v>985692</v>
      </c>
      <c r="N278" s="65" t="s">
        <v>11</v>
      </c>
      <c r="O278" s="61">
        <v>56136</v>
      </c>
      <c r="P278" s="61">
        <v>306518</v>
      </c>
      <c r="Q278" s="82" t="s">
        <v>11</v>
      </c>
      <c r="R278" s="61">
        <v>209798</v>
      </c>
      <c r="S278" s="61">
        <f t="shared" si="28"/>
        <v>3225459</v>
      </c>
      <c r="U278" s="61">
        <v>686922</v>
      </c>
    </row>
    <row r="279" spans="1:21" s="44" customFormat="1" x14ac:dyDescent="0.25">
      <c r="A279" s="68"/>
      <c r="B279" s="33" t="s">
        <v>307</v>
      </c>
      <c r="C279" s="33" t="s">
        <v>308</v>
      </c>
      <c r="D279" s="44" t="s">
        <v>77</v>
      </c>
      <c r="E279" s="61">
        <v>3696562</v>
      </c>
      <c r="F279" s="61">
        <v>205900</v>
      </c>
      <c r="G279" s="61">
        <f t="shared" si="27"/>
        <v>3902462</v>
      </c>
      <c r="H279" s="61"/>
      <c r="I279" s="61">
        <v>443713</v>
      </c>
      <c r="J279" s="61">
        <v>12088</v>
      </c>
      <c r="K279" s="61">
        <v>211565</v>
      </c>
      <c r="L279" s="61">
        <v>1012690</v>
      </c>
      <c r="M279" s="61">
        <v>979912</v>
      </c>
      <c r="N279" s="65" t="s">
        <v>11</v>
      </c>
      <c r="O279" s="61">
        <v>56136</v>
      </c>
      <c r="P279" s="61">
        <v>306604</v>
      </c>
      <c r="Q279" s="82" t="s">
        <v>11</v>
      </c>
      <c r="R279" s="61">
        <v>204001</v>
      </c>
      <c r="S279" s="61">
        <f t="shared" si="28"/>
        <v>3226709</v>
      </c>
      <c r="U279" s="61">
        <v>675753</v>
      </c>
    </row>
    <row r="280" spans="1:21" s="44" customFormat="1" x14ac:dyDescent="0.25">
      <c r="A280" s="68"/>
      <c r="B280" s="33" t="s">
        <v>309</v>
      </c>
      <c r="C280" s="33" t="s">
        <v>310</v>
      </c>
      <c r="D280" s="44" t="s">
        <v>77</v>
      </c>
      <c r="E280" s="61">
        <v>3735688</v>
      </c>
      <c r="F280" s="61">
        <v>269687</v>
      </c>
      <c r="G280" s="61">
        <f t="shared" si="27"/>
        <v>4005375</v>
      </c>
      <c r="H280" s="61"/>
      <c r="I280" s="61">
        <v>436826</v>
      </c>
      <c r="J280" s="61">
        <v>12104</v>
      </c>
      <c r="K280" s="61">
        <v>179726</v>
      </c>
      <c r="L280" s="61">
        <v>1091809</v>
      </c>
      <c r="M280" s="61">
        <v>991821</v>
      </c>
      <c r="N280" s="65" t="s">
        <v>11</v>
      </c>
      <c r="O280" s="61">
        <v>56136</v>
      </c>
      <c r="P280" s="61">
        <v>310468</v>
      </c>
      <c r="Q280" s="82" t="s">
        <v>11</v>
      </c>
      <c r="R280" s="61">
        <v>241316</v>
      </c>
      <c r="S280" s="61">
        <f t="shared" si="28"/>
        <v>3320206</v>
      </c>
      <c r="U280" s="61">
        <v>685169</v>
      </c>
    </row>
    <row r="281" spans="1:21" s="44" customFormat="1" x14ac:dyDescent="0.25">
      <c r="A281" s="68"/>
      <c r="B281" s="33" t="s">
        <v>311</v>
      </c>
      <c r="C281" s="33" t="s">
        <v>312</v>
      </c>
      <c r="D281" s="44" t="s">
        <v>77</v>
      </c>
      <c r="E281" s="61">
        <v>3742461</v>
      </c>
      <c r="F281" s="61">
        <v>237162</v>
      </c>
      <c r="G281" s="61">
        <f t="shared" si="27"/>
        <v>3979623</v>
      </c>
      <c r="H281" s="61"/>
      <c r="I281" s="61">
        <v>438417</v>
      </c>
      <c r="J281" s="61">
        <v>12137</v>
      </c>
      <c r="K281" s="61">
        <v>179756</v>
      </c>
      <c r="L281" s="61">
        <v>1045500</v>
      </c>
      <c r="M281" s="61">
        <v>1026014</v>
      </c>
      <c r="N281" s="65" t="s">
        <v>11</v>
      </c>
      <c r="O281" s="61">
        <v>59337</v>
      </c>
      <c r="P281" s="61">
        <v>297153</v>
      </c>
      <c r="Q281" s="82" t="s">
        <v>11</v>
      </c>
      <c r="R281" s="61">
        <v>222301</v>
      </c>
      <c r="S281" s="61">
        <f t="shared" si="28"/>
        <v>3280615</v>
      </c>
      <c r="U281" s="61">
        <v>699008</v>
      </c>
    </row>
    <row r="282" spans="1:21" s="44" customFormat="1" x14ac:dyDescent="0.25">
      <c r="A282" s="68"/>
      <c r="B282" s="33" t="s">
        <v>313</v>
      </c>
      <c r="C282" s="33" t="s">
        <v>314</v>
      </c>
      <c r="E282" s="61">
        <v>3784572</v>
      </c>
      <c r="F282" s="61">
        <v>230685</v>
      </c>
      <c r="G282" s="61">
        <f t="shared" si="27"/>
        <v>4015257</v>
      </c>
      <c r="H282" s="61"/>
      <c r="I282" s="61">
        <v>456726</v>
      </c>
      <c r="J282" s="61">
        <v>12213</v>
      </c>
      <c r="K282" s="61">
        <v>179790</v>
      </c>
      <c r="L282" s="61">
        <v>1045748</v>
      </c>
      <c r="M282" s="61">
        <v>1073794</v>
      </c>
      <c r="N282" s="65" t="s">
        <v>11</v>
      </c>
      <c r="O282" s="61">
        <v>59337</v>
      </c>
      <c r="P282" s="61">
        <v>305110</v>
      </c>
      <c r="Q282" s="82" t="s">
        <v>11</v>
      </c>
      <c r="R282" s="61">
        <v>169399</v>
      </c>
      <c r="S282" s="61">
        <f t="shared" si="28"/>
        <v>3302117</v>
      </c>
      <c r="U282" s="61">
        <v>713140</v>
      </c>
    </row>
    <row r="283" spans="1:21" s="44" customFormat="1" x14ac:dyDescent="0.25">
      <c r="A283" s="68"/>
      <c r="B283" s="33"/>
      <c r="C283" s="33"/>
      <c r="E283" s="61"/>
      <c r="F283" s="61"/>
      <c r="G283" s="61"/>
      <c r="H283" s="61"/>
      <c r="I283" s="61"/>
      <c r="J283" s="61"/>
      <c r="K283" s="61"/>
      <c r="L283" s="61"/>
      <c r="M283" s="61"/>
      <c r="N283" s="65"/>
      <c r="O283" s="65"/>
      <c r="P283" s="61"/>
      <c r="Q283" s="81"/>
      <c r="R283" s="61"/>
      <c r="S283" s="61"/>
      <c r="U283" s="61"/>
    </row>
    <row r="284" spans="1:21" s="44" customFormat="1" x14ac:dyDescent="0.25">
      <c r="A284" s="68">
        <v>2018</v>
      </c>
      <c r="B284" s="33" t="s">
        <v>179</v>
      </c>
      <c r="C284" s="33" t="s">
        <v>218</v>
      </c>
      <c r="D284" s="44" t="s">
        <v>77</v>
      </c>
      <c r="E284" s="61">
        <v>3923666</v>
      </c>
      <c r="F284" s="61">
        <v>269512</v>
      </c>
      <c r="G284" s="61">
        <f t="shared" ref="G284:G289" si="29">SUM(E284:F284)</f>
        <v>4193178</v>
      </c>
      <c r="H284" s="61"/>
      <c r="I284" s="61">
        <v>460869</v>
      </c>
      <c r="J284" s="61">
        <v>12683</v>
      </c>
      <c r="K284" s="61">
        <v>179650</v>
      </c>
      <c r="L284" s="61">
        <v>1047267</v>
      </c>
      <c r="M284" s="61">
        <v>1132062</v>
      </c>
      <c r="N284" s="65" t="s">
        <v>11</v>
      </c>
      <c r="O284" s="61">
        <v>59337</v>
      </c>
      <c r="P284" s="61">
        <v>305721</v>
      </c>
      <c r="Q284" s="82" t="s">
        <v>11</v>
      </c>
      <c r="R284" s="61">
        <v>242571</v>
      </c>
      <c r="S284" s="61">
        <f t="shared" ref="S284:S290" si="30">SUM(I284:R284)</f>
        <v>3440160</v>
      </c>
      <c r="U284" s="61">
        <v>753018</v>
      </c>
    </row>
    <row r="285" spans="1:21" s="44" customFormat="1" x14ac:dyDescent="0.25">
      <c r="A285" s="68"/>
      <c r="B285" s="33" t="s">
        <v>237</v>
      </c>
      <c r="C285" s="33" t="s">
        <v>180</v>
      </c>
      <c r="D285" s="44" t="s">
        <v>77</v>
      </c>
      <c r="E285" s="61">
        <v>3933510</v>
      </c>
      <c r="F285" s="61">
        <v>256718</v>
      </c>
      <c r="G285" s="61">
        <f t="shared" si="29"/>
        <v>4190228</v>
      </c>
      <c r="H285" s="61"/>
      <c r="I285" s="61">
        <v>477288</v>
      </c>
      <c r="J285" s="61">
        <v>12759</v>
      </c>
      <c r="K285" s="61">
        <v>179679</v>
      </c>
      <c r="L285" s="61">
        <v>1047590</v>
      </c>
      <c r="M285" s="61">
        <v>1142085</v>
      </c>
      <c r="N285" s="65" t="s">
        <v>11</v>
      </c>
      <c r="O285" s="61">
        <v>59337</v>
      </c>
      <c r="P285" s="61">
        <v>297183</v>
      </c>
      <c r="Q285" s="82" t="s">
        <v>11</v>
      </c>
      <c r="R285" s="61">
        <v>260575</v>
      </c>
      <c r="S285" s="61">
        <f t="shared" si="30"/>
        <v>3476496</v>
      </c>
      <c r="U285" s="61">
        <v>713732</v>
      </c>
    </row>
    <row r="286" spans="1:21" s="44" customFormat="1" x14ac:dyDescent="0.25">
      <c r="A286" s="68"/>
      <c r="B286" s="33" t="s">
        <v>315</v>
      </c>
      <c r="C286" s="33" t="s">
        <v>316</v>
      </c>
      <c r="D286" s="44" t="s">
        <v>77</v>
      </c>
      <c r="E286" s="61">
        <v>3911701</v>
      </c>
      <c r="F286" s="61">
        <v>238403</v>
      </c>
      <c r="G286" s="61">
        <f t="shared" si="29"/>
        <v>4150104</v>
      </c>
      <c r="H286" s="61"/>
      <c r="I286" s="61">
        <v>490906</v>
      </c>
      <c r="J286" s="61">
        <v>12613</v>
      </c>
      <c r="K286" s="61">
        <v>179731</v>
      </c>
      <c r="L286" s="61">
        <v>1047517</v>
      </c>
      <c r="M286" s="61">
        <v>1117372</v>
      </c>
      <c r="N286" s="65" t="s">
        <v>11</v>
      </c>
      <c r="O286" s="61">
        <v>59337</v>
      </c>
      <c r="P286" s="61">
        <v>301271</v>
      </c>
      <c r="Q286" s="82" t="s">
        <v>11</v>
      </c>
      <c r="R286" s="61">
        <v>226680</v>
      </c>
      <c r="S286" s="61">
        <f t="shared" si="30"/>
        <v>3435427</v>
      </c>
      <c r="U286" s="61">
        <v>714677</v>
      </c>
    </row>
    <row r="287" spans="1:21" s="44" customFormat="1" x14ac:dyDescent="0.25">
      <c r="A287" s="68"/>
      <c r="B287" s="33" t="s">
        <v>150</v>
      </c>
      <c r="C287" s="33" t="s">
        <v>208</v>
      </c>
      <c r="D287" s="44" t="s">
        <v>77</v>
      </c>
      <c r="E287" s="61">
        <v>3877667</v>
      </c>
      <c r="F287" s="61">
        <v>290286</v>
      </c>
      <c r="G287" s="61">
        <f t="shared" si="29"/>
        <v>4167953</v>
      </c>
      <c r="H287" s="61"/>
      <c r="I287" s="61">
        <v>482934</v>
      </c>
      <c r="J287" s="61">
        <v>12545</v>
      </c>
      <c r="K287" s="61">
        <v>128549</v>
      </c>
      <c r="L287" s="61">
        <v>1091498</v>
      </c>
      <c r="M287" s="61">
        <v>1113867</v>
      </c>
      <c r="N287" s="65" t="s">
        <v>11</v>
      </c>
      <c r="O287" s="61">
        <v>59337</v>
      </c>
      <c r="P287" s="61">
        <v>304649</v>
      </c>
      <c r="Q287" s="81">
        <v>4900</v>
      </c>
      <c r="R287" s="61">
        <v>257999</v>
      </c>
      <c r="S287" s="61">
        <f t="shared" si="30"/>
        <v>3456278</v>
      </c>
      <c r="U287" s="61">
        <v>711675</v>
      </c>
    </row>
    <row r="288" spans="1:21" s="44" customFormat="1" x14ac:dyDescent="0.25">
      <c r="A288" s="68"/>
      <c r="B288" s="33" t="s">
        <v>152</v>
      </c>
      <c r="C288" s="33" t="s">
        <v>185</v>
      </c>
      <c r="D288" s="44" t="s">
        <v>77</v>
      </c>
      <c r="E288" s="61">
        <v>3815887</v>
      </c>
      <c r="F288" s="61">
        <v>239471</v>
      </c>
      <c r="G288" s="61">
        <f t="shared" si="29"/>
        <v>4055358</v>
      </c>
      <c r="H288" s="61"/>
      <c r="I288" s="61">
        <v>473953</v>
      </c>
      <c r="J288" s="61">
        <v>12522</v>
      </c>
      <c r="K288" s="61">
        <v>109435</v>
      </c>
      <c r="L288" s="61">
        <v>1048939</v>
      </c>
      <c r="M288" s="61">
        <v>1105469</v>
      </c>
      <c r="N288" s="65" t="s">
        <v>11</v>
      </c>
      <c r="O288" s="61">
        <v>59337</v>
      </c>
      <c r="P288" s="61">
        <v>306838</v>
      </c>
      <c r="Q288" s="61">
        <v>4900</v>
      </c>
      <c r="R288" s="61">
        <v>229156</v>
      </c>
      <c r="S288" s="61">
        <f t="shared" si="30"/>
        <v>3350549</v>
      </c>
      <c r="U288" s="61">
        <v>704809</v>
      </c>
    </row>
    <row r="289" spans="1:21" s="44" customFormat="1" x14ac:dyDescent="0.25">
      <c r="A289" s="68"/>
      <c r="B289" s="33" t="s">
        <v>158</v>
      </c>
      <c r="C289" s="33" t="s">
        <v>209</v>
      </c>
      <c r="D289" s="44" t="s">
        <v>77</v>
      </c>
      <c r="E289" s="61">
        <v>3878420</v>
      </c>
      <c r="F289" s="61">
        <v>222315</v>
      </c>
      <c r="G289" s="61">
        <f t="shared" si="29"/>
        <v>4100735</v>
      </c>
      <c r="H289" s="61"/>
      <c r="I289" s="61">
        <v>481434</v>
      </c>
      <c r="J289" s="61">
        <v>12516</v>
      </c>
      <c r="K289" s="61">
        <v>109451</v>
      </c>
      <c r="L289" s="61">
        <v>1049595</v>
      </c>
      <c r="M289" s="61">
        <v>1096253</v>
      </c>
      <c r="N289" s="65" t="s">
        <v>11</v>
      </c>
      <c r="O289" s="61">
        <v>59337</v>
      </c>
      <c r="P289" s="61">
        <v>309526</v>
      </c>
      <c r="Q289" s="61">
        <v>4900</v>
      </c>
      <c r="R289" s="61">
        <v>300124</v>
      </c>
      <c r="S289" s="61">
        <f t="shared" si="30"/>
        <v>3423136</v>
      </c>
      <c r="U289" s="61">
        <v>677599</v>
      </c>
    </row>
    <row r="290" spans="1:21" s="44" customFormat="1" x14ac:dyDescent="0.25">
      <c r="A290" s="68"/>
      <c r="B290" s="33" t="s">
        <v>318</v>
      </c>
      <c r="C290" s="33" t="s">
        <v>319</v>
      </c>
      <c r="D290" s="44" t="s">
        <v>77</v>
      </c>
      <c r="E290" s="61">
        <v>3893804</v>
      </c>
      <c r="F290" s="61">
        <v>250566</v>
      </c>
      <c r="G290" s="61">
        <v>4144370</v>
      </c>
      <c r="H290" s="61"/>
      <c r="I290" s="61">
        <v>472665</v>
      </c>
      <c r="J290" s="61">
        <v>12522</v>
      </c>
      <c r="K290" s="61">
        <v>109546</v>
      </c>
      <c r="L290" s="61">
        <v>1093628</v>
      </c>
      <c r="M290" s="61">
        <v>1079237</v>
      </c>
      <c r="N290" s="65" t="s">
        <v>11</v>
      </c>
      <c r="O290" s="61">
        <v>65181</v>
      </c>
      <c r="P290" s="61">
        <v>308378</v>
      </c>
      <c r="Q290" s="61">
        <v>4900</v>
      </c>
      <c r="R290" s="61">
        <v>322846</v>
      </c>
      <c r="S290" s="61">
        <f t="shared" si="30"/>
        <v>3468903</v>
      </c>
      <c r="U290" s="61">
        <v>675467</v>
      </c>
    </row>
    <row r="291" spans="1:21" s="44" customFormat="1" x14ac:dyDescent="0.25">
      <c r="A291" s="68"/>
      <c r="B291" s="33" t="s">
        <v>320</v>
      </c>
      <c r="C291" s="33" t="s">
        <v>321</v>
      </c>
      <c r="D291" s="44" t="s">
        <v>77</v>
      </c>
      <c r="E291" s="61">
        <v>3791152</v>
      </c>
      <c r="F291" s="61">
        <v>202576</v>
      </c>
      <c r="G291" s="61">
        <v>3993728</v>
      </c>
      <c r="H291" s="61"/>
      <c r="I291" s="61">
        <v>471030</v>
      </c>
      <c r="J291" s="61">
        <v>12532</v>
      </c>
      <c r="K291" s="61">
        <v>76350</v>
      </c>
      <c r="L291" s="61">
        <v>1052359</v>
      </c>
      <c r="M291" s="61">
        <v>1056445</v>
      </c>
      <c r="N291" s="65" t="s">
        <v>11</v>
      </c>
      <c r="O291" s="61">
        <v>97377</v>
      </c>
      <c r="P291" s="61">
        <v>297655</v>
      </c>
      <c r="Q291" s="61">
        <v>4900</v>
      </c>
      <c r="R291" s="61">
        <v>257001</v>
      </c>
      <c r="S291" s="61">
        <v>3325649</v>
      </c>
      <c r="U291" s="61">
        <v>668079</v>
      </c>
    </row>
    <row r="292" spans="1:21" s="44" customFormat="1" x14ac:dyDescent="0.25">
      <c r="A292" s="68"/>
      <c r="B292" s="33" t="s">
        <v>322</v>
      </c>
      <c r="C292" s="33" t="s">
        <v>323</v>
      </c>
      <c r="D292" s="44" t="s">
        <v>77</v>
      </c>
      <c r="E292" s="61">
        <v>3810602</v>
      </c>
      <c r="F292" s="61">
        <v>222002</v>
      </c>
      <c r="G292" s="61">
        <v>4032604</v>
      </c>
      <c r="H292" s="61"/>
      <c r="I292" s="61">
        <v>477524</v>
      </c>
      <c r="J292" s="61">
        <v>12524</v>
      </c>
      <c r="K292" s="61">
        <v>96453</v>
      </c>
      <c r="L292" s="61">
        <v>1053557</v>
      </c>
      <c r="M292" s="61">
        <v>1046019</v>
      </c>
      <c r="N292" s="65" t="s">
        <v>11</v>
      </c>
      <c r="O292" s="61">
        <v>106407</v>
      </c>
      <c r="P292" s="61">
        <v>297940</v>
      </c>
      <c r="Q292" s="61">
        <v>4900</v>
      </c>
      <c r="R292" s="61">
        <v>282198</v>
      </c>
      <c r="S292" s="61">
        <v>3377522</v>
      </c>
      <c r="U292" s="61">
        <v>655082</v>
      </c>
    </row>
    <row r="293" spans="1:21" s="44" customFormat="1" x14ac:dyDescent="0.25">
      <c r="A293" s="68"/>
      <c r="B293" s="33" t="s">
        <v>324</v>
      </c>
      <c r="C293" s="33" t="s">
        <v>325</v>
      </c>
      <c r="D293" s="44" t="s">
        <v>77</v>
      </c>
      <c r="E293" s="61">
        <v>3766130</v>
      </c>
      <c r="F293" s="61">
        <v>188918</v>
      </c>
      <c r="G293" s="61">
        <v>3955048</v>
      </c>
      <c r="H293" s="61"/>
      <c r="I293" s="61">
        <v>471213</v>
      </c>
      <c r="J293" s="61">
        <v>12561</v>
      </c>
      <c r="K293" s="61">
        <v>76406</v>
      </c>
      <c r="L293" s="61">
        <v>1055649</v>
      </c>
      <c r="M293" s="61">
        <v>1062065</v>
      </c>
      <c r="N293" s="65" t="s">
        <v>11</v>
      </c>
      <c r="O293" s="61">
        <v>91337</v>
      </c>
      <c r="P293" s="61">
        <v>301844</v>
      </c>
      <c r="Q293" s="61">
        <v>6900</v>
      </c>
      <c r="R293" s="61">
        <v>278415</v>
      </c>
      <c r="S293" s="61">
        <v>3356390</v>
      </c>
      <c r="U293" s="61">
        <v>598658</v>
      </c>
    </row>
    <row r="294" spans="1:21" s="44" customFormat="1" x14ac:dyDescent="0.25">
      <c r="A294" s="68"/>
      <c r="B294" s="33" t="s">
        <v>326</v>
      </c>
      <c r="C294" s="33" t="s">
        <v>327</v>
      </c>
      <c r="D294" s="44" t="s">
        <v>77</v>
      </c>
      <c r="E294" s="61">
        <v>3783455</v>
      </c>
      <c r="F294" s="61">
        <v>201380</v>
      </c>
      <c r="G294" s="61">
        <v>3984835</v>
      </c>
      <c r="H294" s="61"/>
      <c r="I294" s="61">
        <v>471366</v>
      </c>
      <c r="J294" s="61">
        <v>12555</v>
      </c>
      <c r="K294" s="61">
        <v>76501</v>
      </c>
      <c r="L294" s="61">
        <v>1056648</v>
      </c>
      <c r="M294" s="61">
        <v>1094362</v>
      </c>
      <c r="N294" s="65" t="s">
        <v>11</v>
      </c>
      <c r="O294" s="61">
        <v>56346</v>
      </c>
      <c r="P294" s="61">
        <v>302607</v>
      </c>
      <c r="Q294" s="61">
        <v>7550</v>
      </c>
      <c r="R294" s="61">
        <v>293950</v>
      </c>
      <c r="S294" s="61">
        <v>3371885</v>
      </c>
      <c r="U294" s="61">
        <v>612950</v>
      </c>
    </row>
    <row r="295" spans="1:21" s="44" customFormat="1" x14ac:dyDescent="0.25">
      <c r="A295" s="68"/>
      <c r="B295" s="33" t="s">
        <v>328</v>
      </c>
      <c r="C295" s="33" t="s">
        <v>329</v>
      </c>
      <c r="E295" s="61">
        <v>3749739</v>
      </c>
      <c r="F295" s="61">
        <v>305160</v>
      </c>
      <c r="G295" s="61">
        <v>4054899</v>
      </c>
      <c r="H295" s="61"/>
      <c r="I295" s="61">
        <v>485666</v>
      </c>
      <c r="J295" s="61">
        <v>12639</v>
      </c>
      <c r="K295" s="61">
        <v>78584</v>
      </c>
      <c r="L295" s="61">
        <v>1129610</v>
      </c>
      <c r="M295" s="61">
        <v>1173484</v>
      </c>
      <c r="N295" s="65" t="s">
        <v>11</v>
      </c>
      <c r="O295" s="61">
        <v>56346</v>
      </c>
      <c r="P295" s="61">
        <v>320534</v>
      </c>
      <c r="Q295" s="61">
        <v>7710</v>
      </c>
      <c r="R295" s="61">
        <v>180002</v>
      </c>
      <c r="S295" s="61">
        <v>3444575</v>
      </c>
      <c r="U295" s="61">
        <v>610324</v>
      </c>
    </row>
    <row r="296" spans="1:21" s="44" customFormat="1" x14ac:dyDescent="0.25">
      <c r="A296" s="68"/>
      <c r="B296" s="33"/>
      <c r="C296" s="33"/>
      <c r="E296" s="61"/>
      <c r="F296" s="61"/>
      <c r="G296" s="61"/>
      <c r="H296" s="61"/>
      <c r="I296" s="61"/>
      <c r="J296" s="61"/>
      <c r="K296" s="61"/>
      <c r="L296" s="61"/>
      <c r="M296" s="61"/>
      <c r="N296" s="65"/>
      <c r="O296" s="61"/>
      <c r="P296" s="61"/>
      <c r="Q296" s="61"/>
      <c r="R296" s="61"/>
      <c r="S296" s="61"/>
      <c r="U296" s="61"/>
    </row>
    <row r="297" spans="1:21" s="44" customFormat="1" x14ac:dyDescent="0.25">
      <c r="A297" s="68">
        <v>2019</v>
      </c>
      <c r="B297" s="33" t="s">
        <v>179</v>
      </c>
      <c r="C297" s="33" t="s">
        <v>218</v>
      </c>
      <c r="D297" s="44" t="s">
        <v>77</v>
      </c>
      <c r="E297" s="61">
        <v>3893876</v>
      </c>
      <c r="F297" s="61">
        <v>287698</v>
      </c>
      <c r="G297" s="61">
        <f t="shared" ref="G297:G302" si="31">SUM(E297:F297)</f>
        <v>4181574</v>
      </c>
      <c r="H297" s="61"/>
      <c r="I297" s="61">
        <v>506761</v>
      </c>
      <c r="J297" s="61">
        <v>13163</v>
      </c>
      <c r="K297" s="61">
        <v>76242</v>
      </c>
      <c r="L297" s="61">
        <v>1061177</v>
      </c>
      <c r="M297" s="61">
        <v>1227113</v>
      </c>
      <c r="N297" s="65" t="s">
        <v>11</v>
      </c>
      <c r="O297" s="61">
        <v>56346</v>
      </c>
      <c r="P297" s="61">
        <v>321661</v>
      </c>
      <c r="Q297" s="82">
        <v>7710</v>
      </c>
      <c r="R297" s="61">
        <v>239848</v>
      </c>
      <c r="S297" s="61">
        <f t="shared" ref="S297:S302" si="32">SUM(I297:R297)</f>
        <v>3510021</v>
      </c>
      <c r="U297" s="61">
        <v>671553</v>
      </c>
    </row>
    <row r="298" spans="1:21" s="44" customFormat="1" x14ac:dyDescent="0.25">
      <c r="A298" s="68"/>
      <c r="B298" s="33" t="s">
        <v>237</v>
      </c>
      <c r="C298" s="33" t="s">
        <v>180</v>
      </c>
      <c r="D298" s="44" t="s">
        <v>77</v>
      </c>
      <c r="E298" s="61">
        <v>3892165</v>
      </c>
      <c r="F298" s="61">
        <v>273258</v>
      </c>
      <c r="G298" s="61">
        <f t="shared" si="31"/>
        <v>4165423</v>
      </c>
      <c r="H298" s="61"/>
      <c r="I298" s="61">
        <v>497078</v>
      </c>
      <c r="J298" s="61">
        <v>13006</v>
      </c>
      <c r="K298" s="61">
        <v>76314</v>
      </c>
      <c r="L298" s="61">
        <v>1061609</v>
      </c>
      <c r="M298" s="61">
        <v>1221577</v>
      </c>
      <c r="N298" s="65" t="s">
        <v>11</v>
      </c>
      <c r="O298" s="61">
        <v>56346</v>
      </c>
      <c r="P298" s="61">
        <v>307866</v>
      </c>
      <c r="Q298" s="82">
        <v>7710</v>
      </c>
      <c r="R298" s="61">
        <v>231400</v>
      </c>
      <c r="S298" s="61">
        <f t="shared" si="32"/>
        <v>3472906</v>
      </c>
      <c r="U298" s="61">
        <v>692517</v>
      </c>
    </row>
    <row r="299" spans="1:21" s="44" customFormat="1" x14ac:dyDescent="0.25">
      <c r="A299" s="68"/>
      <c r="B299" s="33" t="s">
        <v>330</v>
      </c>
      <c r="C299" s="33" t="s">
        <v>331</v>
      </c>
      <c r="D299" s="44" t="s">
        <v>77</v>
      </c>
      <c r="E299" s="61">
        <v>3922132</v>
      </c>
      <c r="F299" s="61">
        <v>249064</v>
      </c>
      <c r="G299" s="61">
        <f t="shared" si="31"/>
        <v>4171196</v>
      </c>
      <c r="H299" s="61"/>
      <c r="I299" s="61">
        <v>500731</v>
      </c>
      <c r="J299" s="61">
        <v>12868</v>
      </c>
      <c r="K299" s="61">
        <v>64753</v>
      </c>
      <c r="L299" s="61">
        <v>1062719</v>
      </c>
      <c r="M299" s="61">
        <v>1188075</v>
      </c>
      <c r="N299" s="65" t="s">
        <v>11</v>
      </c>
      <c r="O299" s="61">
        <v>56346</v>
      </c>
      <c r="P299" s="61">
        <v>313173</v>
      </c>
      <c r="Q299" s="82">
        <v>8075</v>
      </c>
      <c r="R299" s="61">
        <v>248642</v>
      </c>
      <c r="S299" s="61">
        <f t="shared" si="32"/>
        <v>3455382</v>
      </c>
      <c r="U299" s="61">
        <v>715814</v>
      </c>
    </row>
    <row r="300" spans="1:21" s="44" customFormat="1" x14ac:dyDescent="0.25">
      <c r="A300" s="68"/>
      <c r="B300" s="33" t="s">
        <v>332</v>
      </c>
      <c r="C300" s="33" t="s">
        <v>333</v>
      </c>
      <c r="D300" s="44" t="s">
        <v>77</v>
      </c>
      <c r="E300" s="61">
        <v>3936624</v>
      </c>
      <c r="F300" s="61">
        <v>308861</v>
      </c>
      <c r="G300" s="61">
        <f t="shared" si="31"/>
        <v>4245485</v>
      </c>
      <c r="H300" s="61"/>
      <c r="I300" s="61">
        <v>501387</v>
      </c>
      <c r="J300" s="61">
        <v>12820</v>
      </c>
      <c r="K300" s="61">
        <v>54441</v>
      </c>
      <c r="L300" s="61">
        <v>1110817</v>
      </c>
      <c r="M300" s="61">
        <v>1194161</v>
      </c>
      <c r="N300" s="65" t="s">
        <v>11</v>
      </c>
      <c r="O300" s="61">
        <v>56346</v>
      </c>
      <c r="P300" s="61">
        <v>312067</v>
      </c>
      <c r="Q300" s="82">
        <v>11075</v>
      </c>
      <c r="R300" s="61">
        <v>265688</v>
      </c>
      <c r="S300" s="61">
        <f t="shared" si="32"/>
        <v>3518802</v>
      </c>
      <c r="U300" s="61">
        <v>726683</v>
      </c>
    </row>
    <row r="301" spans="1:21" s="44" customFormat="1" x14ac:dyDescent="0.25">
      <c r="A301" s="68"/>
      <c r="B301" s="33" t="s">
        <v>334</v>
      </c>
      <c r="C301" s="33" t="s">
        <v>335</v>
      </c>
      <c r="D301" s="44" t="s">
        <v>77</v>
      </c>
      <c r="E301" s="61">
        <v>3852472</v>
      </c>
      <c r="F301" s="61">
        <v>230840</v>
      </c>
      <c r="G301" s="61">
        <f t="shared" si="31"/>
        <v>4083312</v>
      </c>
      <c r="H301" s="61"/>
      <c r="I301" s="61">
        <v>492814</v>
      </c>
      <c r="J301" s="61">
        <v>12794</v>
      </c>
      <c r="K301" s="61">
        <v>54295</v>
      </c>
      <c r="L301" s="61">
        <v>1065205</v>
      </c>
      <c r="M301" s="61">
        <v>1187169</v>
      </c>
      <c r="N301" s="65" t="s">
        <v>11</v>
      </c>
      <c r="O301" s="61">
        <v>56346</v>
      </c>
      <c r="P301" s="61">
        <v>314367</v>
      </c>
      <c r="Q301" s="82">
        <v>11075</v>
      </c>
      <c r="R301" s="61">
        <v>192862</v>
      </c>
      <c r="S301" s="61">
        <f t="shared" si="32"/>
        <v>3386927</v>
      </c>
      <c r="U301" s="61">
        <v>696385</v>
      </c>
    </row>
    <row r="302" spans="1:21" s="44" customFormat="1" x14ac:dyDescent="0.25">
      <c r="A302" s="68"/>
      <c r="B302" s="33" t="s">
        <v>336</v>
      </c>
      <c r="C302" s="33" t="s">
        <v>337</v>
      </c>
      <c r="D302" s="44" t="s">
        <v>77</v>
      </c>
      <c r="E302" s="61">
        <v>3911447</v>
      </c>
      <c r="F302" s="61">
        <v>225550</v>
      </c>
      <c r="G302" s="61">
        <f t="shared" si="31"/>
        <v>4136997</v>
      </c>
      <c r="H302" s="61"/>
      <c r="I302" s="61">
        <v>500386</v>
      </c>
      <c r="J302" s="61">
        <v>12745</v>
      </c>
      <c r="K302" s="61">
        <v>55697</v>
      </c>
      <c r="L302" s="61">
        <v>1066968</v>
      </c>
      <c r="M302" s="61">
        <v>1176315</v>
      </c>
      <c r="N302" s="65" t="s">
        <v>11</v>
      </c>
      <c r="O302" s="61">
        <v>56346</v>
      </c>
      <c r="P302" s="61">
        <v>305006</v>
      </c>
      <c r="Q302" s="82">
        <v>11470</v>
      </c>
      <c r="R302" s="61">
        <v>219812</v>
      </c>
      <c r="S302" s="61">
        <f t="shared" si="32"/>
        <v>3404745</v>
      </c>
      <c r="U302" s="61">
        <v>732252</v>
      </c>
    </row>
    <row r="303" spans="1:21" s="44" customFormat="1" x14ac:dyDescent="0.25">
      <c r="A303" s="68"/>
      <c r="B303" s="33" t="s">
        <v>338</v>
      </c>
      <c r="C303" s="33" t="s">
        <v>339</v>
      </c>
      <c r="D303" s="44" t="s">
        <v>77</v>
      </c>
      <c r="E303" s="61">
        <v>3930862</v>
      </c>
      <c r="F303" s="61">
        <v>206786</v>
      </c>
      <c r="G303" s="61">
        <f t="shared" ref="G303:G308" si="33">SUM(E303:F303)</f>
        <v>4137648</v>
      </c>
      <c r="H303" s="61"/>
      <c r="I303" s="61">
        <v>498170</v>
      </c>
      <c r="J303" s="61">
        <v>12768</v>
      </c>
      <c r="K303" s="61">
        <v>54243</v>
      </c>
      <c r="L303" s="61">
        <v>1068638</v>
      </c>
      <c r="M303" s="61">
        <v>1163692</v>
      </c>
      <c r="N303" s="65" t="s">
        <v>11</v>
      </c>
      <c r="O303" s="61">
        <v>56346</v>
      </c>
      <c r="P303" s="61">
        <v>304633</v>
      </c>
      <c r="Q303" s="82">
        <v>11470</v>
      </c>
      <c r="R303" s="61">
        <v>232973</v>
      </c>
      <c r="S303" s="61">
        <f t="shared" ref="S303:S310" si="34">SUM(I303:R303)</f>
        <v>3402933</v>
      </c>
      <c r="U303" s="61">
        <v>734715</v>
      </c>
    </row>
    <row r="304" spans="1:21" s="44" customFormat="1" x14ac:dyDescent="0.25">
      <c r="A304" s="68"/>
      <c r="B304" s="33" t="s">
        <v>157</v>
      </c>
      <c r="C304" s="33" t="s">
        <v>340</v>
      </c>
      <c r="D304" s="44" t="s">
        <v>77</v>
      </c>
      <c r="E304" s="61">
        <v>3971043</v>
      </c>
      <c r="F304" s="61">
        <v>191878</v>
      </c>
      <c r="G304" s="61">
        <f t="shared" si="33"/>
        <v>4162921</v>
      </c>
      <c r="H304" s="61"/>
      <c r="I304" s="61">
        <v>507384</v>
      </c>
      <c r="J304" s="61">
        <v>12786</v>
      </c>
      <c r="K304" s="61">
        <v>54359</v>
      </c>
      <c r="L304" s="61">
        <v>1071399</v>
      </c>
      <c r="M304" s="61">
        <v>1149659</v>
      </c>
      <c r="N304" s="65" t="s">
        <v>11</v>
      </c>
      <c r="O304" s="61">
        <v>61046</v>
      </c>
      <c r="P304" s="61">
        <v>306152</v>
      </c>
      <c r="Q304" s="82">
        <v>11470</v>
      </c>
      <c r="R304" s="61">
        <v>261394</v>
      </c>
      <c r="S304" s="61">
        <f t="shared" si="34"/>
        <v>3435649</v>
      </c>
      <c r="U304" s="61">
        <v>727272</v>
      </c>
    </row>
    <row r="305" spans="1:21" s="44" customFormat="1" x14ac:dyDescent="0.25">
      <c r="A305" s="68"/>
      <c r="B305" s="33" t="s">
        <v>172</v>
      </c>
      <c r="C305" s="33" t="s">
        <v>225</v>
      </c>
      <c r="D305" s="44" t="s">
        <v>77</v>
      </c>
      <c r="E305" s="61">
        <v>3959103</v>
      </c>
      <c r="F305" s="61">
        <v>269936</v>
      </c>
      <c r="G305" s="61">
        <f t="shared" si="33"/>
        <v>4229039</v>
      </c>
      <c r="H305" s="61"/>
      <c r="I305" s="61">
        <v>506651</v>
      </c>
      <c r="J305" s="61">
        <v>12796</v>
      </c>
      <c r="K305" s="61">
        <v>54770</v>
      </c>
      <c r="L305" s="61">
        <v>1149425</v>
      </c>
      <c r="M305" s="61">
        <v>1095953</v>
      </c>
      <c r="N305" s="65" t="s">
        <v>11</v>
      </c>
      <c r="O305" s="61">
        <v>94186</v>
      </c>
      <c r="P305" s="61">
        <v>318324</v>
      </c>
      <c r="Q305" s="82">
        <v>11970</v>
      </c>
      <c r="R305" s="61">
        <v>256199</v>
      </c>
      <c r="S305" s="61">
        <f t="shared" si="34"/>
        <v>3500274</v>
      </c>
      <c r="U305" s="61">
        <v>728765</v>
      </c>
    </row>
    <row r="306" spans="1:21" s="44" customFormat="1" x14ac:dyDescent="0.25">
      <c r="A306" s="68"/>
      <c r="B306" s="33" t="s">
        <v>174</v>
      </c>
      <c r="C306" s="33" t="s">
        <v>341</v>
      </c>
      <c r="D306" s="44" t="s">
        <v>77</v>
      </c>
      <c r="E306" s="61">
        <v>3987998</v>
      </c>
      <c r="F306" s="61">
        <v>200024</v>
      </c>
      <c r="G306" s="61">
        <f t="shared" si="33"/>
        <v>4188022</v>
      </c>
      <c r="H306" s="61"/>
      <c r="I306" s="61">
        <v>506350</v>
      </c>
      <c r="J306" s="61">
        <v>12790</v>
      </c>
      <c r="K306" s="61">
        <v>55458</v>
      </c>
      <c r="L306" s="61">
        <v>1075094</v>
      </c>
      <c r="M306" s="61">
        <v>1071754</v>
      </c>
      <c r="N306" s="65" t="s">
        <v>11</v>
      </c>
      <c r="O306" s="61">
        <v>111726</v>
      </c>
      <c r="P306" s="61">
        <v>317908</v>
      </c>
      <c r="Q306" s="82">
        <v>11970</v>
      </c>
      <c r="R306" s="61">
        <v>276886</v>
      </c>
      <c r="S306" s="61">
        <f t="shared" si="34"/>
        <v>3439936</v>
      </c>
      <c r="U306" s="61">
        <v>748086</v>
      </c>
    </row>
    <row r="307" spans="1:21" s="44" customFormat="1" x14ac:dyDescent="0.25">
      <c r="A307" s="68"/>
      <c r="B307" s="33" t="s">
        <v>75</v>
      </c>
      <c r="C307" s="33" t="s">
        <v>236</v>
      </c>
      <c r="D307" s="44" t="s">
        <v>77</v>
      </c>
      <c r="E307" s="61">
        <v>3947119</v>
      </c>
      <c r="F307" s="61">
        <v>195708</v>
      </c>
      <c r="G307" s="61">
        <f t="shared" si="33"/>
        <v>4142827</v>
      </c>
      <c r="H307" s="61"/>
      <c r="I307" s="61">
        <v>511639</v>
      </c>
      <c r="J307" s="61">
        <v>12779</v>
      </c>
      <c r="K307" s="61">
        <v>54390</v>
      </c>
      <c r="L307" s="61">
        <v>1076637</v>
      </c>
      <c r="M307" s="61">
        <v>1046819</v>
      </c>
      <c r="N307" s="65" t="s">
        <v>11</v>
      </c>
      <c r="O307" s="61">
        <v>69440</v>
      </c>
      <c r="P307" s="61">
        <v>320187</v>
      </c>
      <c r="Q307" s="82">
        <v>11970</v>
      </c>
      <c r="R307" s="61">
        <v>295797</v>
      </c>
      <c r="S307" s="61">
        <f t="shared" si="34"/>
        <v>3399658</v>
      </c>
      <c r="U307" s="61">
        <v>743169</v>
      </c>
    </row>
    <row r="308" spans="1:21" s="44" customFormat="1" x14ac:dyDescent="0.25">
      <c r="A308" s="68"/>
      <c r="B308" s="33" t="s">
        <v>76</v>
      </c>
      <c r="C308" s="33" t="s">
        <v>117</v>
      </c>
      <c r="E308" s="61">
        <v>3903025</v>
      </c>
      <c r="F308" s="61">
        <v>303705</v>
      </c>
      <c r="G308" s="61">
        <f t="shared" si="33"/>
        <v>4206730</v>
      </c>
      <c r="H308" s="61"/>
      <c r="I308" s="61">
        <v>516062</v>
      </c>
      <c r="J308" s="61">
        <v>12988</v>
      </c>
      <c r="K308" s="61">
        <v>67688</v>
      </c>
      <c r="L308" s="61">
        <v>1152327</v>
      </c>
      <c r="M308" s="61">
        <v>1137490</v>
      </c>
      <c r="N308" s="65" t="s">
        <v>11</v>
      </c>
      <c r="O308" s="61">
        <v>35000</v>
      </c>
      <c r="P308" s="61">
        <v>328406</v>
      </c>
      <c r="Q308" s="82">
        <v>12597</v>
      </c>
      <c r="R308" s="61">
        <v>194746</v>
      </c>
      <c r="S308" s="61">
        <f>SUM(I308:R308)</f>
        <v>3457304</v>
      </c>
      <c r="U308" s="61">
        <v>749426</v>
      </c>
    </row>
    <row r="309" spans="1:21" s="44" customFormat="1" x14ac:dyDescent="0.25">
      <c r="A309" s="68"/>
      <c r="B309" s="33"/>
      <c r="C309" s="33"/>
      <c r="E309" s="61"/>
      <c r="F309" s="61"/>
      <c r="G309" s="61"/>
      <c r="H309" s="61"/>
      <c r="I309" s="61"/>
      <c r="J309" s="61"/>
      <c r="K309" s="61"/>
      <c r="L309" s="61"/>
      <c r="M309" s="61"/>
      <c r="N309" s="65"/>
      <c r="O309" s="61"/>
      <c r="P309" s="61"/>
      <c r="Q309" s="82"/>
      <c r="R309" s="61"/>
      <c r="S309" s="61"/>
      <c r="U309" s="61"/>
    </row>
    <row r="310" spans="1:21" s="44" customFormat="1" x14ac:dyDescent="0.25">
      <c r="A310" s="68">
        <v>2020</v>
      </c>
      <c r="B310" s="33" t="s">
        <v>64</v>
      </c>
      <c r="C310" s="33" t="s">
        <v>346</v>
      </c>
      <c r="D310" s="44" t="s">
        <v>77</v>
      </c>
      <c r="E310" s="61">
        <v>3937299</v>
      </c>
      <c r="F310" s="61">
        <v>256694</v>
      </c>
      <c r="G310" s="61">
        <f t="shared" ref="G310:G316" si="35">SUM(E310:F310)</f>
        <v>4193993</v>
      </c>
      <c r="H310" s="61"/>
      <c r="I310" s="61">
        <v>538123</v>
      </c>
      <c r="J310" s="61">
        <v>13173</v>
      </c>
      <c r="K310" s="61">
        <v>54235</v>
      </c>
      <c r="L310" s="61">
        <v>1080492</v>
      </c>
      <c r="M310" s="61">
        <v>1213534</v>
      </c>
      <c r="N310" s="65" t="s">
        <v>11</v>
      </c>
      <c r="O310" s="61">
        <v>13000</v>
      </c>
      <c r="P310" s="61">
        <v>326417</v>
      </c>
      <c r="Q310" s="82">
        <v>12597</v>
      </c>
      <c r="R310" s="61">
        <v>207716</v>
      </c>
      <c r="S310" s="61">
        <f t="shared" si="34"/>
        <v>3459287</v>
      </c>
      <c r="U310" s="61">
        <v>734706</v>
      </c>
    </row>
    <row r="311" spans="1:21" s="44" customFormat="1" x14ac:dyDescent="0.25">
      <c r="A311" s="68"/>
      <c r="B311" s="33" t="s">
        <v>237</v>
      </c>
      <c r="C311" s="33" t="s">
        <v>180</v>
      </c>
      <c r="D311" s="44" t="s">
        <v>77</v>
      </c>
      <c r="E311" s="61">
        <v>3953975</v>
      </c>
      <c r="F311" s="61">
        <v>223864</v>
      </c>
      <c r="G311" s="61">
        <f t="shared" si="35"/>
        <v>4177839</v>
      </c>
      <c r="H311" s="61"/>
      <c r="I311" s="61">
        <v>535567</v>
      </c>
      <c r="J311" s="61">
        <v>13038</v>
      </c>
      <c r="K311" s="61">
        <v>54259</v>
      </c>
      <c r="L311" s="61">
        <v>1084042</v>
      </c>
      <c r="M311" s="61">
        <v>1205497</v>
      </c>
      <c r="N311" s="65" t="s">
        <v>11</v>
      </c>
      <c r="O311" s="61">
        <v>0</v>
      </c>
      <c r="P311" s="61">
        <v>315011</v>
      </c>
      <c r="Q311" s="82">
        <v>12597</v>
      </c>
      <c r="R311" s="61">
        <v>229795</v>
      </c>
      <c r="S311" s="61">
        <f t="shared" ref="S311:S316" si="36">SUM(I311:R311)</f>
        <v>3449806</v>
      </c>
      <c r="U311" s="61">
        <v>728033</v>
      </c>
    </row>
    <row r="312" spans="1:21" s="44" customFormat="1" x14ac:dyDescent="0.25">
      <c r="A312" s="68"/>
      <c r="B312" s="33" t="s">
        <v>147</v>
      </c>
      <c r="C312" s="33" t="s">
        <v>183</v>
      </c>
      <c r="D312" s="44" t="s">
        <v>77</v>
      </c>
      <c r="E312" s="61">
        <v>3839464</v>
      </c>
      <c r="F312" s="61">
        <v>255167</v>
      </c>
      <c r="G312" s="61">
        <f t="shared" si="35"/>
        <v>4094631</v>
      </c>
      <c r="H312" s="61"/>
      <c r="I312" s="61">
        <v>524145</v>
      </c>
      <c r="J312" s="61">
        <v>12875</v>
      </c>
      <c r="K312" s="61">
        <v>54054</v>
      </c>
      <c r="L312" s="61">
        <v>1157560</v>
      </c>
      <c r="M312" s="61">
        <v>1177676</v>
      </c>
      <c r="N312" s="65" t="s">
        <v>11</v>
      </c>
      <c r="O312" s="61">
        <v>0</v>
      </c>
      <c r="P312" s="61">
        <v>320012</v>
      </c>
      <c r="Q312" s="82">
        <v>12804</v>
      </c>
      <c r="R312" s="61">
        <v>198990</v>
      </c>
      <c r="S312" s="61">
        <f t="shared" si="36"/>
        <v>3458116</v>
      </c>
      <c r="U312" s="61">
        <v>636515</v>
      </c>
    </row>
    <row r="313" spans="1:21" s="44" customFormat="1" x14ac:dyDescent="0.25">
      <c r="A313" s="68"/>
      <c r="B313" s="33" t="s">
        <v>68</v>
      </c>
      <c r="C313" s="33" t="s">
        <v>184</v>
      </c>
      <c r="D313" s="44" t="s">
        <v>77</v>
      </c>
      <c r="E313" s="61">
        <v>3906799</v>
      </c>
      <c r="F313" s="61">
        <v>189222</v>
      </c>
      <c r="G313" s="61">
        <f t="shared" si="35"/>
        <v>4096021</v>
      </c>
      <c r="H313" s="61"/>
      <c r="I313" s="61">
        <v>531071</v>
      </c>
      <c r="J313" s="61">
        <v>12847</v>
      </c>
      <c r="K313" s="61">
        <v>84713</v>
      </c>
      <c r="L313" s="61">
        <v>1076654</v>
      </c>
      <c r="M313" s="61">
        <v>1157568</v>
      </c>
      <c r="N313" s="65" t="s">
        <v>11</v>
      </c>
      <c r="O313" s="61">
        <v>19138</v>
      </c>
      <c r="P313" s="61">
        <v>316095</v>
      </c>
      <c r="Q313" s="82">
        <v>12804</v>
      </c>
      <c r="R313" s="61">
        <v>196898</v>
      </c>
      <c r="S313" s="61">
        <f t="shared" si="36"/>
        <v>3407788</v>
      </c>
      <c r="U313" s="61">
        <v>688233</v>
      </c>
    </row>
    <row r="314" spans="1:21" s="44" customFormat="1" x14ac:dyDescent="0.25">
      <c r="A314" s="68"/>
      <c r="B314" s="33" t="s">
        <v>152</v>
      </c>
      <c r="C314" s="33" t="s">
        <v>347</v>
      </c>
      <c r="D314" s="44" t="s">
        <v>77</v>
      </c>
      <c r="E314" s="61">
        <v>3900954</v>
      </c>
      <c r="F314" s="61">
        <v>180946</v>
      </c>
      <c r="G314" s="61">
        <f t="shared" si="35"/>
        <v>4081900</v>
      </c>
      <c r="H314" s="61"/>
      <c r="I314" s="61">
        <v>531843</v>
      </c>
      <c r="J314" s="61">
        <v>12823</v>
      </c>
      <c r="K314" s="61">
        <v>94757</v>
      </c>
      <c r="L314" s="61">
        <v>1066501</v>
      </c>
      <c r="M314" s="61">
        <v>1121810</v>
      </c>
      <c r="N314" s="65" t="s">
        <v>11</v>
      </c>
      <c r="O314" s="61">
        <v>3000</v>
      </c>
      <c r="P314" s="61">
        <v>318656</v>
      </c>
      <c r="Q314" s="82">
        <v>12804</v>
      </c>
      <c r="R314" s="61">
        <v>227599</v>
      </c>
      <c r="S314" s="61">
        <f t="shared" si="36"/>
        <v>3389793</v>
      </c>
      <c r="U314" s="61">
        <v>692107</v>
      </c>
    </row>
    <row r="315" spans="1:21" s="44" customFormat="1" x14ac:dyDescent="0.25">
      <c r="A315" s="68"/>
      <c r="B315" s="33" t="s">
        <v>70</v>
      </c>
      <c r="C315" s="33" t="s">
        <v>345</v>
      </c>
      <c r="D315" s="44" t="s">
        <v>77</v>
      </c>
      <c r="E315" s="61">
        <v>3927150</v>
      </c>
      <c r="F315" s="61">
        <v>268114</v>
      </c>
      <c r="G315" s="61">
        <f t="shared" si="35"/>
        <v>4195264</v>
      </c>
      <c r="H315" s="61"/>
      <c r="I315" s="61">
        <v>533027</v>
      </c>
      <c r="J315" s="61">
        <v>12810</v>
      </c>
      <c r="K315" s="61">
        <v>131609</v>
      </c>
      <c r="L315" s="61">
        <v>1142689</v>
      </c>
      <c r="M315" s="61">
        <v>1061985</v>
      </c>
      <c r="N315" s="65" t="s">
        <v>11</v>
      </c>
      <c r="O315" s="61">
        <v>49945</v>
      </c>
      <c r="P315" s="61">
        <v>309773</v>
      </c>
      <c r="Q315" s="82">
        <v>13450</v>
      </c>
      <c r="R315" s="61">
        <v>205659</v>
      </c>
      <c r="S315" s="61">
        <f t="shared" si="36"/>
        <v>3460947</v>
      </c>
      <c r="U315" s="61">
        <v>734317</v>
      </c>
    </row>
    <row r="316" spans="1:21" x14ac:dyDescent="0.25">
      <c r="B316" s="33" t="s">
        <v>71</v>
      </c>
      <c r="C316" s="33" t="s">
        <v>187</v>
      </c>
      <c r="D316" s="44" t="s">
        <v>77</v>
      </c>
      <c r="E316" s="61">
        <v>3957986</v>
      </c>
      <c r="F316" s="61">
        <v>198143</v>
      </c>
      <c r="G316" s="61">
        <f t="shared" si="35"/>
        <v>4156129</v>
      </c>
      <c r="I316" s="61">
        <v>533427</v>
      </c>
      <c r="J316" s="61">
        <v>12811</v>
      </c>
      <c r="K316" s="61">
        <v>183356</v>
      </c>
      <c r="L316" s="61">
        <v>1068356</v>
      </c>
      <c r="M316" s="61">
        <v>968054</v>
      </c>
      <c r="N316" s="65" t="s">
        <v>11</v>
      </c>
      <c r="O316" s="61">
        <v>89100</v>
      </c>
      <c r="P316" s="61">
        <v>308920</v>
      </c>
      <c r="Q316" s="82">
        <v>13450</v>
      </c>
      <c r="R316" s="61">
        <v>204506</v>
      </c>
      <c r="S316" s="61">
        <f t="shared" si="36"/>
        <v>3381980</v>
      </c>
      <c r="U316" s="61">
        <v>774149</v>
      </c>
    </row>
    <row r="317" spans="1:21" x14ac:dyDescent="0.25">
      <c r="B317" s="33" t="s">
        <v>72</v>
      </c>
      <c r="C317" s="33" t="s">
        <v>188</v>
      </c>
      <c r="D317" s="44" t="s">
        <v>77</v>
      </c>
      <c r="E317" s="61">
        <v>3956236</v>
      </c>
      <c r="F317" s="61">
        <v>204471</v>
      </c>
      <c r="G317" s="61">
        <f t="shared" ref="G317" si="37">SUM(E317:F317)</f>
        <v>4160707</v>
      </c>
      <c r="I317" s="61">
        <v>541105</v>
      </c>
      <c r="J317" s="61">
        <v>12799</v>
      </c>
      <c r="K317" s="61">
        <v>193067</v>
      </c>
      <c r="L317" s="61">
        <v>1068282</v>
      </c>
      <c r="M317" s="61">
        <v>924596</v>
      </c>
      <c r="N317" s="65" t="s">
        <v>11</v>
      </c>
      <c r="O317" s="61">
        <v>83131</v>
      </c>
      <c r="P317" s="61">
        <v>308505</v>
      </c>
      <c r="Q317" s="82">
        <v>13450</v>
      </c>
      <c r="R317" s="61">
        <v>216845</v>
      </c>
      <c r="S317" s="61">
        <f t="shared" ref="S317" si="38">SUM(I317:R317)</f>
        <v>3361780</v>
      </c>
      <c r="U317" s="61">
        <v>798927</v>
      </c>
    </row>
    <row r="318" spans="1:21" x14ac:dyDescent="0.25">
      <c r="B318" s="33" t="s">
        <v>172</v>
      </c>
      <c r="C318" s="33" t="s">
        <v>225</v>
      </c>
      <c r="D318" s="44" t="s">
        <v>77</v>
      </c>
      <c r="E318" s="61">
        <v>3994122</v>
      </c>
      <c r="F318" s="61">
        <v>192621</v>
      </c>
      <c r="G318" s="61">
        <f t="shared" ref="G318" si="39">SUM(E318:F318)</f>
        <v>4186743</v>
      </c>
      <c r="I318" s="61">
        <v>567861</v>
      </c>
      <c r="J318" s="61">
        <v>12803</v>
      </c>
      <c r="K318" s="61">
        <v>243531</v>
      </c>
      <c r="L318" s="61">
        <v>1069044</v>
      </c>
      <c r="M318" s="61">
        <v>879102</v>
      </c>
      <c r="N318" s="65" t="s">
        <v>11</v>
      </c>
      <c r="O318" s="61">
        <v>98160</v>
      </c>
      <c r="P318" s="61">
        <v>309581</v>
      </c>
      <c r="Q318" s="82">
        <v>13890</v>
      </c>
      <c r="R318" s="61">
        <v>221688</v>
      </c>
      <c r="S318" s="61">
        <f t="shared" ref="S318" si="40">SUM(I318:R318)</f>
        <v>3415660</v>
      </c>
      <c r="U318" s="61">
        <v>771083</v>
      </c>
    </row>
    <row r="319" spans="1:21" x14ac:dyDescent="0.25">
      <c r="B319" s="33" t="s">
        <v>74</v>
      </c>
      <c r="C319" s="33" t="s">
        <v>235</v>
      </c>
      <c r="D319" s="44" t="s">
        <v>77</v>
      </c>
      <c r="E319" s="61">
        <v>4269011</v>
      </c>
      <c r="F319" s="61">
        <v>197116</v>
      </c>
      <c r="G319" s="61">
        <f t="shared" ref="G319" si="41">SUM(E319:F319)</f>
        <v>4466127</v>
      </c>
      <c r="I319" s="61">
        <v>567103</v>
      </c>
      <c r="J319" s="61">
        <v>12815</v>
      </c>
      <c r="K319" s="61">
        <v>457463</v>
      </c>
      <c r="L319" s="61">
        <v>1069301</v>
      </c>
      <c r="M319" s="61">
        <v>837427</v>
      </c>
      <c r="N319" s="65" t="s">
        <v>11</v>
      </c>
      <c r="O319" s="61">
        <v>132856</v>
      </c>
      <c r="P319" s="61">
        <v>313197</v>
      </c>
      <c r="Q319" s="82">
        <v>13890</v>
      </c>
      <c r="R319" s="61">
        <v>290686</v>
      </c>
      <c r="S319" s="61">
        <f t="shared" ref="S319" si="42">SUM(I319:R319)</f>
        <v>3694738</v>
      </c>
      <c r="U319" s="61">
        <v>771389</v>
      </c>
    </row>
    <row r="320" spans="1:21" x14ac:dyDescent="0.25">
      <c r="B320" s="33" t="s">
        <v>75</v>
      </c>
      <c r="C320" s="33" t="s">
        <v>236</v>
      </c>
      <c r="D320" s="44" t="s">
        <v>77</v>
      </c>
      <c r="E320" s="61">
        <v>4239460</v>
      </c>
      <c r="F320" s="61">
        <v>212304</v>
      </c>
      <c r="G320" s="61">
        <f t="shared" ref="G320" si="43">SUM(E320:F320)</f>
        <v>4451764</v>
      </c>
      <c r="I320" s="61">
        <v>567597</v>
      </c>
      <c r="J320" s="61">
        <v>12810</v>
      </c>
      <c r="K320" s="61">
        <v>457431</v>
      </c>
      <c r="L320" s="61">
        <v>1068928</v>
      </c>
      <c r="M320" s="61">
        <v>832865</v>
      </c>
      <c r="N320" s="65" t="s">
        <v>11</v>
      </c>
      <c r="O320" s="61">
        <v>124397</v>
      </c>
      <c r="P320" s="61">
        <v>315553</v>
      </c>
      <c r="Q320" s="82">
        <v>13890</v>
      </c>
      <c r="R320" s="61">
        <v>224673</v>
      </c>
      <c r="S320" s="61">
        <f t="shared" ref="S320" si="44">SUM(I320:R320)</f>
        <v>3618144</v>
      </c>
      <c r="U320" s="61">
        <v>833620</v>
      </c>
    </row>
    <row r="321" spans="1:21" x14ac:dyDescent="0.25">
      <c r="B321" s="33" t="s">
        <v>76</v>
      </c>
      <c r="C321" s="33" t="s">
        <v>117</v>
      </c>
      <c r="D321" s="44"/>
      <c r="E321" s="61">
        <v>4278200</v>
      </c>
      <c r="F321" s="61">
        <v>221048</v>
      </c>
      <c r="G321" s="61">
        <f t="shared" ref="G321" si="45">SUM(E321:F321)</f>
        <v>4499248</v>
      </c>
      <c r="I321" s="61">
        <v>556204</v>
      </c>
      <c r="J321" s="61">
        <v>12844</v>
      </c>
      <c r="K321" s="61">
        <v>457466</v>
      </c>
      <c r="L321" s="61">
        <v>1068880</v>
      </c>
      <c r="M321" s="61">
        <v>881832</v>
      </c>
      <c r="N321" s="65" t="s">
        <v>11</v>
      </c>
      <c r="O321" s="61">
        <v>87650</v>
      </c>
      <c r="P321" s="61">
        <v>342471</v>
      </c>
      <c r="Q321" s="82">
        <v>15469</v>
      </c>
      <c r="R321" s="61">
        <v>233134</v>
      </c>
      <c r="S321" s="61">
        <f t="shared" ref="S321" si="46">SUM(I321:R321)</f>
        <v>3655950</v>
      </c>
      <c r="U321" s="61">
        <v>843298</v>
      </c>
    </row>
    <row r="322" spans="1:21" x14ac:dyDescent="0.25">
      <c r="B322" s="33"/>
      <c r="C322" s="33"/>
      <c r="D322" s="44"/>
      <c r="E322" s="61"/>
      <c r="F322" s="61"/>
      <c r="G322" s="61"/>
      <c r="I322" s="61"/>
      <c r="J322" s="61"/>
      <c r="K322" s="61"/>
      <c r="L322" s="61"/>
      <c r="M322" s="61"/>
      <c r="N322" s="65"/>
      <c r="O322" s="61"/>
      <c r="P322" s="61"/>
      <c r="Q322" s="82"/>
      <c r="R322" s="61"/>
      <c r="S322" s="61"/>
      <c r="U322" s="61"/>
    </row>
    <row r="323" spans="1:21" s="44" customFormat="1" x14ac:dyDescent="0.25">
      <c r="A323" s="68">
        <v>2021</v>
      </c>
      <c r="B323" s="33" t="s">
        <v>64</v>
      </c>
      <c r="C323" s="33" t="s">
        <v>346</v>
      </c>
      <c r="D323" s="44" t="s">
        <v>77</v>
      </c>
      <c r="E323" s="61">
        <v>4302006</v>
      </c>
      <c r="F323" s="61">
        <v>232908</v>
      </c>
      <c r="G323" s="61">
        <f t="shared" ref="G323:G324" si="47">SUM(E323:F323)</f>
        <v>4534914</v>
      </c>
      <c r="H323" s="61"/>
      <c r="I323" s="61">
        <v>573651</v>
      </c>
      <c r="J323" s="61">
        <v>13163</v>
      </c>
      <c r="K323" s="61">
        <v>457463</v>
      </c>
      <c r="L323" s="61">
        <v>1068811</v>
      </c>
      <c r="M323" s="61">
        <v>938007</v>
      </c>
      <c r="N323" s="65" t="s">
        <v>11</v>
      </c>
      <c r="O323" s="61">
        <v>30883</v>
      </c>
      <c r="P323" s="61">
        <v>341677</v>
      </c>
      <c r="Q323" s="82">
        <v>15469</v>
      </c>
      <c r="R323" s="61">
        <v>248758</v>
      </c>
      <c r="S323" s="61">
        <f t="shared" ref="S323:S324" si="48">SUM(I323:R323)</f>
        <v>3687882</v>
      </c>
      <c r="U323" s="61">
        <v>847032</v>
      </c>
    </row>
    <row r="324" spans="1:21" s="44" customFormat="1" x14ac:dyDescent="0.25">
      <c r="A324" s="68"/>
      <c r="B324" s="33" t="s">
        <v>237</v>
      </c>
      <c r="C324" s="33" t="s">
        <v>180</v>
      </c>
      <c r="D324" s="44" t="s">
        <v>77</v>
      </c>
      <c r="E324" s="61">
        <v>4345767</v>
      </c>
      <c r="F324" s="61">
        <v>235988</v>
      </c>
      <c r="G324" s="61">
        <f t="shared" si="47"/>
        <v>4581755</v>
      </c>
      <c r="H324" s="61"/>
      <c r="I324" s="61">
        <v>575034</v>
      </c>
      <c r="J324" s="61">
        <v>13136</v>
      </c>
      <c r="K324" s="61">
        <v>457463</v>
      </c>
      <c r="L324" s="61">
        <v>1068731</v>
      </c>
      <c r="M324" s="61">
        <v>960462</v>
      </c>
      <c r="N324" s="65" t="s">
        <v>11</v>
      </c>
      <c r="O324" s="61">
        <v>49293</v>
      </c>
      <c r="P324" s="61">
        <v>342123</v>
      </c>
      <c r="Q324" s="82">
        <v>15469</v>
      </c>
      <c r="R324" s="61">
        <v>260496</v>
      </c>
      <c r="S324" s="61">
        <f t="shared" si="48"/>
        <v>3742207</v>
      </c>
      <c r="U324" s="61">
        <v>839548</v>
      </c>
    </row>
    <row r="325" spans="1:21" s="44" customFormat="1" x14ac:dyDescent="0.25">
      <c r="A325" s="68"/>
      <c r="B325" s="33" t="s">
        <v>67</v>
      </c>
      <c r="C325" s="33" t="s">
        <v>183</v>
      </c>
      <c r="D325" s="44" t="s">
        <v>77</v>
      </c>
      <c r="E325" s="61">
        <v>4305177</v>
      </c>
      <c r="F325" s="61">
        <v>230496</v>
      </c>
      <c r="G325" s="61">
        <f t="shared" ref="G325" si="49">SUM(E325:F325)</f>
        <v>4535673</v>
      </c>
      <c r="H325" s="61"/>
      <c r="I325" s="61">
        <v>567231</v>
      </c>
      <c r="J325" s="61">
        <v>13053</v>
      </c>
      <c r="K325" s="61">
        <v>457462</v>
      </c>
      <c r="L325" s="61">
        <v>1068743</v>
      </c>
      <c r="M325" s="61">
        <v>926195</v>
      </c>
      <c r="N325" s="65" t="s">
        <v>11</v>
      </c>
      <c r="O325" s="61">
        <v>63068</v>
      </c>
      <c r="P325" s="61">
        <v>343606</v>
      </c>
      <c r="Q325" s="82">
        <v>16169</v>
      </c>
      <c r="R325" s="61">
        <v>246524</v>
      </c>
      <c r="S325" s="61">
        <f t="shared" ref="S325" si="50">SUM(I325:R325)</f>
        <v>3702051</v>
      </c>
      <c r="U325" s="61">
        <v>833622</v>
      </c>
    </row>
    <row r="326" spans="1:21" s="44" customFormat="1" x14ac:dyDescent="0.25">
      <c r="A326" s="68"/>
      <c r="B326" s="33" t="s">
        <v>68</v>
      </c>
      <c r="C326" s="33" t="s">
        <v>184</v>
      </c>
      <c r="D326" s="44" t="s">
        <v>77</v>
      </c>
      <c r="E326" s="61">
        <v>4304920</v>
      </c>
      <c r="F326" s="61">
        <v>233483</v>
      </c>
      <c r="G326" s="61">
        <f t="shared" ref="G326" si="51">SUM(E326:F326)</f>
        <v>4538403</v>
      </c>
      <c r="H326" s="61"/>
      <c r="I326" s="61">
        <v>570440</v>
      </c>
      <c r="J326" s="61">
        <v>12973</v>
      </c>
      <c r="K326" s="61">
        <v>457459</v>
      </c>
      <c r="L326" s="61">
        <v>1068637</v>
      </c>
      <c r="M326" s="61">
        <v>915548</v>
      </c>
      <c r="N326" s="65" t="s">
        <v>11</v>
      </c>
      <c r="O326" s="61">
        <v>50540</v>
      </c>
      <c r="P326" s="61">
        <v>347462</v>
      </c>
      <c r="Q326" s="82">
        <v>16169</v>
      </c>
      <c r="R326" s="61">
        <v>243245</v>
      </c>
      <c r="S326" s="61">
        <f t="shared" ref="S326" si="52">SUM(I326:R326)</f>
        <v>3682473</v>
      </c>
      <c r="U326" s="61">
        <v>855930</v>
      </c>
    </row>
    <row r="327" spans="1:21" s="44" customFormat="1" x14ac:dyDescent="0.25">
      <c r="A327" s="68"/>
      <c r="B327" s="33" t="s">
        <v>69</v>
      </c>
      <c r="C327" s="33" t="s">
        <v>347</v>
      </c>
      <c r="D327" s="44" t="s">
        <v>77</v>
      </c>
      <c r="E327" s="61">
        <v>4309184</v>
      </c>
      <c r="F327" s="61">
        <v>238112</v>
      </c>
      <c r="G327" s="61">
        <f t="shared" ref="G327" si="53">SUM(E327:F327)</f>
        <v>4547296</v>
      </c>
      <c r="H327" s="61"/>
      <c r="I327" s="61">
        <v>568928</v>
      </c>
      <c r="J327" s="61">
        <v>12933</v>
      </c>
      <c r="K327" s="61">
        <v>457435</v>
      </c>
      <c r="L327" s="61">
        <v>1068962</v>
      </c>
      <c r="M327" s="61">
        <v>907402</v>
      </c>
      <c r="N327" s="65" t="s">
        <v>11</v>
      </c>
      <c r="O327" s="61">
        <v>54052</v>
      </c>
      <c r="P327" s="61">
        <v>349633</v>
      </c>
      <c r="Q327" s="82">
        <v>16169</v>
      </c>
      <c r="R327" s="61">
        <v>241126</v>
      </c>
      <c r="S327" s="61">
        <f t="shared" ref="S327" si="54">SUM(I327:R327)</f>
        <v>3676640</v>
      </c>
      <c r="U327" s="61">
        <v>870656</v>
      </c>
    </row>
    <row r="328" spans="1:21" s="44" customFormat="1" x14ac:dyDescent="0.25">
      <c r="A328" s="68"/>
      <c r="B328" s="33" t="s">
        <v>70</v>
      </c>
      <c r="C328" s="33" t="s">
        <v>345</v>
      </c>
      <c r="D328" s="44" t="s">
        <v>77</v>
      </c>
      <c r="E328" s="61">
        <v>4329671</v>
      </c>
      <c r="F328" s="61">
        <v>236972</v>
      </c>
      <c r="G328" s="61">
        <f t="shared" ref="G328" si="55">SUM(E328:F328)</f>
        <v>4566643</v>
      </c>
      <c r="H328" s="61"/>
      <c r="I328" s="61">
        <v>576809</v>
      </c>
      <c r="J328" s="61">
        <v>12911</v>
      </c>
      <c r="K328" s="61">
        <v>457459</v>
      </c>
      <c r="L328" s="61">
        <v>1068921</v>
      </c>
      <c r="M328" s="61">
        <v>897460</v>
      </c>
      <c r="N328" s="65" t="s">
        <v>11</v>
      </c>
      <c r="O328" s="61">
        <v>41647</v>
      </c>
      <c r="P328" s="61">
        <v>370527</v>
      </c>
      <c r="Q328" s="82">
        <v>19519</v>
      </c>
      <c r="R328" s="61">
        <v>285889</v>
      </c>
      <c r="S328" s="61">
        <f t="shared" ref="S328" si="56">SUM(I328:R328)</f>
        <v>3731142</v>
      </c>
      <c r="U328" s="61">
        <v>835501</v>
      </c>
    </row>
    <row r="329" spans="1:21" s="44" customFormat="1" x14ac:dyDescent="0.25">
      <c r="A329" s="68"/>
      <c r="B329" s="33" t="s">
        <v>71</v>
      </c>
      <c r="C329" s="33" t="s">
        <v>187</v>
      </c>
      <c r="D329" s="44" t="s">
        <v>77</v>
      </c>
      <c r="E329" s="61">
        <v>4333518</v>
      </c>
      <c r="F329" s="61">
        <v>219581</v>
      </c>
      <c r="G329" s="61">
        <f t="shared" ref="G329" si="57">SUM(E329:F329)</f>
        <v>4553099</v>
      </c>
      <c r="H329" s="61"/>
      <c r="I329" s="61">
        <v>576528</v>
      </c>
      <c r="J329" s="61">
        <v>12915</v>
      </c>
      <c r="K329" s="61">
        <v>457456</v>
      </c>
      <c r="L329" s="61">
        <v>1069030</v>
      </c>
      <c r="M329" s="61">
        <v>868526</v>
      </c>
      <c r="N329" s="65" t="s">
        <v>11</v>
      </c>
      <c r="O329" s="61">
        <v>67709</v>
      </c>
      <c r="P329" s="61">
        <v>369471</v>
      </c>
      <c r="Q329" s="82">
        <v>19519</v>
      </c>
      <c r="R329" s="61">
        <v>288290</v>
      </c>
      <c r="S329" s="61">
        <f t="shared" ref="S329" si="58">SUM(I329:R329)</f>
        <v>3729444</v>
      </c>
      <c r="U329" s="61">
        <v>823655</v>
      </c>
    </row>
    <row r="330" spans="1:21" s="44" customFormat="1" x14ac:dyDescent="0.25">
      <c r="A330" s="68"/>
      <c r="B330" s="33" t="s">
        <v>72</v>
      </c>
      <c r="C330" s="33" t="s">
        <v>188</v>
      </c>
      <c r="D330" s="44" t="s">
        <v>77</v>
      </c>
      <c r="E330" s="61">
        <v>4369039</v>
      </c>
      <c r="F330" s="61">
        <v>287541</v>
      </c>
      <c r="G330" s="61">
        <f t="shared" ref="G330:G332" si="59">SUM(E330:F330)</f>
        <v>4656580</v>
      </c>
      <c r="H330" s="61"/>
      <c r="I330" s="61">
        <v>573993</v>
      </c>
      <c r="J330" s="61">
        <v>12909</v>
      </c>
      <c r="K330" s="61">
        <v>457494</v>
      </c>
      <c r="L330" s="61">
        <v>1137377</v>
      </c>
      <c r="M330" s="61">
        <v>851561</v>
      </c>
      <c r="N330" s="65" t="s">
        <v>11</v>
      </c>
      <c r="O330" s="61">
        <v>64136</v>
      </c>
      <c r="P330" s="61">
        <v>384522</v>
      </c>
      <c r="Q330" s="82">
        <v>19519</v>
      </c>
      <c r="R330" s="61">
        <v>331216</v>
      </c>
      <c r="S330" s="61">
        <f t="shared" ref="S330:S332" si="60">SUM(I330:R330)</f>
        <v>3832727</v>
      </c>
      <c r="U330" s="61">
        <v>823853</v>
      </c>
    </row>
    <row r="331" spans="1:21" x14ac:dyDescent="0.25">
      <c r="B331" s="33" t="s">
        <v>172</v>
      </c>
      <c r="C331" s="33" t="s">
        <v>225</v>
      </c>
      <c r="D331" s="44" t="s">
        <v>77</v>
      </c>
      <c r="E331" s="61">
        <v>4323271</v>
      </c>
      <c r="F331" s="61">
        <v>209395</v>
      </c>
      <c r="G331" s="61">
        <f t="shared" si="59"/>
        <v>4532666</v>
      </c>
      <c r="I331" s="61">
        <v>577826</v>
      </c>
      <c r="J331" s="61">
        <v>12910</v>
      </c>
      <c r="K331" s="61">
        <v>437459</v>
      </c>
      <c r="L331" s="61">
        <v>1088925</v>
      </c>
      <c r="M331" s="61">
        <v>810926</v>
      </c>
      <c r="N331" s="65" t="s">
        <v>11</v>
      </c>
      <c r="O331" s="61">
        <v>92486</v>
      </c>
      <c r="P331" s="61">
        <v>385351</v>
      </c>
      <c r="Q331" s="82">
        <v>20169</v>
      </c>
      <c r="R331" s="61">
        <v>321079</v>
      </c>
      <c r="S331" s="61">
        <f t="shared" si="60"/>
        <v>3747131</v>
      </c>
      <c r="U331" s="61">
        <v>785535</v>
      </c>
    </row>
    <row r="332" spans="1:21" x14ac:dyDescent="0.25">
      <c r="B332" s="33" t="s">
        <v>74</v>
      </c>
      <c r="C332" s="33" t="s">
        <v>235</v>
      </c>
      <c r="D332" s="44" t="s">
        <v>77</v>
      </c>
      <c r="E332" s="61">
        <v>4414419</v>
      </c>
      <c r="F332" s="61">
        <v>212907</v>
      </c>
      <c r="G332" s="61">
        <f t="shared" si="59"/>
        <v>4627326</v>
      </c>
      <c r="I332" s="61">
        <v>580272</v>
      </c>
      <c r="J332" s="61">
        <v>12892</v>
      </c>
      <c r="K332" s="61">
        <v>417460</v>
      </c>
      <c r="L332" s="61">
        <v>1108761</v>
      </c>
      <c r="M332" s="61">
        <v>804095</v>
      </c>
      <c r="N332" s="65" t="s">
        <v>11</v>
      </c>
      <c r="O332" s="61">
        <v>100741</v>
      </c>
      <c r="P332" s="61">
        <v>384268</v>
      </c>
      <c r="Q332" s="82">
        <v>20169</v>
      </c>
      <c r="R332" s="61">
        <v>408142</v>
      </c>
      <c r="S332" s="61">
        <f t="shared" si="60"/>
        <v>3836800</v>
      </c>
      <c r="U332" s="61">
        <v>790526</v>
      </c>
    </row>
    <row r="333" spans="1:21" x14ac:dyDescent="0.25">
      <c r="B333" s="33" t="s">
        <v>75</v>
      </c>
      <c r="C333" s="33" t="s">
        <v>236</v>
      </c>
      <c r="D333" s="44" t="s">
        <v>77</v>
      </c>
      <c r="E333" s="61">
        <v>4355649</v>
      </c>
      <c r="F333" s="61">
        <v>270552</v>
      </c>
      <c r="G333" s="61">
        <f t="shared" ref="G333" si="61">SUM(E333:F333)</f>
        <v>4626201</v>
      </c>
      <c r="I333" s="61">
        <v>580556</v>
      </c>
      <c r="J333" s="61">
        <v>12907</v>
      </c>
      <c r="K333" s="61">
        <v>397456</v>
      </c>
      <c r="L333" s="61">
        <v>1199885</v>
      </c>
      <c r="M333" s="61">
        <v>860274</v>
      </c>
      <c r="N333" s="65" t="s">
        <v>11</v>
      </c>
      <c r="O333" s="61">
        <v>60739</v>
      </c>
      <c r="P333" s="61">
        <v>383201</v>
      </c>
      <c r="Q333" s="82">
        <v>20169</v>
      </c>
      <c r="R333" s="61">
        <v>341635</v>
      </c>
      <c r="S333" s="61">
        <f t="shared" ref="S333" si="62">SUM(I333:R333)</f>
        <v>3856822</v>
      </c>
      <c r="U333" s="61">
        <v>769379</v>
      </c>
    </row>
    <row r="334" spans="1:21" s="85" customFormat="1" x14ac:dyDescent="0.25">
      <c r="A334" s="78"/>
      <c r="B334" s="79" t="s">
        <v>76</v>
      </c>
      <c r="C334" s="79" t="s">
        <v>117</v>
      </c>
      <c r="D334" s="83"/>
      <c r="E334" s="81">
        <v>4367860</v>
      </c>
      <c r="F334" s="81">
        <v>202295</v>
      </c>
      <c r="G334" s="81">
        <v>4570155</v>
      </c>
      <c r="I334" s="81">
        <v>592364</v>
      </c>
      <c r="J334" s="81">
        <v>13126</v>
      </c>
      <c r="K334" s="81">
        <v>377516</v>
      </c>
      <c r="L334" s="81">
        <v>1148569</v>
      </c>
      <c r="M334" s="81">
        <v>973303</v>
      </c>
      <c r="N334" s="93" t="s">
        <v>11</v>
      </c>
      <c r="O334" s="81">
        <v>0</v>
      </c>
      <c r="P334" s="81">
        <v>394249</v>
      </c>
      <c r="Q334" s="93">
        <v>26237</v>
      </c>
      <c r="R334" s="81">
        <v>238008</v>
      </c>
      <c r="S334" s="81">
        <v>3763372</v>
      </c>
      <c r="U334" s="81">
        <v>806783</v>
      </c>
    </row>
    <row r="335" spans="1:21" x14ac:dyDescent="0.25">
      <c r="B335" s="33"/>
      <c r="C335" s="33"/>
      <c r="D335" s="44"/>
      <c r="E335" s="61"/>
      <c r="F335" s="61"/>
      <c r="G335" s="61"/>
      <c r="I335" s="61"/>
      <c r="J335" s="61"/>
      <c r="K335" s="61"/>
      <c r="L335" s="61"/>
      <c r="M335" s="61"/>
      <c r="N335" s="65"/>
      <c r="O335" s="61"/>
      <c r="P335" s="61"/>
      <c r="Q335" s="82"/>
      <c r="R335" s="61"/>
      <c r="S335" s="61"/>
      <c r="U335" s="61"/>
    </row>
    <row r="336" spans="1:21" x14ac:dyDescent="0.25">
      <c r="A336" s="68">
        <v>2022</v>
      </c>
      <c r="B336" s="33" t="s">
        <v>64</v>
      </c>
      <c r="C336" s="33" t="s">
        <v>346</v>
      </c>
      <c r="D336" s="44" t="s">
        <v>77</v>
      </c>
      <c r="E336" s="61">
        <v>4364521</v>
      </c>
      <c r="F336" s="61">
        <v>297493</v>
      </c>
      <c r="G336" s="61">
        <f t="shared" ref="G336:G337" si="63">SUM(E336:F336)</f>
        <v>4662014</v>
      </c>
      <c r="H336" s="61"/>
      <c r="I336" s="81">
        <v>621369</v>
      </c>
      <c r="J336" s="61">
        <v>13218</v>
      </c>
      <c r="K336" s="61">
        <v>357769</v>
      </c>
      <c r="L336" s="61">
        <v>1226562</v>
      </c>
      <c r="M336" s="61">
        <v>1016990</v>
      </c>
      <c r="N336" s="65" t="s">
        <v>11</v>
      </c>
      <c r="O336" s="61">
        <v>0</v>
      </c>
      <c r="P336" s="61">
        <v>387003</v>
      </c>
      <c r="Q336" s="82">
        <v>21572</v>
      </c>
      <c r="R336" s="61">
        <v>274239</v>
      </c>
      <c r="S336" s="61">
        <f t="shared" ref="S336:S337" si="64">SUM(I336:R336)</f>
        <v>3918722</v>
      </c>
      <c r="T336" s="44"/>
      <c r="U336" s="61">
        <v>743292</v>
      </c>
    </row>
    <row r="337" spans="1:21" s="44" customFormat="1" x14ac:dyDescent="0.25">
      <c r="A337" s="68"/>
      <c r="B337" s="33" t="s">
        <v>237</v>
      </c>
      <c r="C337" s="33" t="s">
        <v>180</v>
      </c>
      <c r="D337" s="44" t="s">
        <v>77</v>
      </c>
      <c r="E337" s="61">
        <v>4392197</v>
      </c>
      <c r="F337" s="61">
        <v>206671</v>
      </c>
      <c r="G337" s="61">
        <f t="shared" si="63"/>
        <v>4598868</v>
      </c>
      <c r="H337" s="61"/>
      <c r="I337" s="61">
        <v>610886</v>
      </c>
      <c r="J337" s="61">
        <v>13147</v>
      </c>
      <c r="K337" s="61">
        <v>337553</v>
      </c>
      <c r="L337" s="61">
        <v>1188641</v>
      </c>
      <c r="M337" s="61">
        <v>995826</v>
      </c>
      <c r="N337" s="65" t="s">
        <v>11</v>
      </c>
      <c r="O337" s="61">
        <v>27778</v>
      </c>
      <c r="P337" s="61">
        <v>385260</v>
      </c>
      <c r="Q337" s="82">
        <v>21572</v>
      </c>
      <c r="R337" s="61">
        <v>280267</v>
      </c>
      <c r="S337" s="61">
        <f t="shared" si="64"/>
        <v>3860930</v>
      </c>
      <c r="U337" s="61">
        <v>737938</v>
      </c>
    </row>
    <row r="338" spans="1:21" s="44" customFormat="1" x14ac:dyDescent="0.25">
      <c r="A338" s="68"/>
      <c r="B338" s="79" t="s">
        <v>67</v>
      </c>
      <c r="C338" s="33" t="s">
        <v>183</v>
      </c>
      <c r="D338" s="44" t="s">
        <v>77</v>
      </c>
      <c r="E338" s="61">
        <v>4325872</v>
      </c>
      <c r="F338" s="61">
        <v>182481</v>
      </c>
      <c r="G338" s="61">
        <f t="shared" ref="G338:G344" si="65">SUM(E338:F338)</f>
        <v>4508353</v>
      </c>
      <c r="H338" s="61"/>
      <c r="I338" s="61">
        <v>610201</v>
      </c>
      <c r="J338" s="61">
        <v>13118</v>
      </c>
      <c r="K338" s="61">
        <v>337551</v>
      </c>
      <c r="L338" s="61">
        <v>1188770</v>
      </c>
      <c r="M338" s="61">
        <v>955769</v>
      </c>
      <c r="N338" s="65" t="s">
        <v>11</v>
      </c>
      <c r="O338" s="61">
        <v>8030</v>
      </c>
      <c r="P338" s="61">
        <v>386407</v>
      </c>
      <c r="Q338" s="82">
        <v>21952</v>
      </c>
      <c r="R338" s="61">
        <v>277998</v>
      </c>
      <c r="S338" s="61">
        <f t="shared" ref="S338:S344" si="66">SUM(I338:R338)</f>
        <v>3799796</v>
      </c>
      <c r="U338" s="61">
        <v>708557</v>
      </c>
    </row>
    <row r="339" spans="1:21" s="44" customFormat="1" x14ac:dyDescent="0.25">
      <c r="A339" s="68"/>
      <c r="B339" s="79" t="s">
        <v>68</v>
      </c>
      <c r="C339" s="79" t="s">
        <v>184</v>
      </c>
      <c r="D339" s="83" t="s">
        <v>77</v>
      </c>
      <c r="E339" s="61">
        <v>4221509</v>
      </c>
      <c r="F339" s="61">
        <v>188942</v>
      </c>
      <c r="G339" s="61">
        <f t="shared" si="65"/>
        <v>4410451</v>
      </c>
      <c r="H339" s="61"/>
      <c r="I339" s="61">
        <v>617276</v>
      </c>
      <c r="J339" s="61">
        <v>13104</v>
      </c>
      <c r="K339" s="61">
        <v>337532</v>
      </c>
      <c r="L339" s="61">
        <v>1188026</v>
      </c>
      <c r="M339" s="61">
        <v>907175</v>
      </c>
      <c r="N339" s="65" t="s">
        <v>11</v>
      </c>
      <c r="O339" s="61">
        <v>0</v>
      </c>
      <c r="P339" s="61">
        <v>390056</v>
      </c>
      <c r="Q339" s="61">
        <v>21952</v>
      </c>
      <c r="R339" s="61">
        <v>306044</v>
      </c>
      <c r="S339" s="61">
        <f t="shared" si="66"/>
        <v>3781165</v>
      </c>
      <c r="T339" s="61"/>
      <c r="U339" s="61">
        <v>629286</v>
      </c>
    </row>
    <row r="340" spans="1:21" s="44" customFormat="1" x14ac:dyDescent="0.25">
      <c r="A340" s="68"/>
      <c r="B340" s="79" t="s">
        <v>69</v>
      </c>
      <c r="C340" s="33" t="s">
        <v>347</v>
      </c>
      <c r="D340" s="83" t="s">
        <v>77</v>
      </c>
      <c r="E340" s="61">
        <v>4147625</v>
      </c>
      <c r="F340" s="61">
        <v>289885</v>
      </c>
      <c r="G340" s="61">
        <f t="shared" si="65"/>
        <v>4437510</v>
      </c>
      <c r="H340" s="61"/>
      <c r="I340" s="61">
        <v>609574</v>
      </c>
      <c r="J340" s="61">
        <v>13059</v>
      </c>
      <c r="K340" s="61">
        <v>319972</v>
      </c>
      <c r="L340" s="61">
        <v>1259915</v>
      </c>
      <c r="M340" s="61">
        <v>896368</v>
      </c>
      <c r="N340" s="65" t="s">
        <v>11</v>
      </c>
      <c r="O340" s="61">
        <v>8903</v>
      </c>
      <c r="P340" s="61">
        <v>382790</v>
      </c>
      <c r="Q340" s="61">
        <v>21952</v>
      </c>
      <c r="R340" s="61">
        <v>301776</v>
      </c>
      <c r="S340" s="61">
        <f t="shared" si="66"/>
        <v>3814309</v>
      </c>
      <c r="T340" s="61"/>
      <c r="U340" s="61">
        <v>623201</v>
      </c>
    </row>
    <row r="341" spans="1:21" s="44" customFormat="1" x14ac:dyDescent="0.25">
      <c r="A341" s="68"/>
      <c r="B341" s="33" t="s">
        <v>70</v>
      </c>
      <c r="C341" s="33" t="s">
        <v>345</v>
      </c>
      <c r="D341" s="44" t="s">
        <v>77</v>
      </c>
      <c r="E341" s="61">
        <v>4024942</v>
      </c>
      <c r="F341" s="61">
        <v>185514</v>
      </c>
      <c r="G341" s="61">
        <f t="shared" si="65"/>
        <v>4210456</v>
      </c>
      <c r="H341" s="61"/>
      <c r="I341" s="61">
        <v>617299</v>
      </c>
      <c r="J341" s="61">
        <v>13013</v>
      </c>
      <c r="K341" s="61">
        <v>233493</v>
      </c>
      <c r="L341" s="61">
        <v>1187452</v>
      </c>
      <c r="M341" s="61">
        <v>848176</v>
      </c>
      <c r="N341" s="65" t="s">
        <v>11</v>
      </c>
      <c r="O341" s="61">
        <v>15860</v>
      </c>
      <c r="P341" s="61">
        <v>381379</v>
      </c>
      <c r="Q341" s="61">
        <v>29232</v>
      </c>
      <c r="R341" s="61">
        <v>275794</v>
      </c>
      <c r="S341" s="61">
        <f t="shared" si="66"/>
        <v>3601698</v>
      </c>
      <c r="T341" s="61"/>
      <c r="U341" s="61">
        <v>608758</v>
      </c>
    </row>
    <row r="342" spans="1:21" s="44" customFormat="1" x14ac:dyDescent="0.25">
      <c r="A342" s="68"/>
      <c r="B342" s="33" t="s">
        <v>71</v>
      </c>
      <c r="C342" s="33" t="s">
        <v>187</v>
      </c>
      <c r="D342" s="44" t="s">
        <v>77</v>
      </c>
      <c r="E342" s="61">
        <v>4044106</v>
      </c>
      <c r="F342" s="61">
        <v>172209</v>
      </c>
      <c r="G342" s="61">
        <f t="shared" si="65"/>
        <v>4216315</v>
      </c>
      <c r="H342" s="61"/>
      <c r="I342" s="61">
        <v>614673</v>
      </c>
      <c r="J342" s="61">
        <v>12983</v>
      </c>
      <c r="K342" s="61">
        <v>165158</v>
      </c>
      <c r="L342" s="61">
        <v>1187862</v>
      </c>
      <c r="M342" s="61">
        <v>812944</v>
      </c>
      <c r="N342" s="65" t="s">
        <v>11</v>
      </c>
      <c r="O342" s="61">
        <v>73738</v>
      </c>
      <c r="P342" s="61">
        <v>378519</v>
      </c>
      <c r="Q342" s="61">
        <v>29232</v>
      </c>
      <c r="R342" s="61">
        <v>308580</v>
      </c>
      <c r="S342" s="61">
        <f t="shared" si="66"/>
        <v>3583689</v>
      </c>
      <c r="T342" s="61"/>
      <c r="U342" s="61">
        <v>632626</v>
      </c>
    </row>
    <row r="343" spans="1:21" s="44" customFormat="1" x14ac:dyDescent="0.25">
      <c r="A343" s="68"/>
      <c r="B343" s="33" t="s">
        <v>72</v>
      </c>
      <c r="C343" s="33" t="s">
        <v>188</v>
      </c>
      <c r="D343" s="44" t="s">
        <v>77</v>
      </c>
      <c r="E343" s="61">
        <v>3956670</v>
      </c>
      <c r="F343" s="61">
        <v>167584</v>
      </c>
      <c r="G343" s="61">
        <f t="shared" si="65"/>
        <v>4124254</v>
      </c>
      <c r="H343" s="61"/>
      <c r="I343" s="61">
        <v>607325</v>
      </c>
      <c r="J343" s="61">
        <v>12954</v>
      </c>
      <c r="K343" s="61">
        <v>125024</v>
      </c>
      <c r="L343" s="61">
        <v>1188129</v>
      </c>
      <c r="M343" s="61">
        <v>759629</v>
      </c>
      <c r="N343" s="65" t="s">
        <v>11</v>
      </c>
      <c r="O343" s="61">
        <v>117575</v>
      </c>
      <c r="P343" s="61">
        <v>379158</v>
      </c>
      <c r="Q343" s="61">
        <v>28732</v>
      </c>
      <c r="R343" s="61">
        <v>322501</v>
      </c>
      <c r="S343" s="61">
        <f t="shared" si="66"/>
        <v>3541027</v>
      </c>
      <c r="T343" s="61"/>
      <c r="U343" s="61">
        <v>583227</v>
      </c>
    </row>
    <row r="344" spans="1:21" s="44" customFormat="1" x14ac:dyDescent="0.25">
      <c r="A344" s="68"/>
      <c r="B344" s="33" t="s">
        <v>172</v>
      </c>
      <c r="C344" s="33" t="s">
        <v>225</v>
      </c>
      <c r="D344" s="44" t="s">
        <v>77</v>
      </c>
      <c r="E344" s="61">
        <v>3820621</v>
      </c>
      <c r="F344" s="61">
        <v>146996</v>
      </c>
      <c r="G344" s="61">
        <f t="shared" si="65"/>
        <v>3967617</v>
      </c>
      <c r="H344" s="61"/>
      <c r="I344" s="61">
        <v>608996</v>
      </c>
      <c r="J344" s="61">
        <v>12957</v>
      </c>
      <c r="K344" s="61">
        <v>123337</v>
      </c>
      <c r="L344" s="61">
        <v>1189226</v>
      </c>
      <c r="M344" s="61">
        <v>703504</v>
      </c>
      <c r="N344" s="65" t="s">
        <v>11</v>
      </c>
      <c r="O344" s="61">
        <v>110446</v>
      </c>
      <c r="P344" s="61">
        <v>424627</v>
      </c>
      <c r="Q344" s="61">
        <v>29504</v>
      </c>
      <c r="R344" s="61">
        <v>276618</v>
      </c>
      <c r="S344" s="61">
        <f t="shared" si="66"/>
        <v>3479215</v>
      </c>
      <c r="T344" s="61"/>
      <c r="U344" s="61">
        <v>488402</v>
      </c>
    </row>
    <row r="345" spans="1:21" s="44" customFormat="1" x14ac:dyDescent="0.25">
      <c r="A345" s="68"/>
      <c r="B345" s="33" t="s">
        <v>74</v>
      </c>
      <c r="C345" s="33" t="s">
        <v>235</v>
      </c>
      <c r="D345" s="44" t="s">
        <v>77</v>
      </c>
      <c r="E345" s="61">
        <v>3795137</v>
      </c>
      <c r="F345" s="61">
        <v>125745</v>
      </c>
      <c r="G345" s="61">
        <f t="shared" ref="G345" si="67">SUM(E345:F345)</f>
        <v>3920882</v>
      </c>
      <c r="H345" s="61"/>
      <c r="I345" s="61">
        <v>600176</v>
      </c>
      <c r="J345" s="61">
        <v>12935</v>
      </c>
      <c r="K345" s="61">
        <v>100152</v>
      </c>
      <c r="L345" s="61">
        <v>1192124</v>
      </c>
      <c r="M345" s="61">
        <v>674262</v>
      </c>
      <c r="N345" s="65" t="s">
        <v>11</v>
      </c>
      <c r="O345" s="61">
        <v>133901</v>
      </c>
      <c r="P345" s="61">
        <v>426405</v>
      </c>
      <c r="Q345" s="61">
        <v>29504</v>
      </c>
      <c r="R345" s="61">
        <v>279394</v>
      </c>
      <c r="S345" s="61">
        <f t="shared" ref="S345" si="68">SUM(I345:R345)</f>
        <v>3448853</v>
      </c>
      <c r="T345" s="61"/>
      <c r="U345" s="61">
        <v>472029</v>
      </c>
    </row>
    <row r="346" spans="1:21" s="44" customFormat="1" x14ac:dyDescent="0.25">
      <c r="A346" s="68"/>
      <c r="B346" s="33" t="s">
        <v>75</v>
      </c>
      <c r="C346" s="33" t="s">
        <v>236</v>
      </c>
      <c r="D346" s="44" t="s">
        <v>77</v>
      </c>
      <c r="E346" s="61">
        <v>3856763</v>
      </c>
      <c r="F346" s="61">
        <v>158611</v>
      </c>
      <c r="G346" s="61">
        <f t="shared" ref="G346" si="69">SUM(E346:F346)</f>
        <v>4015374</v>
      </c>
      <c r="H346" s="61"/>
      <c r="I346" s="61">
        <v>590571</v>
      </c>
      <c r="J346" s="61">
        <v>12892</v>
      </c>
      <c r="K346" s="61">
        <v>96456</v>
      </c>
      <c r="L346" s="61">
        <v>1192387</v>
      </c>
      <c r="M346" s="61">
        <v>679795</v>
      </c>
      <c r="N346" s="65" t="s">
        <v>11</v>
      </c>
      <c r="O346" s="61">
        <v>126959</v>
      </c>
      <c r="P346" s="61">
        <v>426093</v>
      </c>
      <c r="Q346" s="61">
        <v>29004</v>
      </c>
      <c r="R346" s="61">
        <v>313844</v>
      </c>
      <c r="S346" s="61">
        <f t="shared" ref="S346" si="70">SUM(I346:R346)</f>
        <v>3468001</v>
      </c>
      <c r="T346" s="61"/>
      <c r="U346" s="61">
        <v>547373</v>
      </c>
    </row>
    <row r="347" spans="1:21" s="44" customFormat="1" x14ac:dyDescent="0.25">
      <c r="A347" s="68"/>
      <c r="B347" s="33" t="s">
        <v>76</v>
      </c>
      <c r="C347" s="33" t="s">
        <v>117</v>
      </c>
      <c r="E347" s="61">
        <v>3836436</v>
      </c>
      <c r="F347" s="61">
        <v>171602</v>
      </c>
      <c r="G347" s="61">
        <f t="shared" ref="G347" si="71">SUM(E347:F347)</f>
        <v>4008038</v>
      </c>
      <c r="H347" s="61"/>
      <c r="I347" s="61">
        <v>605959</v>
      </c>
      <c r="J347" s="61">
        <v>13160</v>
      </c>
      <c r="K347" s="61">
        <v>96251</v>
      </c>
      <c r="L347" s="61">
        <v>1200323</v>
      </c>
      <c r="M347" s="61">
        <v>765189</v>
      </c>
      <c r="N347" s="65" t="s">
        <v>11</v>
      </c>
      <c r="O347" s="61">
        <v>99455</v>
      </c>
      <c r="P347" s="61">
        <v>449041</v>
      </c>
      <c r="Q347" s="61">
        <v>30588</v>
      </c>
      <c r="R347" s="61">
        <v>190831</v>
      </c>
      <c r="S347" s="61">
        <f t="shared" ref="S347" si="72">SUM(I347:R347)</f>
        <v>3450797</v>
      </c>
      <c r="T347" s="61"/>
      <c r="U347" s="61">
        <v>557241</v>
      </c>
    </row>
    <row r="348" spans="1:21" s="44" customFormat="1" x14ac:dyDescent="0.25">
      <c r="A348" s="68"/>
      <c r="B348" s="33"/>
      <c r="C348" s="33"/>
      <c r="E348" s="61"/>
      <c r="F348" s="61"/>
      <c r="G348" s="61"/>
      <c r="H348" s="61"/>
      <c r="I348" s="61"/>
      <c r="J348" s="61"/>
      <c r="K348" s="61"/>
      <c r="L348" s="61"/>
      <c r="M348" s="61"/>
      <c r="N348" s="65"/>
      <c r="O348" s="61"/>
      <c r="P348" s="61"/>
      <c r="Q348" s="61"/>
      <c r="R348" s="61"/>
      <c r="S348" s="61"/>
      <c r="T348" s="61"/>
      <c r="U348" s="61"/>
    </row>
    <row r="349" spans="1:21" x14ac:dyDescent="0.25">
      <c r="A349" s="68">
        <v>2023</v>
      </c>
      <c r="B349" s="33" t="s">
        <v>64</v>
      </c>
      <c r="C349" s="33" t="s">
        <v>346</v>
      </c>
      <c r="D349" s="44" t="s">
        <v>77</v>
      </c>
      <c r="E349" s="61">
        <v>3998467</v>
      </c>
      <c r="F349" s="61">
        <v>250145</v>
      </c>
      <c r="G349" s="61">
        <f t="shared" ref="G349:G350" si="73">SUM(E349:F349)</f>
        <v>4248612</v>
      </c>
      <c r="H349" s="61"/>
      <c r="I349" s="81">
        <v>615160</v>
      </c>
      <c r="J349" s="61">
        <v>13230</v>
      </c>
      <c r="K349" s="61">
        <v>95875</v>
      </c>
      <c r="L349" s="61">
        <v>1266517</v>
      </c>
      <c r="M349" s="61">
        <v>862680</v>
      </c>
      <c r="N349" s="65" t="s">
        <v>11</v>
      </c>
      <c r="O349" s="61">
        <v>69202</v>
      </c>
      <c r="P349" s="61">
        <v>431495</v>
      </c>
      <c r="Q349" s="93">
        <v>30588</v>
      </c>
      <c r="R349" s="61">
        <v>223203</v>
      </c>
      <c r="S349" s="61">
        <f t="shared" ref="S349:S350" si="74">SUM(I349:R349)</f>
        <v>3607950</v>
      </c>
      <c r="T349" s="44"/>
      <c r="U349" s="61">
        <v>640662</v>
      </c>
    </row>
    <row r="350" spans="1:21" s="44" customFormat="1" x14ac:dyDescent="0.25">
      <c r="A350" s="68"/>
      <c r="B350" s="33" t="s">
        <v>237</v>
      </c>
      <c r="C350" s="33" t="s">
        <v>180</v>
      </c>
      <c r="D350" s="44" t="s">
        <v>77</v>
      </c>
      <c r="E350" s="61">
        <v>3921267</v>
      </c>
      <c r="F350" s="61">
        <v>236403</v>
      </c>
      <c r="G350" s="61">
        <f t="shared" si="73"/>
        <v>4157670</v>
      </c>
      <c r="H350" s="61"/>
      <c r="I350" s="61">
        <v>603310</v>
      </c>
      <c r="J350" s="61">
        <v>13134</v>
      </c>
      <c r="K350" s="61">
        <v>77086</v>
      </c>
      <c r="L350" s="61">
        <v>1276156</v>
      </c>
      <c r="M350" s="61">
        <v>888920</v>
      </c>
      <c r="N350" s="65" t="s">
        <v>11</v>
      </c>
      <c r="O350" s="61">
        <v>73996</v>
      </c>
      <c r="P350" s="61">
        <v>430934</v>
      </c>
      <c r="Q350" s="93">
        <v>30588</v>
      </c>
      <c r="R350" s="61">
        <v>173015</v>
      </c>
      <c r="S350" s="61">
        <f t="shared" si="74"/>
        <v>3567139</v>
      </c>
      <c r="U350" s="61">
        <v>590531</v>
      </c>
    </row>
    <row r="351" spans="1:21" s="44" customFormat="1" x14ac:dyDescent="0.25">
      <c r="A351" s="68"/>
      <c r="B351" s="79" t="s">
        <v>67</v>
      </c>
      <c r="C351" s="33" t="s">
        <v>183</v>
      </c>
      <c r="D351" s="44" t="s">
        <v>77</v>
      </c>
      <c r="E351" s="61">
        <v>3905266</v>
      </c>
      <c r="F351" s="61">
        <v>171837</v>
      </c>
      <c r="G351" s="61">
        <f t="shared" ref="G351" si="75">SUM(E351:F351)</f>
        <v>4077103</v>
      </c>
      <c r="H351" s="61"/>
      <c r="I351" s="61">
        <v>606575</v>
      </c>
      <c r="J351" s="61">
        <v>13015</v>
      </c>
      <c r="K351" s="61">
        <v>76939</v>
      </c>
      <c r="L351" s="61">
        <v>1210094</v>
      </c>
      <c r="M351" s="61">
        <v>830997</v>
      </c>
      <c r="N351" s="65" t="s">
        <v>11</v>
      </c>
      <c r="O351" s="61">
        <v>75926</v>
      </c>
      <c r="P351" s="61">
        <v>430437</v>
      </c>
      <c r="Q351" s="93">
        <v>30918</v>
      </c>
      <c r="R351" s="61">
        <v>163316</v>
      </c>
      <c r="S351" s="61">
        <f t="shared" ref="S351" si="76">SUM(I351:R351)</f>
        <v>3438217</v>
      </c>
      <c r="U351" s="61">
        <v>638886</v>
      </c>
    </row>
    <row r="352" spans="1:21" s="44" customFormat="1" x14ac:dyDescent="0.25">
      <c r="A352" s="68"/>
      <c r="B352" s="79" t="s">
        <v>68</v>
      </c>
      <c r="C352" s="33" t="s">
        <v>184</v>
      </c>
      <c r="D352" s="44" t="s">
        <v>77</v>
      </c>
      <c r="E352" s="61">
        <v>3865590</v>
      </c>
      <c r="F352" s="61">
        <v>167301</v>
      </c>
      <c r="G352" s="61">
        <f t="shared" ref="G352:G354" si="77">SUM(E352:F352)</f>
        <v>4032891</v>
      </c>
      <c r="H352" s="61"/>
      <c r="I352" s="61">
        <v>608463</v>
      </c>
      <c r="J352" s="61">
        <v>13003</v>
      </c>
      <c r="K352" s="61">
        <v>49079</v>
      </c>
      <c r="L352" s="61">
        <v>1211826</v>
      </c>
      <c r="M352" s="61">
        <v>804090</v>
      </c>
      <c r="N352" s="65" t="s">
        <v>11</v>
      </c>
      <c r="O352" s="61">
        <v>60761</v>
      </c>
      <c r="P352" s="61">
        <v>435068</v>
      </c>
      <c r="Q352" s="93">
        <v>30918</v>
      </c>
      <c r="R352" s="61">
        <v>173976</v>
      </c>
      <c r="S352" s="61">
        <f t="shared" ref="S352:S354" si="78">SUM(I352:R352)</f>
        <v>3387184</v>
      </c>
      <c r="U352" s="61">
        <v>645707</v>
      </c>
    </row>
    <row r="353" spans="1:21" s="44" customFormat="1" x14ac:dyDescent="0.25">
      <c r="A353" s="68"/>
      <c r="B353" s="79" t="s">
        <v>69</v>
      </c>
      <c r="C353" s="33" t="s">
        <v>347</v>
      </c>
      <c r="D353" s="83" t="s">
        <v>77</v>
      </c>
      <c r="E353" s="61">
        <v>3788949</v>
      </c>
      <c r="F353" s="61">
        <v>153408</v>
      </c>
      <c r="G353" s="61">
        <f t="shared" si="77"/>
        <v>3942357</v>
      </c>
      <c r="H353" s="61"/>
      <c r="I353" s="61">
        <v>596879</v>
      </c>
      <c r="J353" s="61">
        <v>12900</v>
      </c>
      <c r="K353" s="61">
        <v>44800</v>
      </c>
      <c r="L353" s="61">
        <v>1213446</v>
      </c>
      <c r="M353" s="61">
        <v>768103</v>
      </c>
      <c r="N353" s="65" t="s">
        <v>11</v>
      </c>
      <c r="O353" s="61">
        <v>65741</v>
      </c>
      <c r="P353" s="61">
        <v>434761</v>
      </c>
      <c r="Q353" s="93">
        <v>30918</v>
      </c>
      <c r="R353" s="61">
        <v>173201</v>
      </c>
      <c r="S353" s="61">
        <f t="shared" si="78"/>
        <v>3340749</v>
      </c>
      <c r="U353" s="61">
        <v>601608</v>
      </c>
    </row>
    <row r="354" spans="1:21" s="44" customFormat="1" x14ac:dyDescent="0.25">
      <c r="A354" s="68"/>
      <c r="B354" s="33" t="s">
        <v>70</v>
      </c>
      <c r="C354" s="33" t="s">
        <v>345</v>
      </c>
      <c r="D354" s="44" t="s">
        <v>77</v>
      </c>
      <c r="E354" s="61">
        <v>3822023</v>
      </c>
      <c r="F354" s="61">
        <v>161845</v>
      </c>
      <c r="G354" s="61">
        <f t="shared" si="77"/>
        <v>3983868</v>
      </c>
      <c r="H354" s="61"/>
      <c r="I354" s="61">
        <v>598239</v>
      </c>
      <c r="J354" s="61">
        <v>12885</v>
      </c>
      <c r="K354" s="61">
        <v>45886</v>
      </c>
      <c r="L354" s="61">
        <v>1216913</v>
      </c>
      <c r="M354" s="61">
        <v>783179</v>
      </c>
      <c r="N354" s="65" t="s">
        <v>11</v>
      </c>
      <c r="O354" s="61">
        <v>85696</v>
      </c>
      <c r="P354" s="61">
        <v>427740</v>
      </c>
      <c r="Q354" s="61">
        <v>30392</v>
      </c>
      <c r="R354" s="61">
        <v>175971</v>
      </c>
      <c r="S354" s="61">
        <f t="shared" si="78"/>
        <v>3376901</v>
      </c>
      <c r="T354" s="61"/>
      <c r="U354" s="61">
        <v>606967</v>
      </c>
    </row>
    <row r="355" spans="1:21" s="32" customFormat="1" x14ac:dyDescent="0.25">
      <c r="A355" s="70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91"/>
      <c r="R355" s="67"/>
      <c r="S355" s="67"/>
      <c r="T355" s="67"/>
    </row>
    <row r="356" spans="1:21" ht="18" customHeight="1" x14ac:dyDescent="0.25">
      <c r="A356" s="38" t="s">
        <v>97</v>
      </c>
      <c r="B356" s="33" t="s">
        <v>102</v>
      </c>
      <c r="C356" s="33"/>
      <c r="D356" s="33"/>
      <c r="E356" s="33"/>
      <c r="F356" s="33"/>
      <c r="G356" s="33"/>
      <c r="H356" s="33"/>
      <c r="I356" s="33"/>
      <c r="J356" s="33"/>
      <c r="K356" s="33"/>
      <c r="L356" s="73" t="s">
        <v>92</v>
      </c>
      <c r="M356" s="74" t="s">
        <v>120</v>
      </c>
      <c r="N356" s="61"/>
      <c r="O356" s="61"/>
      <c r="P356" s="61"/>
      <c r="Q356" s="81"/>
      <c r="R356" s="61"/>
      <c r="S356" s="61"/>
      <c r="T356" s="61"/>
    </row>
    <row r="357" spans="1:21" x14ac:dyDescent="0.25">
      <c r="A357" s="38"/>
      <c r="B357" s="33" t="s">
        <v>103</v>
      </c>
      <c r="C357" s="33"/>
      <c r="D357" s="33"/>
      <c r="E357" s="33"/>
      <c r="F357" s="33"/>
      <c r="G357" s="33"/>
      <c r="H357" s="33"/>
      <c r="I357" s="33"/>
      <c r="J357" s="33"/>
      <c r="K357" s="33"/>
      <c r="L357" s="65"/>
      <c r="M357" s="74"/>
      <c r="N357" s="61"/>
      <c r="O357" s="61"/>
      <c r="P357" s="61"/>
      <c r="Q357" s="81"/>
      <c r="R357" s="61"/>
      <c r="S357" s="61"/>
      <c r="T357" s="61"/>
    </row>
    <row r="358" spans="1:21" x14ac:dyDescent="0.25">
      <c r="A358" s="38" t="s">
        <v>98</v>
      </c>
      <c r="B358" s="33" t="s">
        <v>140</v>
      </c>
      <c r="C358" s="33"/>
      <c r="D358" s="33"/>
      <c r="E358" s="33"/>
      <c r="F358" s="33"/>
      <c r="G358" s="33"/>
      <c r="H358" s="33"/>
      <c r="I358" s="33"/>
      <c r="J358" s="33"/>
      <c r="K358" s="33"/>
      <c r="L358" s="73" t="s">
        <v>98</v>
      </c>
      <c r="M358" s="74" t="s">
        <v>242</v>
      </c>
      <c r="N358" s="77"/>
      <c r="O358" s="77"/>
      <c r="P358" s="77"/>
      <c r="Q358" s="92"/>
    </row>
    <row r="359" spans="1:21" x14ac:dyDescent="0.25">
      <c r="A359" s="38"/>
      <c r="B359" s="33" t="s">
        <v>344</v>
      </c>
      <c r="C359" s="33"/>
      <c r="D359" s="33"/>
      <c r="E359" s="33"/>
      <c r="F359" s="33"/>
      <c r="G359" s="33"/>
      <c r="H359" s="33"/>
      <c r="I359" s="33"/>
      <c r="J359" s="33"/>
      <c r="K359" s="33"/>
      <c r="L359" s="61"/>
      <c r="M359" s="74" t="s">
        <v>243</v>
      </c>
      <c r="N359" s="77"/>
      <c r="O359" s="77"/>
      <c r="P359" s="77"/>
      <c r="Q359" s="92"/>
    </row>
    <row r="360" spans="1:21" x14ac:dyDescent="0.25">
      <c r="A360" s="38"/>
      <c r="B360" s="33" t="s">
        <v>149</v>
      </c>
      <c r="C360" s="33"/>
      <c r="D360" s="33"/>
      <c r="E360" s="33"/>
      <c r="F360" s="33"/>
      <c r="G360" s="33"/>
      <c r="H360" s="33"/>
      <c r="I360" s="33"/>
      <c r="J360" s="33"/>
      <c r="K360" s="33"/>
      <c r="L360" s="61"/>
      <c r="M360" s="74" t="s">
        <v>244</v>
      </c>
      <c r="N360" s="77"/>
      <c r="O360" s="77"/>
      <c r="P360" s="77"/>
      <c r="Q360" s="92"/>
    </row>
    <row r="361" spans="1:21" x14ac:dyDescent="0.25">
      <c r="A361" s="38"/>
      <c r="B361" s="33" t="s">
        <v>245</v>
      </c>
      <c r="C361" s="33"/>
      <c r="D361" s="33"/>
      <c r="E361" s="33"/>
      <c r="F361" s="33"/>
      <c r="G361" s="33"/>
      <c r="H361" s="33"/>
      <c r="I361" s="33"/>
      <c r="J361" s="33"/>
      <c r="K361" s="33"/>
      <c r="L361" s="61"/>
      <c r="M361" s="74"/>
      <c r="N361" s="61"/>
      <c r="O361" s="61"/>
      <c r="P361" s="61"/>
      <c r="Q361" s="81"/>
      <c r="R361" s="61"/>
      <c r="S361" s="61"/>
      <c r="T361" s="61"/>
    </row>
    <row r="362" spans="1:21" x14ac:dyDescent="0.25">
      <c r="A362" s="38"/>
      <c r="B362" s="33" t="s">
        <v>239</v>
      </c>
      <c r="C362" s="33"/>
      <c r="D362" s="33"/>
      <c r="E362" s="33"/>
      <c r="F362" s="33"/>
      <c r="G362" s="33"/>
      <c r="H362" s="33"/>
      <c r="I362" s="33"/>
      <c r="J362" s="33"/>
      <c r="K362" s="33"/>
      <c r="L362" s="61"/>
      <c r="M362" s="74"/>
      <c r="N362" s="61"/>
      <c r="O362" s="61"/>
      <c r="P362" s="61"/>
      <c r="Q362" s="81"/>
      <c r="R362" s="61"/>
      <c r="S362" s="61"/>
      <c r="T362" s="61"/>
    </row>
    <row r="363" spans="1:21" x14ac:dyDescent="0.25">
      <c r="A363" s="38" t="s">
        <v>135</v>
      </c>
      <c r="B363" s="33" t="s">
        <v>342</v>
      </c>
      <c r="C363" s="33"/>
      <c r="D363" s="33"/>
      <c r="E363" s="33"/>
      <c r="F363" s="33"/>
      <c r="G363" s="33"/>
      <c r="H363" s="33"/>
      <c r="I363" s="33"/>
      <c r="J363" s="33"/>
      <c r="K363" s="33"/>
      <c r="L363" s="73" t="s">
        <v>135</v>
      </c>
      <c r="M363" s="74" t="s">
        <v>136</v>
      </c>
      <c r="N363" s="61"/>
      <c r="O363" s="61"/>
      <c r="P363" s="61"/>
      <c r="Q363" s="81"/>
      <c r="R363" s="61"/>
      <c r="S363" s="61"/>
      <c r="T363" s="61"/>
    </row>
    <row r="364" spans="1:21" x14ac:dyDescent="0.25">
      <c r="A364" s="38"/>
      <c r="B364" s="33" t="s">
        <v>343</v>
      </c>
      <c r="C364" s="33"/>
      <c r="D364" s="33"/>
      <c r="E364" s="33"/>
      <c r="F364" s="33"/>
      <c r="G364" s="33"/>
      <c r="H364" s="33"/>
      <c r="I364" s="33"/>
      <c r="J364" s="33"/>
      <c r="K364" s="33"/>
      <c r="L364" s="61"/>
      <c r="M364" s="74" t="s">
        <v>275</v>
      </c>
      <c r="N364" s="61"/>
      <c r="O364" s="61"/>
      <c r="P364" s="61"/>
      <c r="Q364" s="81"/>
      <c r="R364" s="61"/>
      <c r="S364" s="61"/>
      <c r="T364" s="61"/>
    </row>
    <row r="365" spans="1:21" x14ac:dyDescent="0.25">
      <c r="A365" s="38"/>
      <c r="B365" s="33" t="s">
        <v>262</v>
      </c>
      <c r="C365" s="33"/>
      <c r="D365" s="33"/>
      <c r="E365" s="33"/>
      <c r="F365" s="33"/>
      <c r="G365" s="33"/>
      <c r="H365" s="33"/>
      <c r="I365" s="33"/>
      <c r="J365" s="33"/>
      <c r="K365" s="33"/>
      <c r="L365" s="61"/>
      <c r="M365" s="74" t="s">
        <v>241</v>
      </c>
      <c r="N365" s="61"/>
      <c r="O365" s="61"/>
      <c r="P365" s="61"/>
      <c r="Q365" s="81"/>
      <c r="R365" s="61"/>
      <c r="S365" s="61"/>
      <c r="T365" s="61"/>
    </row>
    <row r="366" spans="1:21" x14ac:dyDescent="0.25">
      <c r="A366" s="38"/>
      <c r="B366" s="33" t="s">
        <v>240</v>
      </c>
      <c r="C366" s="33"/>
      <c r="D366" s="33"/>
      <c r="E366" s="33"/>
      <c r="F366" s="33"/>
      <c r="G366" s="33"/>
      <c r="H366" s="33"/>
      <c r="I366" s="33"/>
      <c r="J366" s="33"/>
      <c r="K366" s="33"/>
      <c r="L366" s="61"/>
      <c r="M366" s="74"/>
      <c r="N366" s="61"/>
      <c r="O366" s="61"/>
      <c r="P366" s="61"/>
      <c r="Q366" s="81"/>
      <c r="R366" s="61"/>
      <c r="S366" s="61"/>
      <c r="T366" s="61"/>
    </row>
    <row r="367" spans="1:21" ht="18" customHeight="1" x14ac:dyDescent="0.25">
      <c r="A367" s="38" t="s">
        <v>141</v>
      </c>
      <c r="B367" s="33" t="s">
        <v>137</v>
      </c>
      <c r="C367" s="33"/>
      <c r="D367" s="33"/>
      <c r="E367" s="33"/>
      <c r="F367" s="33"/>
      <c r="G367" s="33"/>
      <c r="H367" s="33"/>
      <c r="I367" s="33"/>
      <c r="J367" s="33"/>
      <c r="K367" s="33"/>
      <c r="L367" s="73" t="s">
        <v>141</v>
      </c>
      <c r="M367" s="74" t="s">
        <v>348</v>
      </c>
      <c r="N367" s="61"/>
      <c r="O367" s="61"/>
      <c r="P367" s="61"/>
      <c r="Q367" s="81"/>
      <c r="R367" s="61"/>
      <c r="S367" s="61"/>
      <c r="T367" s="61"/>
    </row>
    <row r="368" spans="1:21" ht="18" customHeight="1" x14ac:dyDescent="0.25">
      <c r="A368" s="38"/>
      <c r="B368" s="33" t="s">
        <v>196</v>
      </c>
      <c r="C368" s="33"/>
      <c r="D368" s="33"/>
      <c r="E368" s="33"/>
      <c r="F368" s="33"/>
      <c r="G368" s="33"/>
      <c r="H368" s="33"/>
      <c r="I368" s="33"/>
      <c r="J368" s="33"/>
      <c r="K368" s="33"/>
      <c r="L368" s="61"/>
      <c r="M368" s="74"/>
      <c r="N368" s="61"/>
      <c r="O368" s="61"/>
      <c r="P368" s="61"/>
      <c r="Q368" s="81"/>
      <c r="R368" s="61"/>
      <c r="S368" s="61"/>
      <c r="T368" s="61"/>
    </row>
    <row r="369" spans="1:21" ht="18" customHeight="1" x14ac:dyDescent="0.25">
      <c r="A369" s="38" t="s">
        <v>197</v>
      </c>
      <c r="B369" s="33" t="s">
        <v>207</v>
      </c>
      <c r="C369" s="33"/>
      <c r="D369" s="33"/>
      <c r="E369" s="33"/>
      <c r="F369" s="33"/>
      <c r="G369" s="33"/>
      <c r="H369" s="33"/>
      <c r="I369" s="33"/>
      <c r="J369" s="33"/>
      <c r="K369" s="33"/>
      <c r="L369" s="65" t="s">
        <v>199</v>
      </c>
      <c r="M369" s="74" t="s">
        <v>349</v>
      </c>
      <c r="N369" s="61"/>
      <c r="O369" s="61"/>
      <c r="P369" s="61"/>
      <c r="Q369" s="81"/>
      <c r="R369" s="61"/>
      <c r="S369" s="61"/>
      <c r="T369" s="61"/>
    </row>
    <row r="370" spans="1:21" ht="18" customHeight="1" x14ac:dyDescent="0.25">
      <c r="A370" s="38"/>
      <c r="B370" s="33" t="s">
        <v>198</v>
      </c>
      <c r="C370" s="33"/>
      <c r="D370" s="33"/>
      <c r="E370" s="33"/>
      <c r="F370" s="33"/>
      <c r="G370" s="33"/>
      <c r="H370" s="33"/>
      <c r="I370" s="33"/>
      <c r="J370" s="33"/>
      <c r="K370" s="33"/>
      <c r="L370" s="61"/>
      <c r="M370" s="74"/>
      <c r="N370" s="61"/>
      <c r="O370" s="61"/>
      <c r="P370" s="61"/>
      <c r="Q370" s="81"/>
      <c r="R370" s="61"/>
      <c r="S370" s="61"/>
      <c r="T370" s="61"/>
    </row>
    <row r="371" spans="1:21" ht="15" customHeight="1" x14ac:dyDescent="0.25">
      <c r="A371" s="38" t="s">
        <v>77</v>
      </c>
      <c r="B371" s="33" t="s">
        <v>99</v>
      </c>
      <c r="G371" s="33"/>
      <c r="H371" s="33"/>
      <c r="I371" s="33"/>
      <c r="J371" s="33"/>
      <c r="K371" s="33"/>
      <c r="L371" s="73" t="s">
        <v>77</v>
      </c>
      <c r="M371" s="74" t="s">
        <v>100</v>
      </c>
      <c r="N371" s="33"/>
      <c r="O371" s="33"/>
      <c r="R371" s="61"/>
      <c r="S371" s="61"/>
      <c r="T371" s="61"/>
      <c r="U371" s="81"/>
    </row>
    <row r="372" spans="1:21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61"/>
      <c r="M372" s="61"/>
      <c r="N372" s="61"/>
      <c r="O372" s="61"/>
      <c r="P372" s="61"/>
      <c r="Q372" s="81"/>
      <c r="R372" s="61"/>
      <c r="S372" s="61"/>
      <c r="T372" s="61"/>
    </row>
    <row r="373" spans="1:21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61"/>
      <c r="M373" s="61"/>
      <c r="N373" s="61"/>
      <c r="O373" s="61"/>
      <c r="P373" s="61"/>
      <c r="Q373" s="81"/>
      <c r="R373" s="61"/>
      <c r="S373" s="61"/>
      <c r="T373" s="61"/>
    </row>
    <row r="374" spans="1:21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61"/>
      <c r="M374" s="61"/>
      <c r="N374" s="61"/>
      <c r="O374" s="61"/>
      <c r="P374" s="61"/>
      <c r="Q374" s="81"/>
      <c r="R374" s="61"/>
      <c r="S374" s="61"/>
      <c r="T374" s="61"/>
    </row>
    <row r="375" spans="1:21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61"/>
      <c r="M375" s="61"/>
      <c r="N375" s="61"/>
      <c r="O375" s="61"/>
      <c r="P375" s="61"/>
      <c r="Q375" s="81"/>
      <c r="R375" s="61"/>
      <c r="S375" s="61"/>
      <c r="T375" s="61"/>
    </row>
    <row r="376" spans="1:21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61"/>
      <c r="M376" s="61"/>
      <c r="N376" s="61"/>
      <c r="O376" s="61"/>
      <c r="P376" s="61"/>
      <c r="Q376" s="81"/>
      <c r="R376" s="61"/>
      <c r="S376" s="61"/>
      <c r="T376" s="61"/>
    </row>
    <row r="377" spans="1:21" x14ac:dyDescent="0.25"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81"/>
      <c r="R377" s="61"/>
      <c r="S377" s="61"/>
      <c r="T377" s="61"/>
      <c r="U377" s="61"/>
    </row>
    <row r="378" spans="1:21" x14ac:dyDescent="0.25"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81"/>
      <c r="R378" s="61"/>
      <c r="S378" s="61"/>
      <c r="T378" s="61"/>
      <c r="U378" s="61"/>
    </row>
    <row r="379" spans="1:21" x14ac:dyDescent="0.25"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81"/>
      <c r="R379" s="61"/>
      <c r="S379" s="61"/>
      <c r="T379" s="61"/>
      <c r="U379" s="61"/>
    </row>
    <row r="380" spans="1:21" x14ac:dyDescent="0.25"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81"/>
      <c r="R380" s="61"/>
      <c r="S380" s="61"/>
      <c r="T380" s="61"/>
      <c r="U380" s="61"/>
    </row>
    <row r="381" spans="1:21" x14ac:dyDescent="0.25"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81"/>
      <c r="R381" s="61"/>
      <c r="S381" s="61"/>
      <c r="T381" s="61"/>
      <c r="U381" s="61"/>
    </row>
    <row r="382" spans="1:21" x14ac:dyDescent="0.25"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81"/>
      <c r="R382" s="61"/>
      <c r="S382" s="61"/>
      <c r="T382" s="61"/>
      <c r="U382" s="61"/>
    </row>
    <row r="383" spans="1:21" x14ac:dyDescent="0.25"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81"/>
      <c r="R383" s="61"/>
      <c r="S383" s="61"/>
      <c r="T383" s="61"/>
      <c r="U383" s="61"/>
    </row>
    <row r="384" spans="1:21" x14ac:dyDescent="0.25"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81"/>
      <c r="R384" s="61"/>
      <c r="S384" s="61"/>
      <c r="T384" s="61"/>
      <c r="U384" s="61"/>
    </row>
    <row r="385" spans="15:15" x14ac:dyDescent="0.25">
      <c r="O385" s="61"/>
    </row>
    <row r="386" spans="15:15" x14ac:dyDescent="0.25">
      <c r="O386" s="61"/>
    </row>
    <row r="387" spans="15:15" x14ac:dyDescent="0.25">
      <c r="O387" s="61"/>
    </row>
    <row r="388" spans="15:15" x14ac:dyDescent="0.25">
      <c r="O388" s="61"/>
    </row>
    <row r="389" spans="15:15" x14ac:dyDescent="0.25">
      <c r="O389" s="61"/>
    </row>
    <row r="390" spans="15:15" x14ac:dyDescent="0.25">
      <c r="O390" s="61"/>
    </row>
    <row r="391" spans="15:15" x14ac:dyDescent="0.25">
      <c r="O391" s="61"/>
    </row>
    <row r="392" spans="15:15" x14ac:dyDescent="0.25">
      <c r="O392" s="61"/>
    </row>
    <row r="393" spans="15:15" x14ac:dyDescent="0.25">
      <c r="O393" s="61"/>
    </row>
    <row r="394" spans="15:15" x14ac:dyDescent="0.25">
      <c r="O394" s="61"/>
    </row>
    <row r="395" spans="15:15" x14ac:dyDescent="0.25">
      <c r="O395" s="61"/>
    </row>
    <row r="396" spans="15:15" x14ac:dyDescent="0.25">
      <c r="O396" s="61"/>
    </row>
    <row r="397" spans="15:15" x14ac:dyDescent="0.25">
      <c r="O397" s="61"/>
    </row>
    <row r="398" spans="15:15" x14ac:dyDescent="0.25">
      <c r="O398" s="61"/>
    </row>
    <row r="399" spans="15:15" x14ac:dyDescent="0.25">
      <c r="O399" s="61"/>
    </row>
  </sheetData>
  <mergeCells count="6">
    <mergeCell ref="A1:U1"/>
    <mergeCell ref="A2:U2"/>
    <mergeCell ref="E8:G8"/>
    <mergeCell ref="E9:G9"/>
    <mergeCell ref="I8:S8"/>
    <mergeCell ref="I9:S9"/>
  </mergeCells>
  <phoneticPr fontId="23" type="noConversion"/>
  <printOptions horizontalCentered="1"/>
  <pageMargins left="0.35433070866141736" right="0.35433070866141736" top="0.31496062992125984" bottom="0.31496062992125984" header="0.11811023622047245" footer="0.11811023622047245"/>
  <pageSetup paperSize="9" scale="48" orientation="landscape" r:id="rId1"/>
  <headerFooter alignWithMargins="0">
    <oddFooter>&amp;L&amp;10© 2023 Hong Kong Monetary Authority &amp;"新細明體,Regular"香港金融管理局&amp;R&amp;"新細明體,Regular"&amp;10金融數據月報&amp;"Times New Roman,Regular" Monthly Statistical Bulletin 8/2023</oddFooter>
  </headerFooter>
  <colBreaks count="1" manualBreakCount="1">
    <brk id="84" min="296" max="33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H25" sqref="H25"/>
    </sheetView>
  </sheetViews>
  <sheetFormatPr defaultRowHeight="15.75" x14ac:dyDescent="0.25"/>
  <cols>
    <col min="1" max="1" width="27.375" style="44" bestFit="1" customWidth="1"/>
    <col min="2" max="3" width="10.875" style="44" bestFit="1" customWidth="1"/>
    <col min="4" max="4" width="10.5" style="44" customWidth="1"/>
    <col min="5" max="6" width="9" style="44"/>
    <col min="7" max="8" width="9.125" style="44" bestFit="1" customWidth="1"/>
    <col min="9" max="9" width="10.875" style="44" bestFit="1" customWidth="1"/>
    <col min="10" max="10" width="9.125" style="44" bestFit="1" customWidth="1"/>
    <col min="11" max="16384" width="9" style="44"/>
  </cols>
  <sheetData>
    <row r="1" spans="1:11" ht="22.5" x14ac:dyDescent="0.3">
      <c r="A1" s="35" t="s">
        <v>37</v>
      </c>
    </row>
    <row r="2" spans="1:11" ht="18.75" x14ac:dyDescent="0.3">
      <c r="A2" s="37" t="s">
        <v>54</v>
      </c>
      <c r="D2" s="56" t="s">
        <v>56</v>
      </c>
    </row>
    <row r="3" spans="1:11" x14ac:dyDescent="0.25">
      <c r="A3" s="37" t="s">
        <v>46</v>
      </c>
    </row>
    <row r="4" spans="1:11" ht="18.75" x14ac:dyDescent="0.3">
      <c r="A4" s="33"/>
      <c r="B4" s="45" t="s">
        <v>3</v>
      </c>
      <c r="C4" s="45" t="s">
        <v>31</v>
      </c>
      <c r="D4" s="45" t="s">
        <v>49</v>
      </c>
      <c r="E4" s="45" t="s">
        <v>30</v>
      </c>
      <c r="F4" s="45" t="s">
        <v>50</v>
      </c>
      <c r="G4" s="45" t="s">
        <v>29</v>
      </c>
      <c r="H4" s="45" t="s">
        <v>51</v>
      </c>
      <c r="I4" s="45">
        <v>1999</v>
      </c>
      <c r="J4" s="45" t="s">
        <v>52</v>
      </c>
      <c r="K4" s="56" t="s">
        <v>56</v>
      </c>
    </row>
    <row r="5" spans="1:11" x14ac:dyDescent="0.25">
      <c r="A5" s="33"/>
      <c r="B5" s="46"/>
      <c r="C5" s="46"/>
      <c r="D5" s="46"/>
      <c r="E5" s="46"/>
      <c r="F5" s="46"/>
      <c r="G5" s="46"/>
      <c r="H5" s="46"/>
      <c r="I5" s="46"/>
      <c r="J5" s="46"/>
    </row>
    <row r="6" spans="1:11" ht="6.75" customHeight="1" x14ac:dyDescent="0.25">
      <c r="A6" s="33"/>
      <c r="B6" s="39"/>
      <c r="C6" s="39"/>
      <c r="D6" s="39"/>
      <c r="E6" s="39"/>
      <c r="F6" s="39"/>
      <c r="G6" s="39"/>
      <c r="H6" s="39"/>
      <c r="I6" s="39"/>
      <c r="J6" s="39"/>
    </row>
    <row r="7" spans="1:11" x14ac:dyDescent="0.25">
      <c r="A7" s="40" t="s">
        <v>8</v>
      </c>
      <c r="B7" s="39"/>
      <c r="C7" s="39"/>
      <c r="D7" s="39"/>
      <c r="E7" s="39"/>
      <c r="F7" s="39"/>
      <c r="G7" s="39"/>
      <c r="H7" s="39"/>
      <c r="I7" s="39"/>
      <c r="J7" s="39"/>
    </row>
    <row r="8" spans="1:11" ht="7.5" customHeight="1" x14ac:dyDescent="0.25">
      <c r="A8" s="33"/>
      <c r="B8" s="39"/>
      <c r="C8" s="39"/>
      <c r="D8" s="39"/>
      <c r="E8" s="39"/>
      <c r="F8" s="39"/>
      <c r="G8" s="39"/>
      <c r="H8" s="39"/>
      <c r="I8" s="39"/>
      <c r="J8" s="39"/>
    </row>
    <row r="9" spans="1:11" x14ac:dyDescent="0.25">
      <c r="A9" s="33" t="s">
        <v>38</v>
      </c>
      <c r="B9" s="47">
        <v>100343</v>
      </c>
      <c r="C9" s="47">
        <v>126648</v>
      </c>
      <c r="D9" s="48">
        <v>125050</v>
      </c>
      <c r="E9" s="48">
        <v>99880</v>
      </c>
      <c r="F9" s="48">
        <v>98615</v>
      </c>
      <c r="G9" s="41">
        <v>133334</v>
      </c>
      <c r="H9" s="41">
        <v>152227</v>
      </c>
      <c r="I9" s="41">
        <v>167063</v>
      </c>
      <c r="J9" s="41">
        <v>184735</v>
      </c>
    </row>
    <row r="10" spans="1:11" x14ac:dyDescent="0.25">
      <c r="A10" s="33" t="s">
        <v>39</v>
      </c>
      <c r="B10" s="47">
        <v>76830</v>
      </c>
      <c r="C10" s="47">
        <v>63401</v>
      </c>
      <c r="D10" s="48">
        <v>66796</v>
      </c>
      <c r="E10" s="48">
        <v>74999</v>
      </c>
      <c r="F10" s="48">
        <v>50565</v>
      </c>
      <c r="G10" s="41">
        <v>52439</v>
      </c>
      <c r="H10" s="41">
        <v>45614</v>
      </c>
      <c r="I10" s="41">
        <v>77289</v>
      </c>
      <c r="J10" s="41">
        <v>33686</v>
      </c>
    </row>
    <row r="11" spans="1:11" x14ac:dyDescent="0.25">
      <c r="A11" s="33" t="s">
        <v>40</v>
      </c>
      <c r="B11" s="47">
        <v>23657</v>
      </c>
      <c r="C11" s="47">
        <v>64065</v>
      </c>
      <c r="D11" s="48">
        <v>74578</v>
      </c>
      <c r="E11" s="48">
        <v>69387</v>
      </c>
      <c r="F11" s="48">
        <v>43522</v>
      </c>
      <c r="G11" s="41">
        <v>27832</v>
      </c>
      <c r="H11" s="41">
        <v>7131</v>
      </c>
      <c r="I11" s="41">
        <v>4982</v>
      </c>
      <c r="J11" s="41">
        <v>23866</v>
      </c>
    </row>
    <row r="12" spans="1:11" x14ac:dyDescent="0.25">
      <c r="A12" s="33" t="s">
        <v>41</v>
      </c>
      <c r="B12" s="47">
        <v>250702</v>
      </c>
      <c r="C12" s="47">
        <v>270869</v>
      </c>
      <c r="D12" s="48">
        <v>292302</v>
      </c>
      <c r="E12" s="48">
        <v>374588</v>
      </c>
      <c r="F12" s="48">
        <v>446774</v>
      </c>
      <c r="G12" s="41">
        <v>676963</v>
      </c>
      <c r="H12" s="41">
        <v>721146</v>
      </c>
      <c r="I12" s="41">
        <v>738464</v>
      </c>
      <c r="J12" s="41">
        <v>694153</v>
      </c>
    </row>
    <row r="13" spans="1:11" x14ac:dyDescent="0.25">
      <c r="A13" s="33" t="s">
        <v>42</v>
      </c>
      <c r="B13" s="47">
        <v>0</v>
      </c>
      <c r="C13" s="47">
        <v>0</v>
      </c>
      <c r="D13" s="47" t="s">
        <v>45</v>
      </c>
      <c r="E13" s="48">
        <v>650</v>
      </c>
      <c r="F13" s="48">
        <v>4141</v>
      </c>
      <c r="G13" s="41">
        <v>11376</v>
      </c>
      <c r="H13" s="41">
        <v>10329</v>
      </c>
      <c r="I13" s="41">
        <v>8727</v>
      </c>
      <c r="J13" s="41">
        <v>7681</v>
      </c>
    </row>
    <row r="14" spans="1:11" x14ac:dyDescent="0.25">
      <c r="A14" s="33" t="s">
        <v>43</v>
      </c>
      <c r="B14" s="47">
        <v>58</v>
      </c>
      <c r="C14" s="47">
        <v>166</v>
      </c>
      <c r="D14" s="48">
        <v>167</v>
      </c>
      <c r="E14" s="48">
        <v>290</v>
      </c>
      <c r="F14" s="48">
        <v>287</v>
      </c>
      <c r="G14" s="41">
        <v>293</v>
      </c>
      <c r="H14" s="41">
        <v>281</v>
      </c>
      <c r="I14" s="41">
        <v>283</v>
      </c>
      <c r="J14" s="41">
        <v>249</v>
      </c>
    </row>
    <row r="15" spans="1:11" x14ac:dyDescent="0.25">
      <c r="A15" s="34" t="s">
        <v>44</v>
      </c>
      <c r="B15" s="48">
        <v>9144</v>
      </c>
      <c r="C15" s="48">
        <v>9368</v>
      </c>
      <c r="D15" s="48">
        <v>9861</v>
      </c>
      <c r="E15" s="48">
        <v>16896</v>
      </c>
      <c r="F15" s="48">
        <v>15633</v>
      </c>
      <c r="G15" s="41">
        <v>19165</v>
      </c>
      <c r="H15" s="41">
        <v>24420</v>
      </c>
      <c r="I15" s="41">
        <v>17598</v>
      </c>
      <c r="J15" s="41">
        <v>22044</v>
      </c>
    </row>
    <row r="16" spans="1:11" x14ac:dyDescent="0.25">
      <c r="A16" s="34"/>
      <c r="B16" s="41"/>
      <c r="C16" s="41"/>
      <c r="D16" s="48"/>
      <c r="E16" s="48"/>
      <c r="F16" s="48"/>
      <c r="G16" s="41"/>
      <c r="H16" s="41"/>
      <c r="I16" s="41"/>
      <c r="J16" s="41"/>
    </row>
    <row r="17" spans="1:10" s="36" customFormat="1" x14ac:dyDescent="0.25">
      <c r="A17" s="40" t="s">
        <v>36</v>
      </c>
      <c r="B17" s="43">
        <v>460734</v>
      </c>
      <c r="C17" s="43">
        <v>534517</v>
      </c>
      <c r="D17" s="49">
        <f t="shared" ref="D17:I17" si="0">SUM(D9:D15)</f>
        <v>568754</v>
      </c>
      <c r="E17" s="49">
        <f t="shared" si="0"/>
        <v>636690</v>
      </c>
      <c r="F17" s="49">
        <f t="shared" si="0"/>
        <v>659537</v>
      </c>
      <c r="G17" s="49">
        <f t="shared" si="0"/>
        <v>921402</v>
      </c>
      <c r="H17" s="49">
        <f t="shared" si="0"/>
        <v>961148</v>
      </c>
      <c r="I17" s="49">
        <f t="shared" si="0"/>
        <v>1014406</v>
      </c>
      <c r="J17" s="49">
        <v>966414</v>
      </c>
    </row>
    <row r="18" spans="1:10" ht="7.5" customHeight="1" x14ac:dyDescent="0.25">
      <c r="A18" s="33"/>
      <c r="B18" s="42"/>
      <c r="C18" s="42"/>
      <c r="D18" s="50"/>
      <c r="E18" s="50"/>
      <c r="F18" s="50"/>
      <c r="G18" s="50"/>
      <c r="H18" s="50"/>
      <c r="I18" s="50"/>
      <c r="J18" s="50"/>
    </row>
    <row r="19" spans="1:10" ht="7.5" customHeight="1" x14ac:dyDescent="0.25">
      <c r="A19" s="33"/>
      <c r="B19" s="42"/>
      <c r="C19" s="42"/>
      <c r="D19" s="42"/>
      <c r="E19" s="42"/>
      <c r="F19" s="42"/>
      <c r="G19" s="42"/>
      <c r="H19" s="42"/>
      <c r="I19" s="42"/>
      <c r="J19" s="42"/>
    </row>
    <row r="20" spans="1:10" x14ac:dyDescent="0.25">
      <c r="A20" s="40" t="s">
        <v>14</v>
      </c>
      <c r="B20" s="42"/>
      <c r="C20" s="42"/>
      <c r="D20" s="42"/>
      <c r="E20" s="42"/>
      <c r="F20" s="42"/>
      <c r="G20" s="42"/>
      <c r="H20" s="42"/>
      <c r="I20" s="42"/>
      <c r="J20" s="42"/>
    </row>
    <row r="21" spans="1:10" ht="6.75" customHeight="1" x14ac:dyDescent="0.25">
      <c r="A21" s="33"/>
      <c r="B21" s="42"/>
      <c r="C21" s="42"/>
      <c r="D21" s="42"/>
      <c r="E21" s="42"/>
      <c r="F21" s="42"/>
      <c r="G21" s="42"/>
      <c r="H21" s="42"/>
      <c r="I21" s="42"/>
      <c r="J21" s="42"/>
    </row>
    <row r="22" spans="1:10" x14ac:dyDescent="0.25">
      <c r="A22" s="34" t="s">
        <v>15</v>
      </c>
      <c r="B22" s="41">
        <v>77600</v>
      </c>
      <c r="C22" s="41">
        <v>82480</v>
      </c>
      <c r="D22" s="41">
        <v>91985</v>
      </c>
      <c r="E22" s="41">
        <v>87015</v>
      </c>
      <c r="F22" s="41">
        <v>84675</v>
      </c>
      <c r="G22" s="41">
        <v>86465</v>
      </c>
      <c r="H22" s="41">
        <v>89895</v>
      </c>
      <c r="I22" s="41">
        <v>118195</v>
      </c>
      <c r="J22" s="41">
        <v>96075</v>
      </c>
    </row>
    <row r="23" spans="1:10" x14ac:dyDescent="0.25">
      <c r="A23" s="34" t="s">
        <v>17</v>
      </c>
      <c r="B23" s="41">
        <v>3597</v>
      </c>
      <c r="C23" s="41">
        <v>4164</v>
      </c>
      <c r="D23" s="41">
        <v>4564</v>
      </c>
      <c r="E23" s="41">
        <v>5399</v>
      </c>
      <c r="F23" s="41">
        <v>5648</v>
      </c>
      <c r="G23" s="41">
        <v>5778</v>
      </c>
      <c r="H23" s="41">
        <v>5688</v>
      </c>
      <c r="I23" s="41">
        <v>5777</v>
      </c>
      <c r="J23" s="41">
        <v>5758</v>
      </c>
    </row>
    <row r="24" spans="1:10" x14ac:dyDescent="0.25">
      <c r="A24" s="34" t="s">
        <v>20</v>
      </c>
      <c r="B24" s="41">
        <v>1762</v>
      </c>
      <c r="C24" s="41">
        <v>474</v>
      </c>
      <c r="D24" s="41">
        <v>480</v>
      </c>
      <c r="E24" s="41">
        <v>296</v>
      </c>
      <c r="F24" s="41">
        <v>497</v>
      </c>
      <c r="G24" s="41">
        <v>2527</v>
      </c>
      <c r="H24" s="41">
        <v>2030</v>
      </c>
      <c r="I24" s="41">
        <v>7960</v>
      </c>
      <c r="J24" s="41">
        <v>1322</v>
      </c>
    </row>
    <row r="25" spans="1:10" x14ac:dyDescent="0.25">
      <c r="A25" s="34" t="s">
        <v>18</v>
      </c>
      <c r="B25" s="41">
        <v>53125</v>
      </c>
      <c r="C25" s="41">
        <v>83509</v>
      </c>
      <c r="D25" s="41">
        <v>89338</v>
      </c>
      <c r="E25" s="41">
        <v>89338</v>
      </c>
      <c r="F25" s="41">
        <v>87758</v>
      </c>
      <c r="G25" s="41">
        <v>98334</v>
      </c>
      <c r="H25" s="41">
        <v>98700</v>
      </c>
      <c r="I25" s="41">
        <v>101828</v>
      </c>
      <c r="J25" s="41">
        <v>104875</v>
      </c>
    </row>
    <row r="26" spans="1:10" x14ac:dyDescent="0.25">
      <c r="A26" s="34" t="s">
        <v>34</v>
      </c>
      <c r="B26" s="41">
        <v>125916</v>
      </c>
      <c r="C26" s="41">
        <v>145898</v>
      </c>
      <c r="D26" s="41">
        <v>182168</v>
      </c>
      <c r="E26" s="41">
        <v>237629</v>
      </c>
      <c r="F26" s="41">
        <v>245393</v>
      </c>
      <c r="G26" s="41">
        <v>424562</v>
      </c>
      <c r="H26" s="41">
        <v>415910</v>
      </c>
      <c r="I26" s="41">
        <v>392206</v>
      </c>
      <c r="J26" s="41">
        <v>434086</v>
      </c>
    </row>
    <row r="27" spans="1:10" x14ac:dyDescent="0.25">
      <c r="A27" s="34" t="s">
        <v>35</v>
      </c>
      <c r="B27" s="41"/>
      <c r="C27" s="41"/>
      <c r="D27" s="41"/>
      <c r="E27" s="41"/>
      <c r="F27" s="41"/>
      <c r="G27" s="41"/>
      <c r="H27" s="41"/>
      <c r="I27" s="41"/>
      <c r="J27" s="41"/>
    </row>
    <row r="28" spans="1:10" ht="15.75" customHeight="1" x14ac:dyDescent="0.25">
      <c r="A28" s="34" t="s">
        <v>23</v>
      </c>
      <c r="B28" s="41">
        <v>34302</v>
      </c>
      <c r="C28" s="41">
        <v>39125</v>
      </c>
      <c r="D28" s="41">
        <v>13504</v>
      </c>
      <c r="E28" s="41">
        <v>21062</v>
      </c>
      <c r="F28" s="41">
        <v>24887</v>
      </c>
      <c r="G28" s="41">
        <v>21401</v>
      </c>
      <c r="H28" s="41">
        <v>32048</v>
      </c>
      <c r="I28" s="41">
        <v>29099</v>
      </c>
      <c r="J28" s="41">
        <v>12946</v>
      </c>
    </row>
    <row r="29" spans="1:10" x14ac:dyDescent="0.25">
      <c r="A29" s="34" t="s">
        <v>21</v>
      </c>
      <c r="B29" s="41">
        <v>4298</v>
      </c>
      <c r="C29" s="41">
        <v>6005</v>
      </c>
      <c r="D29" s="41">
        <v>4828</v>
      </c>
      <c r="E29" s="41">
        <v>5740</v>
      </c>
      <c r="F29" s="41">
        <v>8634</v>
      </c>
      <c r="G29" s="41">
        <v>39902</v>
      </c>
      <c r="H29" s="41">
        <v>49964</v>
      </c>
      <c r="I29" s="41">
        <v>67890</v>
      </c>
      <c r="J29" s="41">
        <v>25293</v>
      </c>
    </row>
    <row r="30" spans="1:10" x14ac:dyDescent="0.25">
      <c r="A30" s="33"/>
      <c r="B30" s="42"/>
      <c r="C30" s="42"/>
      <c r="D30" s="42"/>
      <c r="E30" s="42"/>
      <c r="F30" s="42"/>
      <c r="G30" s="42"/>
      <c r="H30" s="42"/>
      <c r="I30" s="42"/>
      <c r="J30" s="42"/>
    </row>
    <row r="31" spans="1:10" x14ac:dyDescent="0.25">
      <c r="A31" s="40" t="s">
        <v>33</v>
      </c>
      <c r="B31" s="43">
        <v>300600</v>
      </c>
      <c r="C31" s="43">
        <f>SUM(C22:C29)</f>
        <v>361655</v>
      </c>
      <c r="D31" s="43">
        <v>386867</v>
      </c>
      <c r="E31" s="43">
        <v>446479</v>
      </c>
      <c r="F31" s="43">
        <v>457492</v>
      </c>
      <c r="G31" s="43">
        <v>678969</v>
      </c>
      <c r="H31" s="43">
        <v>694235</v>
      </c>
      <c r="I31" s="43">
        <v>722955</v>
      </c>
      <c r="J31" s="43">
        <v>680355</v>
      </c>
    </row>
    <row r="32" spans="1:10" x14ac:dyDescent="0.25">
      <c r="A32" s="33"/>
      <c r="B32" s="42"/>
      <c r="C32" s="42"/>
      <c r="D32" s="42"/>
      <c r="E32" s="42"/>
      <c r="F32" s="42"/>
      <c r="G32" s="42"/>
      <c r="H32" s="42"/>
      <c r="I32" s="42"/>
      <c r="J32" s="42"/>
    </row>
    <row r="33" spans="1:10" x14ac:dyDescent="0.25">
      <c r="A33" s="33"/>
      <c r="B33" s="42"/>
      <c r="C33" s="42"/>
      <c r="D33" s="42"/>
      <c r="E33" s="42"/>
      <c r="F33" s="42"/>
      <c r="G33" s="42"/>
      <c r="H33" s="42"/>
      <c r="I33" s="42"/>
      <c r="J33" s="42"/>
    </row>
    <row r="34" spans="1:10" x14ac:dyDescent="0.25">
      <c r="A34" s="40" t="s">
        <v>32</v>
      </c>
      <c r="B34" s="43">
        <f t="shared" ref="B34:H34" si="1">B17-B31</f>
        <v>160134</v>
      </c>
      <c r="C34" s="43">
        <f t="shared" si="1"/>
        <v>172862</v>
      </c>
      <c r="D34" s="43">
        <f t="shared" si="1"/>
        <v>181887</v>
      </c>
      <c r="E34" s="43">
        <f t="shared" si="1"/>
        <v>190211</v>
      </c>
      <c r="F34" s="43">
        <f t="shared" si="1"/>
        <v>202045</v>
      </c>
      <c r="G34" s="43">
        <f t="shared" si="1"/>
        <v>242433</v>
      </c>
      <c r="H34" s="43">
        <f t="shared" si="1"/>
        <v>266913</v>
      </c>
      <c r="I34" s="43">
        <f>I17-I31</f>
        <v>291451</v>
      </c>
      <c r="J34" s="43">
        <v>286059</v>
      </c>
    </row>
    <row r="35" spans="1:10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</row>
    <row r="36" spans="1:10" x14ac:dyDescent="0.25">
      <c r="A36" s="51" t="s">
        <v>47</v>
      </c>
      <c r="B36" s="33"/>
      <c r="C36" s="33"/>
      <c r="D36" s="33"/>
      <c r="E36" s="33"/>
      <c r="F36" s="33"/>
      <c r="G36" s="33"/>
      <c r="H36" s="33"/>
      <c r="I36" s="33"/>
      <c r="J36" s="33"/>
    </row>
    <row r="37" spans="1:10" x14ac:dyDescent="0.25">
      <c r="A37" s="52" t="s">
        <v>48</v>
      </c>
      <c r="B37" s="33"/>
      <c r="C37" s="33"/>
      <c r="D37" s="33"/>
      <c r="E37" s="33"/>
      <c r="F37" s="33"/>
      <c r="G37" s="33"/>
      <c r="H37" s="33"/>
      <c r="I37" s="33"/>
      <c r="J37" s="33"/>
    </row>
    <row r="38" spans="1:10" x14ac:dyDescent="0.25">
      <c r="A38" s="51" t="s">
        <v>25</v>
      </c>
      <c r="B38" s="33"/>
      <c r="C38" s="33"/>
      <c r="D38" s="33"/>
      <c r="E38" s="33"/>
      <c r="F38" s="33"/>
      <c r="G38" s="33"/>
      <c r="H38" s="33"/>
      <c r="I38" s="33"/>
      <c r="J38" s="33"/>
    </row>
    <row r="39" spans="1:10" x14ac:dyDescent="0.25">
      <c r="A39" s="51" t="s">
        <v>26</v>
      </c>
      <c r="B39" s="33"/>
      <c r="C39" s="33"/>
      <c r="D39" s="33"/>
      <c r="E39" s="33"/>
      <c r="F39" s="33"/>
      <c r="G39" s="33"/>
      <c r="H39" s="33"/>
      <c r="I39" s="33"/>
      <c r="J39" s="33"/>
    </row>
    <row r="40" spans="1:10" x14ac:dyDescent="0.25">
      <c r="A40" s="33" t="s">
        <v>53</v>
      </c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A41" s="51" t="s">
        <v>28</v>
      </c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</sheetData>
  <phoneticPr fontId="23" type="noConversion"/>
  <pageMargins left="0.74803149606299213" right="0.74803149606299213" top="0.98425196850393704" bottom="0.78740157480314965" header="0.51181102362204722" footer="0.51181102362204722"/>
  <pageSetup paperSize="9" orientation="landscape" horizontalDpi="4294967292" r:id="rId1"/>
  <headerFooter alignWithMargins="0">
    <oddHeader>&amp;CExchange Fund Balance Sheet</oddHeader>
    <oddFooter>&amp;L&amp;9Extracted from Monthly Statistical Bulletin, Table 7.1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zoomScale="6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7" sqref="J7"/>
    </sheetView>
  </sheetViews>
  <sheetFormatPr defaultRowHeight="15.75" x14ac:dyDescent="0.25"/>
  <cols>
    <col min="1" max="1" width="24.5" customWidth="1"/>
    <col min="2" max="2" width="1.625" customWidth="1"/>
    <col min="5" max="5" width="1.875" customWidth="1"/>
    <col min="7" max="7" width="1.25" customWidth="1"/>
    <col min="9" max="9" width="1.625" customWidth="1"/>
    <col min="11" max="11" width="1.75" customWidth="1"/>
    <col min="12" max="12" width="0" hidden="1" customWidth="1"/>
    <col min="13" max="13" width="1.125" hidden="1" customWidth="1"/>
    <col min="15" max="15" width="1.625" customWidth="1"/>
    <col min="16" max="16" width="0" hidden="1" customWidth="1"/>
    <col min="17" max="17" width="1.75" customWidth="1"/>
    <col min="19" max="19" width="1.625" customWidth="1"/>
    <col min="20" max="20" width="0" hidden="1" customWidth="1"/>
    <col min="21" max="21" width="1.625" customWidth="1"/>
    <col min="23" max="23" width="1.5" customWidth="1"/>
    <col min="24" max="24" width="0" hidden="1" customWidth="1"/>
    <col min="25" max="27" width="10.5" customWidth="1"/>
  </cols>
  <sheetData>
    <row r="1" spans="1:32" x14ac:dyDescent="0.25">
      <c r="C1" s="3">
        <v>1992</v>
      </c>
      <c r="D1" s="3" t="s">
        <v>0</v>
      </c>
      <c r="E1" s="4"/>
      <c r="F1" s="3" t="s">
        <v>1</v>
      </c>
      <c r="G1" s="5"/>
      <c r="H1" s="6" t="s">
        <v>2</v>
      </c>
      <c r="I1" s="3"/>
      <c r="J1" s="6" t="s">
        <v>3</v>
      </c>
      <c r="K1" s="7"/>
      <c r="L1" s="6" t="s">
        <v>4</v>
      </c>
      <c r="M1" s="7"/>
      <c r="N1" s="6">
        <v>1996</v>
      </c>
      <c r="O1" s="26"/>
      <c r="P1" s="6" t="s">
        <v>5</v>
      </c>
      <c r="Q1" s="3"/>
      <c r="R1" s="3" t="s">
        <v>6</v>
      </c>
      <c r="S1" s="27"/>
      <c r="T1" s="3" t="s">
        <v>7</v>
      </c>
      <c r="V1" s="16" t="s">
        <v>27</v>
      </c>
      <c r="W1" s="16"/>
      <c r="X1" s="16" t="s">
        <v>24</v>
      </c>
      <c r="Y1" s="16">
        <v>1999</v>
      </c>
      <c r="Z1" s="16"/>
      <c r="AA1" s="16"/>
      <c r="AB1">
        <v>1995</v>
      </c>
      <c r="AC1">
        <v>1996</v>
      </c>
      <c r="AD1">
        <v>1997</v>
      </c>
      <c r="AE1">
        <v>1998</v>
      </c>
      <c r="AF1">
        <v>1999</v>
      </c>
    </row>
    <row r="2" spans="1:32" x14ac:dyDescent="0.25">
      <c r="C2" s="8"/>
      <c r="D2" s="8"/>
      <c r="E2" s="9"/>
      <c r="F2" s="10"/>
      <c r="G2" s="10"/>
      <c r="H2" s="8"/>
      <c r="I2" s="8"/>
      <c r="J2" s="10"/>
      <c r="K2" s="11"/>
      <c r="L2" s="10"/>
      <c r="M2" s="11"/>
      <c r="N2" s="6"/>
      <c r="O2" s="26"/>
      <c r="P2" s="6"/>
      <c r="Q2" s="3"/>
      <c r="R2" s="3"/>
      <c r="S2" s="27"/>
      <c r="T2" s="3"/>
      <c r="AB2" s="97" t="s">
        <v>55</v>
      </c>
      <c r="AC2" s="97"/>
      <c r="AD2" s="97"/>
      <c r="AE2" s="97"/>
      <c r="AF2" s="97"/>
    </row>
    <row r="3" spans="1:32" x14ac:dyDescent="0.25">
      <c r="C3" s="12"/>
      <c r="D3" s="12"/>
      <c r="E3" s="13"/>
      <c r="F3" s="12"/>
      <c r="G3" s="14"/>
      <c r="H3" s="12"/>
      <c r="I3" s="12"/>
      <c r="J3" s="12"/>
      <c r="K3" s="15"/>
      <c r="L3" s="12"/>
      <c r="M3" s="15"/>
      <c r="N3" s="28"/>
      <c r="O3" s="29"/>
      <c r="P3" s="28"/>
      <c r="Q3" s="30"/>
      <c r="R3" s="28"/>
      <c r="S3" s="28"/>
      <c r="T3" s="28"/>
      <c r="U3" s="32"/>
      <c r="V3" s="32"/>
      <c r="W3" s="32"/>
      <c r="X3" s="32"/>
      <c r="Y3" s="32"/>
      <c r="Z3" s="54"/>
      <c r="AA3" s="54"/>
    </row>
    <row r="4" spans="1:32" x14ac:dyDescent="0.25">
      <c r="C4" s="16"/>
      <c r="D4" s="16"/>
      <c r="E4" s="17"/>
      <c r="F4" s="16"/>
      <c r="H4" s="16"/>
      <c r="I4" s="16"/>
      <c r="J4" s="16"/>
      <c r="K4" s="18"/>
      <c r="L4" s="16"/>
      <c r="M4" s="18"/>
      <c r="N4" s="16"/>
      <c r="O4" s="17"/>
      <c r="P4" s="16"/>
      <c r="Q4" s="16"/>
      <c r="R4" s="16"/>
      <c r="T4" s="16"/>
    </row>
    <row r="5" spans="1:32" x14ac:dyDescent="0.25">
      <c r="A5" s="1" t="s">
        <v>8</v>
      </c>
      <c r="C5" s="16"/>
      <c r="D5" s="16"/>
      <c r="E5" s="17"/>
      <c r="F5" s="16"/>
      <c r="H5" s="16"/>
      <c r="I5" s="16"/>
      <c r="J5" s="16"/>
      <c r="K5" s="18"/>
      <c r="L5" s="16"/>
      <c r="M5" s="18"/>
      <c r="N5" s="16"/>
      <c r="O5" s="17"/>
      <c r="P5" s="16"/>
      <c r="Q5" s="16"/>
      <c r="R5" s="16"/>
      <c r="T5" s="16"/>
    </row>
    <row r="6" spans="1:32" x14ac:dyDescent="0.25">
      <c r="C6" s="16"/>
      <c r="D6" s="16"/>
      <c r="E6" s="17"/>
      <c r="F6" s="16"/>
      <c r="H6" s="16"/>
      <c r="I6" s="16"/>
      <c r="J6" s="16"/>
      <c r="K6" s="18"/>
      <c r="L6" s="19"/>
      <c r="M6" s="18"/>
      <c r="N6" s="16"/>
      <c r="O6" s="17"/>
      <c r="P6" s="16"/>
      <c r="Q6" s="16"/>
      <c r="R6" s="16"/>
      <c r="T6" s="16"/>
    </row>
    <row r="7" spans="1:32" x14ac:dyDescent="0.25">
      <c r="A7" s="2" t="s">
        <v>9</v>
      </c>
      <c r="C7" s="19">
        <v>274948</v>
      </c>
      <c r="D7" s="19">
        <v>335499</v>
      </c>
      <c r="E7" s="20"/>
      <c r="F7" s="19">
        <v>381233</v>
      </c>
      <c r="G7" s="20" t="str">
        <f>IF(W7&gt;0,IF(F7=W7,"","r"),"")</f>
        <v/>
      </c>
      <c r="H7" s="19">
        <v>414982</v>
      </c>
      <c r="I7" s="20"/>
      <c r="J7" s="19">
        <v>428547</v>
      </c>
      <c r="K7" s="21"/>
      <c r="L7" s="19">
        <v>443609</v>
      </c>
      <c r="M7" s="21"/>
      <c r="N7" s="19">
        <v>493802</v>
      </c>
      <c r="O7" s="20" t="str">
        <f t="shared" ref="O7:O26" si="0">IF(AI6&gt;0,IF(N7=AI6,"","r"),"")</f>
        <v/>
      </c>
      <c r="P7" s="19">
        <v>523891</v>
      </c>
      <c r="Q7" s="20" t="str">
        <f t="shared" ref="Q7:Q26" si="1">IF(AJ6&gt;0,IF(P7=AJ6,"","r"),"")</f>
        <v/>
      </c>
      <c r="R7" s="19">
        <v>588475</v>
      </c>
      <c r="S7" s="20" t="str">
        <f t="shared" ref="S7:S26" si="2">IF(AK6&gt;0,IF(R7=AK6,"","r"),"")</f>
        <v/>
      </c>
      <c r="T7" s="19">
        <v>608923</v>
      </c>
      <c r="V7" s="19">
        <v>701239</v>
      </c>
      <c r="X7" s="19">
        <v>705619</v>
      </c>
      <c r="Y7" s="19">
        <v>758233</v>
      </c>
      <c r="Z7" s="19"/>
      <c r="AA7" s="19"/>
      <c r="AB7" s="53">
        <f>(J7/F7-1)*100</f>
        <v>12.410782907041096</v>
      </c>
      <c r="AC7" s="53">
        <f>(N7/J7-1)*100</f>
        <v>15.2270346076393</v>
      </c>
      <c r="AD7" s="53">
        <f>(R7/N7-1)*100</f>
        <v>19.172259326612682</v>
      </c>
      <c r="AE7" s="53">
        <f>(V7/R7-1)*100</f>
        <v>19.162071455881737</v>
      </c>
      <c r="AF7" s="53">
        <f>(Y7/V7-1)*100</f>
        <v>8.1276141230022922</v>
      </c>
    </row>
    <row r="8" spans="1:32" x14ac:dyDescent="0.25">
      <c r="A8" s="2" t="s">
        <v>10</v>
      </c>
      <c r="C8" s="19" t="s">
        <v>11</v>
      </c>
      <c r="D8" s="19" t="s">
        <v>11</v>
      </c>
      <c r="E8" s="20"/>
      <c r="F8" s="19">
        <v>200</v>
      </c>
      <c r="G8" s="20" t="str">
        <f t="shared" ref="G8:G22" si="3">IF(W8&gt;0,IF(F8=W8,"","r"),"")</f>
        <v/>
      </c>
      <c r="H8" s="19" t="s">
        <v>11</v>
      </c>
      <c r="I8" s="20"/>
      <c r="J8" s="19">
        <v>201</v>
      </c>
      <c r="K8" s="21"/>
      <c r="L8" s="19" t="s">
        <v>11</v>
      </c>
      <c r="M8" s="21"/>
      <c r="N8" s="19">
        <v>194</v>
      </c>
      <c r="O8" s="20" t="str">
        <f t="shared" si="0"/>
        <v/>
      </c>
      <c r="P8" s="19" t="s">
        <v>11</v>
      </c>
      <c r="Q8" s="20" t="str">
        <f t="shared" si="1"/>
        <v/>
      </c>
      <c r="R8" s="19">
        <f>19.49*7.746</f>
        <v>150.96953999999999</v>
      </c>
      <c r="S8" s="20" t="str">
        <f t="shared" si="2"/>
        <v/>
      </c>
      <c r="T8" s="19" t="s">
        <v>11</v>
      </c>
      <c r="V8" s="19">
        <v>149</v>
      </c>
      <c r="X8" s="19" t="s">
        <v>11</v>
      </c>
      <c r="Y8" s="19"/>
      <c r="Z8" s="19"/>
      <c r="AA8" s="19"/>
    </row>
    <row r="9" spans="1:32" x14ac:dyDescent="0.25">
      <c r="A9" s="2" t="s">
        <v>12</v>
      </c>
      <c r="C9" s="19">
        <v>12546</v>
      </c>
      <c r="D9" s="19">
        <v>12987</v>
      </c>
      <c r="E9" s="20"/>
      <c r="F9" s="19">
        <v>24617</v>
      </c>
      <c r="G9" s="20" t="str">
        <f t="shared" si="3"/>
        <v/>
      </c>
      <c r="H9" s="19">
        <v>32052</v>
      </c>
      <c r="I9" s="20"/>
      <c r="J9" s="19">
        <v>32187</v>
      </c>
      <c r="K9" s="21"/>
      <c r="L9" s="19">
        <v>41385</v>
      </c>
      <c r="M9" s="21"/>
      <c r="N9" s="19">
        <v>40715</v>
      </c>
      <c r="O9" s="20" t="str">
        <f t="shared" si="0"/>
        <v/>
      </c>
      <c r="P9" s="19">
        <v>44863</v>
      </c>
      <c r="Q9" s="20" t="str">
        <f t="shared" si="1"/>
        <v/>
      </c>
      <c r="R9" s="19">
        <v>48215</v>
      </c>
      <c r="S9" s="20" t="str">
        <f t="shared" si="2"/>
        <v/>
      </c>
      <c r="T9" s="19">
        <v>50614</v>
      </c>
      <c r="V9" s="19">
        <v>220163</v>
      </c>
      <c r="X9" s="19">
        <v>255529</v>
      </c>
      <c r="Y9" s="19">
        <v>256173</v>
      </c>
      <c r="Z9" s="19"/>
      <c r="AA9" s="19"/>
      <c r="AB9" s="53">
        <f>(J9/F9-1)*100</f>
        <v>30.751106958605835</v>
      </c>
      <c r="AC9" s="53">
        <f>(N9/J9-1)*100</f>
        <v>26.495168856991945</v>
      </c>
      <c r="AD9" s="53">
        <f>(R9/N9-1)*100</f>
        <v>18.420729460886641</v>
      </c>
      <c r="AE9" s="53">
        <f>(V9/R9-1)*100</f>
        <v>356.62760551695527</v>
      </c>
      <c r="AF9" s="53">
        <f>(Y9/V9-1)*100</f>
        <v>16.35606346207128</v>
      </c>
    </row>
    <row r="10" spans="1:32" x14ac:dyDescent="0.25">
      <c r="C10" s="22"/>
      <c r="D10" s="22"/>
      <c r="E10" s="20"/>
      <c r="F10" s="22"/>
      <c r="G10" s="20" t="str">
        <f t="shared" si="3"/>
        <v/>
      </c>
      <c r="H10" s="22"/>
      <c r="I10" s="20"/>
      <c r="J10" s="22"/>
      <c r="K10" s="23"/>
      <c r="L10" s="22"/>
      <c r="M10" s="23"/>
      <c r="N10" s="22"/>
      <c r="O10" s="20" t="str">
        <f t="shared" si="0"/>
        <v/>
      </c>
      <c r="P10" s="22"/>
      <c r="Q10" s="20" t="str">
        <f t="shared" si="1"/>
        <v/>
      </c>
      <c r="R10" s="22"/>
      <c r="S10" s="20" t="str">
        <f t="shared" si="2"/>
        <v/>
      </c>
      <c r="T10" s="22"/>
      <c r="V10" s="22"/>
      <c r="X10" s="22"/>
      <c r="Y10" s="22"/>
      <c r="Z10" s="22"/>
      <c r="AA10" s="22"/>
    </row>
    <row r="11" spans="1:32" x14ac:dyDescent="0.25">
      <c r="A11" s="1" t="s">
        <v>13</v>
      </c>
      <c r="C11" s="24">
        <v>287494</v>
      </c>
      <c r="D11" s="24">
        <v>348486</v>
      </c>
      <c r="E11" s="20"/>
      <c r="F11" s="24">
        <v>405850</v>
      </c>
      <c r="G11" s="20" t="str">
        <f t="shared" si="3"/>
        <v/>
      </c>
      <c r="H11" s="24">
        <v>447034</v>
      </c>
      <c r="I11" s="20"/>
      <c r="J11" s="24">
        <v>460734</v>
      </c>
      <c r="K11" s="25"/>
      <c r="L11" s="24">
        <v>484994</v>
      </c>
      <c r="M11" s="25"/>
      <c r="N11" s="24">
        <v>534517</v>
      </c>
      <c r="O11" s="20" t="str">
        <f t="shared" si="0"/>
        <v/>
      </c>
      <c r="P11" s="24">
        <v>568754</v>
      </c>
      <c r="Q11" s="20" t="str">
        <f t="shared" si="1"/>
        <v/>
      </c>
      <c r="R11" s="24">
        <v>636690</v>
      </c>
      <c r="S11" s="20" t="str">
        <f t="shared" si="2"/>
        <v/>
      </c>
      <c r="T11" s="24">
        <v>659537</v>
      </c>
      <c r="V11" s="24">
        <v>921402</v>
      </c>
      <c r="X11" s="24">
        <v>961148</v>
      </c>
      <c r="Y11" s="24">
        <v>1014406</v>
      </c>
      <c r="Z11" s="24"/>
      <c r="AA11" s="24"/>
      <c r="AB11" s="53">
        <f>(J11/F11-1)*100</f>
        <v>13.523222865590734</v>
      </c>
      <c r="AC11" s="53">
        <f>(N11/J11-1)*100</f>
        <v>16.014229468630493</v>
      </c>
      <c r="AD11" s="53">
        <f>(R11/N11-1)*100</f>
        <v>19.115014115547304</v>
      </c>
      <c r="AE11" s="53">
        <f>(V11/R11-1)*100</f>
        <v>44.717523441549268</v>
      </c>
      <c r="AF11" s="53">
        <f>(Y11/V11-1)*100</f>
        <v>10.093748439877492</v>
      </c>
    </row>
    <row r="12" spans="1:32" x14ac:dyDescent="0.25">
      <c r="C12" s="22"/>
      <c r="D12" s="22"/>
      <c r="E12" s="20"/>
      <c r="F12" s="22"/>
      <c r="G12" s="20" t="str">
        <f t="shared" si="3"/>
        <v/>
      </c>
      <c r="H12" s="22"/>
      <c r="I12" s="20"/>
      <c r="J12" s="22"/>
      <c r="K12" s="23"/>
      <c r="L12" s="22"/>
      <c r="M12" s="23"/>
      <c r="N12" s="22"/>
      <c r="O12" s="20" t="str">
        <f t="shared" si="0"/>
        <v/>
      </c>
      <c r="P12" s="22"/>
      <c r="Q12" s="20" t="str">
        <f t="shared" si="1"/>
        <v/>
      </c>
      <c r="R12" s="22"/>
      <c r="S12" s="20" t="str">
        <f t="shared" si="2"/>
        <v/>
      </c>
      <c r="T12" s="22"/>
      <c r="V12" s="22"/>
      <c r="X12" s="22"/>
      <c r="Y12" s="22"/>
      <c r="Z12" s="22"/>
      <c r="AA12" s="22"/>
    </row>
    <row r="13" spans="1:32" x14ac:dyDescent="0.25">
      <c r="C13" s="22"/>
      <c r="D13" s="22"/>
      <c r="E13" s="20"/>
      <c r="F13" s="22"/>
      <c r="G13" s="20" t="str">
        <f t="shared" si="3"/>
        <v/>
      </c>
      <c r="H13" s="22"/>
      <c r="I13" s="20"/>
      <c r="J13" s="22"/>
      <c r="K13" s="23"/>
      <c r="L13" s="22"/>
      <c r="M13" s="23"/>
      <c r="N13" s="22"/>
      <c r="O13" s="20" t="str">
        <f t="shared" si="0"/>
        <v/>
      </c>
      <c r="P13" s="22"/>
      <c r="Q13" s="20" t="str">
        <f t="shared" si="1"/>
        <v/>
      </c>
      <c r="R13" s="22"/>
      <c r="S13" s="20" t="str">
        <f t="shared" si="2"/>
        <v/>
      </c>
      <c r="T13" s="22"/>
      <c r="V13" s="22"/>
      <c r="X13" s="22"/>
      <c r="Y13" s="22"/>
      <c r="Z13" s="22"/>
      <c r="AA13" s="22"/>
    </row>
    <row r="14" spans="1:32" x14ac:dyDescent="0.25">
      <c r="A14" s="1" t="s">
        <v>14</v>
      </c>
      <c r="C14" s="22"/>
      <c r="D14" s="22"/>
      <c r="E14" s="20"/>
      <c r="F14" s="22"/>
      <c r="G14" s="20" t="str">
        <f t="shared" si="3"/>
        <v/>
      </c>
      <c r="H14" s="22"/>
      <c r="I14" s="20"/>
      <c r="J14" s="22"/>
      <c r="K14" s="23"/>
      <c r="L14" s="22"/>
      <c r="M14" s="23"/>
      <c r="N14" s="22"/>
      <c r="O14" s="20" t="str">
        <f t="shared" si="0"/>
        <v/>
      </c>
      <c r="P14" s="22"/>
      <c r="Q14" s="20" t="str">
        <f t="shared" si="1"/>
        <v/>
      </c>
      <c r="R14" s="22"/>
      <c r="S14" s="20" t="str">
        <f t="shared" si="2"/>
        <v/>
      </c>
      <c r="T14" s="22"/>
      <c r="V14" s="22"/>
      <c r="X14" s="22"/>
      <c r="Y14" s="22"/>
      <c r="Z14" s="22"/>
      <c r="AA14" s="22"/>
    </row>
    <row r="15" spans="1:32" x14ac:dyDescent="0.25">
      <c r="C15" s="22"/>
      <c r="D15" s="22"/>
      <c r="E15" s="20"/>
      <c r="F15" s="22"/>
      <c r="G15" s="20" t="str">
        <f t="shared" si="3"/>
        <v/>
      </c>
      <c r="H15" s="22"/>
      <c r="I15" s="20"/>
      <c r="J15" s="22"/>
      <c r="K15" s="23"/>
      <c r="L15" s="22"/>
      <c r="M15" s="23"/>
      <c r="N15" s="22"/>
      <c r="O15" s="20" t="str">
        <f t="shared" si="0"/>
        <v/>
      </c>
      <c r="P15" s="22"/>
      <c r="Q15" s="20" t="str">
        <f t="shared" si="1"/>
        <v/>
      </c>
      <c r="R15" s="22"/>
      <c r="S15" s="20" t="str">
        <f t="shared" si="2"/>
        <v/>
      </c>
      <c r="T15" s="22"/>
      <c r="V15" s="22"/>
      <c r="X15" s="22"/>
      <c r="Y15" s="22"/>
      <c r="Z15" s="22"/>
      <c r="AA15" s="22"/>
    </row>
    <row r="16" spans="1:32" x14ac:dyDescent="0.25">
      <c r="A16" s="2" t="s">
        <v>15</v>
      </c>
      <c r="C16" s="19">
        <v>58130</v>
      </c>
      <c r="D16" s="19">
        <v>68801</v>
      </c>
      <c r="E16" s="20"/>
      <c r="F16" s="19">
        <v>74301</v>
      </c>
      <c r="G16" s="20" t="str">
        <f t="shared" si="3"/>
        <v/>
      </c>
      <c r="H16" s="19">
        <v>74630</v>
      </c>
      <c r="I16" s="20"/>
      <c r="J16" s="19">
        <v>77600</v>
      </c>
      <c r="K16" s="21"/>
      <c r="L16" s="19">
        <v>78270</v>
      </c>
      <c r="M16" s="21"/>
      <c r="N16" s="19">
        <v>82480</v>
      </c>
      <c r="O16" s="20" t="str">
        <f t="shared" si="0"/>
        <v/>
      </c>
      <c r="P16" s="19">
        <v>91985</v>
      </c>
      <c r="Q16" s="20" t="str">
        <f t="shared" si="1"/>
        <v/>
      </c>
      <c r="R16" s="19">
        <v>87015</v>
      </c>
      <c r="S16" s="20" t="str">
        <f t="shared" si="2"/>
        <v/>
      </c>
      <c r="T16" s="19">
        <v>84675</v>
      </c>
      <c r="V16" s="19">
        <v>86465</v>
      </c>
      <c r="X16" s="19">
        <v>89895</v>
      </c>
      <c r="Y16" s="19">
        <v>118195</v>
      </c>
      <c r="Z16" s="19"/>
      <c r="AA16" s="19"/>
      <c r="AB16" s="53">
        <f t="shared" ref="AB16:AB21" si="4">(J16/F16-1)*100</f>
        <v>4.4400479132178594</v>
      </c>
      <c r="AC16" s="53">
        <f t="shared" ref="AC16:AC21" si="5">(N16/J16-1)*100</f>
        <v>6.2886597938144329</v>
      </c>
      <c r="AD16" s="53">
        <f t="shared" ref="AD16:AD21" si="6">(R16/N16-1)*100</f>
        <v>5.498302618816675</v>
      </c>
      <c r="AE16" s="53">
        <f t="shared" ref="AE16:AE21" si="7">(V16/R16-1)*100</f>
        <v>-0.63207492960983824</v>
      </c>
      <c r="AF16" s="53">
        <f t="shared" ref="AF16:AF21" si="8">(Y16/V16-1)*100</f>
        <v>36.696929393396175</v>
      </c>
    </row>
    <row r="17" spans="1:32" x14ac:dyDescent="0.25">
      <c r="A17" s="2" t="s">
        <v>16</v>
      </c>
      <c r="C17" s="19">
        <v>96145</v>
      </c>
      <c r="D17" s="19">
        <v>115683</v>
      </c>
      <c r="E17" s="20"/>
      <c r="F17" s="19">
        <v>131240</v>
      </c>
      <c r="G17" s="20" t="str">
        <f t="shared" si="3"/>
        <v/>
      </c>
      <c r="H17" s="19">
        <v>143908</v>
      </c>
      <c r="I17" s="20"/>
      <c r="J17" s="19">
        <v>125916</v>
      </c>
      <c r="K17" s="21"/>
      <c r="L17" s="19">
        <v>148801</v>
      </c>
      <c r="M17" s="21"/>
      <c r="N17" s="19">
        <v>145898</v>
      </c>
      <c r="O17" s="20" t="str">
        <f t="shared" si="0"/>
        <v/>
      </c>
      <c r="P17" s="19">
        <v>182168</v>
      </c>
      <c r="Q17" s="20" t="str">
        <f t="shared" si="1"/>
        <v/>
      </c>
      <c r="R17" s="19">
        <v>237629</v>
      </c>
      <c r="S17" s="20" t="str">
        <f t="shared" si="2"/>
        <v/>
      </c>
      <c r="T17" s="19">
        <v>245393</v>
      </c>
      <c r="V17" s="19">
        <v>424562</v>
      </c>
      <c r="X17" s="19">
        <v>415910</v>
      </c>
      <c r="Y17" s="19">
        <v>392206</v>
      </c>
      <c r="Z17" s="19"/>
      <c r="AA17" s="19"/>
      <c r="AB17" s="53">
        <f t="shared" si="4"/>
        <v>-4.0566900335263671</v>
      </c>
      <c r="AC17" s="53">
        <f t="shared" si="5"/>
        <v>15.869309698529177</v>
      </c>
      <c r="AD17" s="53">
        <f t="shared" si="6"/>
        <v>62.873377290984124</v>
      </c>
      <c r="AE17" s="53">
        <f t="shared" si="7"/>
        <v>78.665903572375413</v>
      </c>
      <c r="AF17" s="53">
        <f t="shared" si="8"/>
        <v>-7.6210306150809597</v>
      </c>
    </row>
    <row r="18" spans="1:32" x14ac:dyDescent="0.25">
      <c r="A18" s="2" t="s">
        <v>17</v>
      </c>
      <c r="C18" s="19">
        <v>2559</v>
      </c>
      <c r="D18" s="19">
        <v>2604</v>
      </c>
      <c r="E18" s="20"/>
      <c r="F18" s="19">
        <v>3372</v>
      </c>
      <c r="G18" s="20" t="str">
        <f t="shared" si="3"/>
        <v/>
      </c>
      <c r="H18" s="19">
        <v>3332</v>
      </c>
      <c r="I18" s="20"/>
      <c r="J18" s="19">
        <v>3597</v>
      </c>
      <c r="K18" s="21"/>
      <c r="L18" s="19">
        <v>3797</v>
      </c>
      <c r="M18" s="21"/>
      <c r="N18" s="19">
        <v>4164</v>
      </c>
      <c r="O18" s="20" t="str">
        <f t="shared" si="0"/>
        <v/>
      </c>
      <c r="P18" s="19">
        <v>4564</v>
      </c>
      <c r="Q18" s="20" t="str">
        <f t="shared" si="1"/>
        <v/>
      </c>
      <c r="R18" s="19">
        <v>5399</v>
      </c>
      <c r="S18" s="20" t="str">
        <f t="shared" si="2"/>
        <v/>
      </c>
      <c r="T18" s="19">
        <v>5648</v>
      </c>
      <c r="V18" s="19">
        <v>5778</v>
      </c>
      <c r="X18" s="19">
        <v>5688</v>
      </c>
      <c r="Y18" s="19">
        <v>5777</v>
      </c>
      <c r="Z18" s="19"/>
      <c r="AA18" s="19"/>
      <c r="AB18" s="53">
        <f t="shared" si="4"/>
        <v>6.6725978647686812</v>
      </c>
      <c r="AC18" s="53">
        <f t="shared" si="5"/>
        <v>15.763135946622175</v>
      </c>
      <c r="AD18" s="53">
        <f t="shared" si="6"/>
        <v>29.658981748318915</v>
      </c>
      <c r="AE18" s="53">
        <f t="shared" si="7"/>
        <v>7.0198184849046052</v>
      </c>
      <c r="AF18" s="53">
        <f t="shared" si="8"/>
        <v>-1.7307026652824131E-2</v>
      </c>
    </row>
    <row r="19" spans="1:32" x14ac:dyDescent="0.25">
      <c r="A19" s="2" t="s">
        <v>18</v>
      </c>
      <c r="C19" s="19">
        <v>19324</v>
      </c>
      <c r="D19" s="19">
        <v>25157</v>
      </c>
      <c r="E19" s="20"/>
      <c r="F19" s="19">
        <v>46140</v>
      </c>
      <c r="G19" s="20" t="str">
        <f t="shared" si="3"/>
        <v/>
      </c>
      <c r="H19" s="19">
        <v>50840</v>
      </c>
      <c r="I19" s="20"/>
      <c r="J19" s="19">
        <v>53125</v>
      </c>
      <c r="K19" s="31" t="s">
        <v>19</v>
      </c>
      <c r="L19" s="19">
        <v>56493</v>
      </c>
      <c r="M19" s="31" t="s">
        <v>19</v>
      </c>
      <c r="N19" s="19">
        <v>83509</v>
      </c>
      <c r="O19" s="20" t="str">
        <f t="shared" si="0"/>
        <v/>
      </c>
      <c r="P19" s="19">
        <v>89338</v>
      </c>
      <c r="Q19" s="20" t="str">
        <f t="shared" si="1"/>
        <v/>
      </c>
      <c r="R19" s="19">
        <v>89338</v>
      </c>
      <c r="S19" s="20" t="str">
        <f t="shared" si="2"/>
        <v/>
      </c>
      <c r="T19" s="19">
        <v>87758</v>
      </c>
      <c r="V19" s="19">
        <v>98334</v>
      </c>
      <c r="X19" s="19">
        <v>98700</v>
      </c>
      <c r="Y19" s="19">
        <v>101828</v>
      </c>
      <c r="Z19" s="19"/>
      <c r="AA19" s="19"/>
      <c r="AB19" s="53">
        <f t="shared" si="4"/>
        <v>15.138708279150404</v>
      </c>
      <c r="AC19" s="53">
        <f t="shared" si="5"/>
        <v>57.193411764705893</v>
      </c>
      <c r="AD19" s="53">
        <f t="shared" si="6"/>
        <v>6.9800859787567893</v>
      </c>
      <c r="AE19" s="53">
        <f t="shared" si="7"/>
        <v>10.069623228637315</v>
      </c>
      <c r="AF19" s="53">
        <f t="shared" si="8"/>
        <v>3.5531962495169545</v>
      </c>
    </row>
    <row r="20" spans="1:32" x14ac:dyDescent="0.25">
      <c r="A20" s="2" t="s">
        <v>20</v>
      </c>
      <c r="C20" s="19">
        <v>1480</v>
      </c>
      <c r="D20" s="19">
        <v>1385</v>
      </c>
      <c r="E20" s="20"/>
      <c r="F20" s="19">
        <v>2208</v>
      </c>
      <c r="G20" s="20" t="str">
        <f t="shared" si="3"/>
        <v/>
      </c>
      <c r="H20" s="19">
        <v>2247</v>
      </c>
      <c r="I20" s="20"/>
      <c r="J20" s="19">
        <v>1762</v>
      </c>
      <c r="K20" s="21"/>
      <c r="L20" s="19">
        <v>3925</v>
      </c>
      <c r="M20" s="21"/>
      <c r="N20" s="19">
        <v>474</v>
      </c>
      <c r="O20" s="20" t="str">
        <f t="shared" si="0"/>
        <v/>
      </c>
      <c r="P20" s="19">
        <v>480</v>
      </c>
      <c r="Q20" s="20" t="str">
        <f t="shared" si="1"/>
        <v/>
      </c>
      <c r="R20" s="19">
        <v>296</v>
      </c>
      <c r="S20" s="20" t="str">
        <f t="shared" si="2"/>
        <v/>
      </c>
      <c r="T20" s="19">
        <v>497</v>
      </c>
      <c r="V20" s="19">
        <v>2527</v>
      </c>
      <c r="X20" s="19">
        <v>2030</v>
      </c>
      <c r="Y20" s="19">
        <v>7960</v>
      </c>
      <c r="Z20" s="19"/>
      <c r="AA20" s="19"/>
      <c r="AB20" s="53">
        <f t="shared" si="4"/>
        <v>-20.199275362318836</v>
      </c>
      <c r="AC20" s="53">
        <f t="shared" si="5"/>
        <v>-73.098751418842227</v>
      </c>
      <c r="AD20" s="53">
        <f t="shared" si="6"/>
        <v>-37.552742616033754</v>
      </c>
      <c r="AE20" s="53">
        <f t="shared" si="7"/>
        <v>753.71621621621614</v>
      </c>
      <c r="AF20" s="53">
        <f t="shared" si="8"/>
        <v>214.99802136921252</v>
      </c>
    </row>
    <row r="21" spans="1:32" x14ac:dyDescent="0.25">
      <c r="A21" s="2" t="s">
        <v>21</v>
      </c>
      <c r="C21" s="19">
        <v>3220</v>
      </c>
      <c r="D21" s="19">
        <v>7314</v>
      </c>
      <c r="E21" s="20"/>
      <c r="F21" s="19">
        <v>22815</v>
      </c>
      <c r="G21" s="20" t="str">
        <f t="shared" si="3"/>
        <v/>
      </c>
      <c r="H21" s="19">
        <v>22048</v>
      </c>
      <c r="I21" s="20"/>
      <c r="J21" s="19">
        <v>38600</v>
      </c>
      <c r="K21" s="31" t="s">
        <v>19</v>
      </c>
      <c r="L21" s="19">
        <v>32054</v>
      </c>
      <c r="M21" s="31" t="s">
        <v>19</v>
      </c>
      <c r="N21" s="19">
        <v>45130</v>
      </c>
      <c r="O21" s="20" t="str">
        <f t="shared" si="0"/>
        <v/>
      </c>
      <c r="P21" s="19">
        <v>18332</v>
      </c>
      <c r="Q21" s="20" t="str">
        <f t="shared" si="1"/>
        <v/>
      </c>
      <c r="R21" s="19">
        <v>26802</v>
      </c>
      <c r="S21" s="20" t="str">
        <f t="shared" si="2"/>
        <v/>
      </c>
      <c r="T21" s="19">
        <v>33521</v>
      </c>
      <c r="V21" s="19">
        <v>61303</v>
      </c>
      <c r="X21" s="19">
        <v>82012</v>
      </c>
      <c r="Y21" s="19">
        <f>29099+67890</f>
        <v>96989</v>
      </c>
      <c r="Z21" s="19"/>
      <c r="AA21" s="19"/>
      <c r="AB21" s="53">
        <f t="shared" si="4"/>
        <v>69.186938417707637</v>
      </c>
      <c r="AC21" s="53">
        <f t="shared" si="5"/>
        <v>16.917098445595858</v>
      </c>
      <c r="AD21" s="53">
        <f t="shared" si="6"/>
        <v>-40.611566585419901</v>
      </c>
      <c r="AE21" s="53">
        <f t="shared" si="7"/>
        <v>128.72546824863815</v>
      </c>
      <c r="AF21" s="53">
        <f t="shared" si="8"/>
        <v>58.212485522731349</v>
      </c>
    </row>
    <row r="22" spans="1:32" x14ac:dyDescent="0.25">
      <c r="C22" s="22"/>
      <c r="D22" s="22"/>
      <c r="E22" s="20"/>
      <c r="F22" s="22"/>
      <c r="G22" s="20" t="str">
        <f t="shared" si="3"/>
        <v/>
      </c>
      <c r="H22" s="22"/>
      <c r="I22" s="20"/>
      <c r="J22" s="22"/>
      <c r="K22" s="23"/>
      <c r="L22" s="22"/>
      <c r="M22" s="23"/>
      <c r="N22" s="22"/>
      <c r="O22" s="20" t="str">
        <f t="shared" si="0"/>
        <v/>
      </c>
      <c r="P22" s="22"/>
      <c r="Q22" s="20" t="str">
        <f t="shared" si="1"/>
        <v/>
      </c>
      <c r="R22" s="22"/>
      <c r="S22" s="20" t="str">
        <f t="shared" si="2"/>
        <v/>
      </c>
      <c r="T22" s="22"/>
      <c r="V22" s="22"/>
      <c r="X22" s="22"/>
      <c r="Y22" s="22"/>
      <c r="Z22" s="22"/>
      <c r="AA22" s="22"/>
      <c r="AB22" s="53"/>
      <c r="AC22" s="53"/>
      <c r="AD22" s="53"/>
      <c r="AE22" s="53"/>
      <c r="AF22" s="53"/>
    </row>
    <row r="23" spans="1:32" x14ac:dyDescent="0.25">
      <c r="A23" s="1" t="s">
        <v>13</v>
      </c>
      <c r="C23" s="24">
        <v>180858</v>
      </c>
      <c r="D23" s="24">
        <v>220944</v>
      </c>
      <c r="E23" s="20"/>
      <c r="F23" s="24">
        <v>280076</v>
      </c>
      <c r="G23" s="20" t="e">
        <f>IF(#REF!&gt;0,IF(F23=#REF!,"","r"),"")</f>
        <v>#REF!</v>
      </c>
      <c r="H23" s="24">
        <v>297005</v>
      </c>
      <c r="I23" s="20"/>
      <c r="J23" s="24">
        <v>300600</v>
      </c>
      <c r="K23" s="25"/>
      <c r="L23" s="24">
        <v>323340</v>
      </c>
      <c r="M23" s="25"/>
      <c r="N23" s="24">
        <v>361655</v>
      </c>
      <c r="O23" s="20" t="str">
        <f t="shared" si="0"/>
        <v/>
      </c>
      <c r="P23" s="24">
        <v>386867</v>
      </c>
      <c r="Q23" s="20" t="str">
        <f t="shared" si="1"/>
        <v/>
      </c>
      <c r="R23" s="24">
        <v>446479</v>
      </c>
      <c r="S23" s="20" t="str">
        <f t="shared" si="2"/>
        <v/>
      </c>
      <c r="T23" s="24">
        <v>457492</v>
      </c>
      <c r="V23" s="24">
        <v>678969</v>
      </c>
      <c r="X23" s="24">
        <v>694235</v>
      </c>
      <c r="Y23" s="24">
        <f>SUM(Y16:Y21)</f>
        <v>722955</v>
      </c>
      <c r="Z23" s="24"/>
      <c r="AA23" s="24"/>
      <c r="AB23" s="53">
        <f>(J23/F23-1)*100</f>
        <v>7.328010968451415</v>
      </c>
      <c r="AC23" s="53">
        <f>(N23/J23-1)*100</f>
        <v>20.311044577511652</v>
      </c>
      <c r="AD23" s="53">
        <f>(R23/N23-1)*100</f>
        <v>23.454397146451722</v>
      </c>
      <c r="AE23" s="53">
        <f>(V23/R23-1)*100</f>
        <v>52.071877960665567</v>
      </c>
      <c r="AF23" s="53">
        <f>(Y23/V23-1)*100</f>
        <v>6.4783517362353882</v>
      </c>
    </row>
    <row r="24" spans="1:32" x14ac:dyDescent="0.25">
      <c r="C24" s="22"/>
      <c r="D24" s="22"/>
      <c r="E24" s="20"/>
      <c r="F24" s="22"/>
      <c r="G24" s="20" t="str">
        <f>IF(W23&gt;0,IF(F24=W23,"","r"),"")</f>
        <v/>
      </c>
      <c r="H24" s="22"/>
      <c r="I24" s="20"/>
      <c r="J24" s="22"/>
      <c r="K24" s="23"/>
      <c r="L24" s="22"/>
      <c r="M24" s="23"/>
      <c r="N24" s="22"/>
      <c r="O24" s="20" t="str">
        <f t="shared" si="0"/>
        <v/>
      </c>
      <c r="P24" s="22"/>
      <c r="Q24" s="20" t="str">
        <f t="shared" si="1"/>
        <v/>
      </c>
      <c r="R24" s="22"/>
      <c r="S24" s="20" t="str">
        <f t="shared" si="2"/>
        <v/>
      </c>
      <c r="T24" s="22"/>
      <c r="V24" s="22"/>
      <c r="X24" s="22"/>
      <c r="Y24" s="22"/>
      <c r="Z24" s="22"/>
      <c r="AA24" s="22"/>
      <c r="AB24" s="53"/>
      <c r="AC24" s="53"/>
      <c r="AD24" s="53"/>
      <c r="AE24" s="53"/>
      <c r="AF24" s="53"/>
    </row>
    <row r="25" spans="1:32" x14ac:dyDescent="0.25">
      <c r="C25" s="22"/>
      <c r="D25" s="22"/>
      <c r="E25" s="20"/>
      <c r="F25" s="22"/>
      <c r="G25" s="20" t="str">
        <f>IF(W24&gt;0,IF(F25=W24,"","r"),"")</f>
        <v/>
      </c>
      <c r="H25" s="22"/>
      <c r="I25" s="20"/>
      <c r="J25" s="22"/>
      <c r="K25" s="23"/>
      <c r="L25" s="22"/>
      <c r="M25" s="23"/>
      <c r="N25" s="22"/>
      <c r="O25" s="20" t="str">
        <f t="shared" si="0"/>
        <v/>
      </c>
      <c r="P25" s="22"/>
      <c r="Q25" s="20" t="str">
        <f t="shared" si="1"/>
        <v/>
      </c>
      <c r="R25" s="22"/>
      <c r="S25" s="20" t="str">
        <f t="shared" si="2"/>
        <v/>
      </c>
      <c r="T25" s="22"/>
      <c r="V25" s="24"/>
      <c r="X25" s="24"/>
      <c r="Y25" s="24"/>
      <c r="Z25" s="24"/>
      <c r="AA25" s="24"/>
      <c r="AB25" s="53"/>
      <c r="AC25" s="53"/>
      <c r="AD25" s="53"/>
      <c r="AE25" s="53"/>
      <c r="AF25" s="53"/>
    </row>
    <row r="26" spans="1:32" x14ac:dyDescent="0.25">
      <c r="A26" s="1" t="s">
        <v>22</v>
      </c>
      <c r="C26" s="24">
        <v>106636</v>
      </c>
      <c r="D26" s="24">
        <v>127542</v>
      </c>
      <c r="E26" s="20"/>
      <c r="F26" s="24">
        <v>125774</v>
      </c>
      <c r="G26" s="20" t="str">
        <f>IF(W25&gt;0,IF(F26=W25,"","r"),"")</f>
        <v/>
      </c>
      <c r="H26" s="24">
        <v>150029</v>
      </c>
      <c r="I26" s="20"/>
      <c r="J26" s="24">
        <v>160134</v>
      </c>
      <c r="K26" s="25"/>
      <c r="L26" s="24">
        <v>161654</v>
      </c>
      <c r="M26" s="25"/>
      <c r="N26" s="24">
        <v>172862</v>
      </c>
      <c r="O26" s="20" t="str">
        <f t="shared" si="0"/>
        <v/>
      </c>
      <c r="P26" s="24">
        <v>181887</v>
      </c>
      <c r="Q26" s="20" t="str">
        <f t="shared" si="1"/>
        <v/>
      </c>
      <c r="R26" s="24">
        <v>190211</v>
      </c>
      <c r="S26" s="20" t="str">
        <f t="shared" si="2"/>
        <v/>
      </c>
      <c r="T26" s="24">
        <v>202045</v>
      </c>
      <c r="V26" s="24">
        <v>242433</v>
      </c>
      <c r="X26" s="24">
        <v>266913</v>
      </c>
      <c r="Y26" s="24">
        <f>Y11-Y23</f>
        <v>291451</v>
      </c>
      <c r="Z26" s="24"/>
      <c r="AA26" s="24"/>
      <c r="AB26" s="53">
        <f>(J26/F26-1)*100</f>
        <v>27.31884173199548</v>
      </c>
      <c r="AC26" s="53">
        <f>(N26/J26-1)*100</f>
        <v>7.948343262517632</v>
      </c>
      <c r="AD26" s="53">
        <f>(R26/N26-1)*100</f>
        <v>10.036329557681857</v>
      </c>
      <c r="AE26" s="53">
        <f>(V26/R26-1)*100</f>
        <v>27.454773908974772</v>
      </c>
      <c r="AF26" s="53">
        <f>(Y26/V26-1)*100</f>
        <v>20.219194581595733</v>
      </c>
    </row>
  </sheetData>
  <mergeCells count="1">
    <mergeCell ref="AB2:AF2"/>
  </mergeCells>
  <phoneticPr fontId="23" type="noConversion"/>
  <printOptions gridLines="1" gridLinesSet="0"/>
  <pageMargins left="0.75" right="0.75" top="1" bottom="1" header="0.5" footer="0.5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T8.1.2</vt:lpstr>
      <vt:lpstr>Consolidated Balance Sheet(old)</vt:lpstr>
      <vt:lpstr>half-yearly</vt:lpstr>
      <vt:lpstr>T8.1.2!Print_Area</vt:lpstr>
      <vt:lpstr>T8.1.2!Print_Titles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HKMA</dc:creator>
  <cp:lastModifiedBy>MENG Ting, Marianna</cp:lastModifiedBy>
  <cp:lastPrinted>2023-08-01T02:25:59Z</cp:lastPrinted>
  <dcterms:created xsi:type="dcterms:W3CDTF">1999-04-29T07:30:30Z</dcterms:created>
  <dcterms:modified xsi:type="dcterms:W3CDTF">2023-08-01T02:26:36Z</dcterms:modified>
</cp:coreProperties>
</file>