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drawings/drawing3.xml" ContentType="application/vnd.openxmlformats-officedocument.drawing+xml"/>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defaultThemeVersion="124226"/>
  <mc:AlternateContent xmlns:mc="http://schemas.openxmlformats.org/markup-compatibility/2006">
    <mc:Choice Requires="x15">
      <x15ac:absPath xmlns:x15ac="http://schemas.microsoft.com/office/spreadsheetml/2010/11/ac" url="C:\Users\mas_sharonniam\Documents\My MAS Documents\BIS Submissions\2022 Triennial Survey\Final Copies\"/>
    </mc:Choice>
  </mc:AlternateContent>
  <xr:revisionPtr revIDLastSave="0" documentId="13_ncr:1_{A848B628-ECE1-41D3-9D77-88C5CB032EAC}" xr6:coauthVersionLast="47" xr6:coauthVersionMax="47" xr10:uidLastSave="{00000000-0000-0000-0000-000000000000}"/>
  <bookViews>
    <workbookView xWindow="-120" yWindow="-120" windowWidth="29040" windowHeight="15840" tabRatio="714" xr2:uid="{00000000-000D-0000-FFFF-FFFF00000000}"/>
  </bookViews>
  <sheets>
    <sheet name="CoverPage" sheetId="45" r:id="rId1"/>
    <sheet name="Front" sheetId="43" r:id="rId2"/>
    <sheet name="Instructions" sheetId="44" r:id="rId3"/>
    <sheet name="General_Checks" sheetId="27" state="hidden" r:id="rId4"/>
    <sheet name="Check" sheetId="42" r:id="rId5"/>
    <sheet name="O1" sheetId="2" r:id="rId6"/>
    <sheet name="OUT_1_Check" sheetId="19" state="hidden" r:id="rId7"/>
    <sheet name="O2" sheetId="16" r:id="rId8"/>
    <sheet name="OUT_2_Check" sheetId="21" state="hidden" r:id="rId9"/>
    <sheet name="O3" sheetId="15" r:id="rId10"/>
    <sheet name="OUT_3_Check" sheetId="22" state="hidden" r:id="rId11"/>
    <sheet name="O4" sheetId="14" r:id="rId12"/>
    <sheet name="OUT_4_Check" sheetId="28" state="hidden" r:id="rId13"/>
    <sheet name="O5" sheetId="35" r:id="rId14"/>
    <sheet name="CDS_Check" sheetId="36" state="hidden" r:id="rId15"/>
  </sheets>
  <definedNames>
    <definedName name="Is_zero">Check!$D$10</definedName>
    <definedName name="_xlnm.Print_Area" localSheetId="1">Front!$B$2:$M$20</definedName>
    <definedName name="_xlnm.Print_Area" localSheetId="2">Instructions!$A$1:$L$72</definedName>
    <definedName name="_xlnm.Print_Area" localSheetId="5">'O1'!$B$1:$AS$43</definedName>
    <definedName name="_xlnm.Print_Area" localSheetId="7">'O2'!$B$1:$AS$39</definedName>
    <definedName name="_xlnm.Print_Area" localSheetId="9">'O3'!$B$1:$O$33</definedName>
    <definedName name="_xlnm.Print_Area" localSheetId="11">'O4'!$B$1:$P$27</definedName>
    <definedName name="_xlnm.Print_Area" localSheetId="13">'O5'!$B$1:$L$41</definedName>
    <definedName name="_xlnm.Print_Area" localSheetId="6">OUT_1_Check!$A$1:$AJ$56</definedName>
    <definedName name="_xlnm.Print_Area" localSheetId="8">OUT_2_Check!#REF!</definedName>
    <definedName name="_xlnm.Print_Area" localSheetId="10">OUT_3_Check!$A$1:$O$43</definedName>
    <definedName name="_xlnm.Print_Area" localSheetId="12">OUT_4_Check!$A$1:$S$38</definedName>
    <definedName name="RgFwd" localSheetId="0">#REF!</definedName>
    <definedName name="RgFwd">#REF!</definedName>
    <definedName name="RgMatFwd" localSheetId="0">#REF!</definedName>
    <definedName name="RgMatFwd">#REF!</definedName>
    <definedName name="RgMatSwaps" localSheetId="0">#REF!</definedName>
    <definedName name="RgMatSwaps">#REF!</definedName>
    <definedName name="RgSpot" localSheetId="0">#REF!</definedName>
    <definedName name="RgSpot">#REF!</definedName>
    <definedName name="RgSwaps" localSheetId="0">#REF!</definedName>
    <definedName name="RgSwap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3" i="2" l="1"/>
  <c r="E74" i="16" l="1"/>
  <c r="E68" i="16"/>
  <c r="E61" i="16"/>
  <c r="E55" i="16"/>
  <c r="E51" i="16"/>
  <c r="E32" i="16"/>
  <c r="E76" i="16"/>
  <c r="E26" i="16"/>
  <c r="E70" i="16"/>
  <c r="E19" i="16"/>
  <c r="E63" i="16"/>
  <c r="E13" i="16"/>
  <c r="E57" i="16"/>
  <c r="E76" i="2"/>
  <c r="E69" i="2"/>
  <c r="E62" i="2"/>
  <c r="E55" i="2"/>
  <c r="E51" i="2"/>
  <c r="E34" i="2"/>
  <c r="E78" i="2"/>
  <c r="E27" i="2"/>
  <c r="E20" i="2"/>
  <c r="E64" i="2"/>
  <c r="E13" i="2"/>
  <c r="E57" i="2"/>
  <c r="E36" i="2"/>
  <c r="E38" i="2"/>
  <c r="E71" i="2"/>
  <c r="E33" i="16"/>
  <c r="E80" i="2"/>
  <c r="E77" i="16"/>
  <c r="E35" i="16"/>
  <c r="E88" i="2"/>
  <c r="E82" i="2"/>
  <c r="E79" i="16"/>
  <c r="E84" i="16"/>
  <c r="N52" i="15"/>
  <c r="M52" i="15"/>
  <c r="L27" i="14"/>
  <c r="L54" i="14"/>
  <c r="K27" i="14"/>
  <c r="K54" i="14"/>
  <c r="I27" i="14"/>
  <c r="I54" i="14"/>
  <c r="F21" i="14"/>
  <c r="I21" i="14"/>
  <c r="L21" i="14"/>
  <c r="O21" i="14"/>
  <c r="O48" i="14"/>
  <c r="I48" i="14"/>
  <c r="F48" i="14"/>
  <c r="L52" i="14"/>
  <c r="K52" i="14"/>
  <c r="J52" i="14"/>
  <c r="I52" i="14"/>
  <c r="H52" i="14"/>
  <c r="G52" i="14"/>
  <c r="F52" i="14"/>
  <c r="E52" i="14"/>
  <c r="D52" i="14"/>
  <c r="M19" i="14"/>
  <c r="M46" i="14"/>
  <c r="L46" i="14"/>
  <c r="K46" i="14"/>
  <c r="J46" i="14"/>
  <c r="I46" i="14"/>
  <c r="H46" i="14"/>
  <c r="G46" i="14"/>
  <c r="F46" i="14"/>
  <c r="E46" i="14"/>
  <c r="D46" i="14"/>
  <c r="L40" i="14"/>
  <c r="K40" i="14"/>
  <c r="J40" i="14"/>
  <c r="I40" i="14"/>
  <c r="H40" i="14"/>
  <c r="G40" i="14"/>
  <c r="F40" i="14"/>
  <c r="E40" i="14"/>
  <c r="D40" i="14"/>
  <c r="J27" i="14"/>
  <c r="J54" i="14"/>
  <c r="F27" i="14"/>
  <c r="O27" i="14"/>
  <c r="O54" i="14"/>
  <c r="H27" i="14"/>
  <c r="G27" i="14"/>
  <c r="H37" i="28"/>
  <c r="G54" i="14"/>
  <c r="E27" i="14"/>
  <c r="E54" i="14"/>
  <c r="D27" i="14"/>
  <c r="L48" i="14"/>
  <c r="K21" i="14"/>
  <c r="K48" i="14"/>
  <c r="J21" i="14"/>
  <c r="J48" i="14"/>
  <c r="H21" i="14"/>
  <c r="G21" i="14"/>
  <c r="E21" i="14"/>
  <c r="D21" i="14"/>
  <c r="D48" i="14"/>
  <c r="O26" i="14"/>
  <c r="N26" i="14"/>
  <c r="M26" i="14"/>
  <c r="O25" i="14"/>
  <c r="O52" i="14"/>
  <c r="N25" i="14"/>
  <c r="N52" i="14"/>
  <c r="M25" i="14"/>
  <c r="M52" i="14"/>
  <c r="O24" i="14"/>
  <c r="O51" i="14"/>
  <c r="N24" i="14"/>
  <c r="M24" i="14"/>
  <c r="O23" i="14"/>
  <c r="N23" i="14"/>
  <c r="N50" i="14"/>
  <c r="M23" i="14"/>
  <c r="O20" i="14"/>
  <c r="N20" i="14"/>
  <c r="N47" i="14"/>
  <c r="M20" i="14"/>
  <c r="O19" i="14"/>
  <c r="O46" i="14"/>
  <c r="N19" i="14"/>
  <c r="N46" i="14"/>
  <c r="O18" i="14"/>
  <c r="O45" i="14"/>
  <c r="O17" i="14"/>
  <c r="R30" i="28"/>
  <c r="N18" i="14"/>
  <c r="M18" i="14"/>
  <c r="N17" i="14"/>
  <c r="M17" i="14"/>
  <c r="O14" i="14"/>
  <c r="N14" i="14"/>
  <c r="M14" i="14"/>
  <c r="O13" i="14"/>
  <c r="O40" i="14"/>
  <c r="N13" i="14"/>
  <c r="N40" i="14"/>
  <c r="M13" i="14"/>
  <c r="M40" i="14"/>
  <c r="L15" i="14"/>
  <c r="L42" i="14"/>
  <c r="K15" i="14"/>
  <c r="J15" i="14"/>
  <c r="J42" i="14"/>
  <c r="I15" i="14"/>
  <c r="I42" i="14"/>
  <c r="H15" i="14"/>
  <c r="H42" i="14"/>
  <c r="G15" i="14"/>
  <c r="G42" i="14"/>
  <c r="F15" i="14"/>
  <c r="O15" i="14"/>
  <c r="O42" i="14"/>
  <c r="E15" i="14"/>
  <c r="D15" i="14"/>
  <c r="D42" i="14"/>
  <c r="N27" i="15"/>
  <c r="N60" i="15" s="1"/>
  <c r="N21" i="15"/>
  <c r="N54" i="15" s="1"/>
  <c r="M21" i="15"/>
  <c r="H21" i="15"/>
  <c r="H54" i="15"/>
  <c r="F21" i="15"/>
  <c r="F54" i="15"/>
  <c r="N58" i="15"/>
  <c r="M58" i="15"/>
  <c r="I58" i="15"/>
  <c r="H58" i="15"/>
  <c r="G58" i="15"/>
  <c r="F58" i="15"/>
  <c r="E58" i="15"/>
  <c r="D58" i="15"/>
  <c r="I52" i="15"/>
  <c r="H52" i="15"/>
  <c r="G52" i="15"/>
  <c r="F52" i="15"/>
  <c r="E52" i="15"/>
  <c r="D52" i="15"/>
  <c r="N45" i="15"/>
  <c r="M45" i="15"/>
  <c r="I45" i="15"/>
  <c r="H45" i="15"/>
  <c r="G45" i="15"/>
  <c r="F45" i="15"/>
  <c r="E45" i="15"/>
  <c r="D45" i="15"/>
  <c r="M27" i="15"/>
  <c r="M60" i="15" s="1"/>
  <c r="I27" i="15"/>
  <c r="H27" i="15"/>
  <c r="H60" i="15"/>
  <c r="G27" i="15"/>
  <c r="F27" i="15"/>
  <c r="E27" i="15"/>
  <c r="D27" i="15"/>
  <c r="I21" i="15"/>
  <c r="I54" i="15"/>
  <c r="G21" i="15"/>
  <c r="E21" i="15"/>
  <c r="E54" i="15"/>
  <c r="D21" i="15"/>
  <c r="N14" i="15"/>
  <c r="N19" i="22" s="1"/>
  <c r="N47" i="15"/>
  <c r="M14" i="15"/>
  <c r="M19" i="22" s="1"/>
  <c r="I14" i="15"/>
  <c r="H14" i="15"/>
  <c r="H47" i="15"/>
  <c r="G14" i="15"/>
  <c r="G47" i="15"/>
  <c r="F14" i="15"/>
  <c r="F47" i="15"/>
  <c r="E14" i="15"/>
  <c r="D14" i="15"/>
  <c r="J14" i="15"/>
  <c r="D47" i="15"/>
  <c r="AQ32" i="16"/>
  <c r="AP32" i="16"/>
  <c r="AP76" i="16"/>
  <c r="AO32" i="16"/>
  <c r="AN32" i="16"/>
  <c r="AM32" i="16"/>
  <c r="AM76" i="16"/>
  <c r="AL32" i="16"/>
  <c r="AL76" i="16"/>
  <c r="AK32" i="16"/>
  <c r="AK76" i="16"/>
  <c r="AJ32" i="16"/>
  <c r="AJ76" i="16"/>
  <c r="AI32" i="16"/>
  <c r="AJ38" i="21"/>
  <c r="AH32" i="16"/>
  <c r="AH76" i="16"/>
  <c r="AG32" i="16"/>
  <c r="AG76" i="16"/>
  <c r="AF32" i="16"/>
  <c r="AF76" i="16"/>
  <c r="AE32" i="16"/>
  <c r="AE76" i="16"/>
  <c r="AD32" i="16"/>
  <c r="AE38" i="21"/>
  <c r="AC32" i="16"/>
  <c r="AD38" i="21"/>
  <c r="AB32" i="16"/>
  <c r="AA32" i="16"/>
  <c r="AA76" i="16"/>
  <c r="Z32" i="16"/>
  <c r="Z76" i="16"/>
  <c r="Y32" i="16"/>
  <c r="Y76" i="16"/>
  <c r="X32" i="16"/>
  <c r="W32" i="16"/>
  <c r="W76" i="16"/>
  <c r="V32" i="16"/>
  <c r="U32" i="16"/>
  <c r="T32" i="16"/>
  <c r="T76" i="16"/>
  <c r="S32" i="16"/>
  <c r="Q38" i="21"/>
  <c r="R32" i="16"/>
  <c r="R76" i="16"/>
  <c r="Q32" i="16"/>
  <c r="Q76" i="16"/>
  <c r="P32" i="16"/>
  <c r="N38" i="21"/>
  <c r="O32" i="16"/>
  <c r="N32" i="16"/>
  <c r="N76" i="16"/>
  <c r="M32" i="16"/>
  <c r="M76" i="16"/>
  <c r="L32" i="16"/>
  <c r="K32" i="16"/>
  <c r="K76" i="16"/>
  <c r="J32" i="16"/>
  <c r="J76" i="16"/>
  <c r="I32" i="16"/>
  <c r="I76" i="16"/>
  <c r="H32" i="16"/>
  <c r="H26" i="16"/>
  <c r="H33" i="16"/>
  <c r="G32" i="16"/>
  <c r="G76" i="16"/>
  <c r="F32" i="16"/>
  <c r="F76" i="16"/>
  <c r="D32" i="16"/>
  <c r="D76" i="16"/>
  <c r="AQ26" i="16"/>
  <c r="AP26" i="16"/>
  <c r="AS32" i="21"/>
  <c r="AO26" i="16"/>
  <c r="AO70" i="16"/>
  <c r="AN26" i="16"/>
  <c r="AN70" i="16"/>
  <c r="AM26" i="16"/>
  <c r="AL26" i="16"/>
  <c r="AM32" i="21"/>
  <c r="AK26" i="16"/>
  <c r="AK33" i="16"/>
  <c r="AJ26" i="16"/>
  <c r="AK32" i="21"/>
  <c r="AI26" i="16"/>
  <c r="AH26" i="16"/>
  <c r="AH70" i="16"/>
  <c r="AG26" i="16"/>
  <c r="AG70" i="16"/>
  <c r="AF26" i="16"/>
  <c r="AG32" i="21"/>
  <c r="AE26" i="16"/>
  <c r="AE33" i="16"/>
  <c r="AD26" i="16"/>
  <c r="AE32" i="21"/>
  <c r="AC26" i="16"/>
  <c r="AB26" i="16"/>
  <c r="AC32" i="21"/>
  <c r="AA26" i="16"/>
  <c r="AA70" i="16"/>
  <c r="Z26" i="16"/>
  <c r="Z70" i="16"/>
  <c r="Y26" i="16"/>
  <c r="X32" i="21"/>
  <c r="X26" i="16"/>
  <c r="W32" i="21"/>
  <c r="W26" i="16"/>
  <c r="V32" i="21"/>
  <c r="V26" i="16"/>
  <c r="V70" i="16"/>
  <c r="U26" i="16"/>
  <c r="U70" i="16"/>
  <c r="T26" i="16"/>
  <c r="T70" i="16"/>
  <c r="S26" i="16"/>
  <c r="S70" i="16"/>
  <c r="R26" i="16"/>
  <c r="P32" i="21"/>
  <c r="Q26" i="16"/>
  <c r="Q70" i="16"/>
  <c r="P26" i="16"/>
  <c r="N32" i="21"/>
  <c r="O26" i="16"/>
  <c r="M32" i="21"/>
  <c r="O70" i="16"/>
  <c r="N26" i="16"/>
  <c r="L32" i="21"/>
  <c r="M26" i="16"/>
  <c r="M70" i="16"/>
  <c r="L26" i="16"/>
  <c r="L70" i="16"/>
  <c r="K26" i="16"/>
  <c r="K70" i="16"/>
  <c r="J26" i="16"/>
  <c r="J70" i="16"/>
  <c r="I26" i="16"/>
  <c r="H32" i="21"/>
  <c r="G32" i="21"/>
  <c r="G26" i="16"/>
  <c r="G70" i="16"/>
  <c r="F26" i="16"/>
  <c r="F70" i="16"/>
  <c r="D26" i="16"/>
  <c r="D70" i="16"/>
  <c r="AQ19" i="16"/>
  <c r="AQ63" i="16"/>
  <c r="AP19" i="16"/>
  <c r="AS25" i="21"/>
  <c r="AO19" i="16"/>
  <c r="AO63" i="16"/>
  <c r="AN19" i="16"/>
  <c r="AN63" i="16"/>
  <c r="AM19" i="16"/>
  <c r="AP25" i="21"/>
  <c r="AM63" i="16"/>
  <c r="AL19" i="16"/>
  <c r="AL63" i="16"/>
  <c r="AK19" i="16"/>
  <c r="AK63" i="16"/>
  <c r="AJ19" i="16"/>
  <c r="AJ63" i="16"/>
  <c r="AI19" i="16"/>
  <c r="AI63" i="16"/>
  <c r="AH19" i="16"/>
  <c r="AI25" i="21"/>
  <c r="AH63" i="16"/>
  <c r="AG19" i="16"/>
  <c r="AF19" i="16"/>
  <c r="AF63" i="16"/>
  <c r="AE19" i="16"/>
  <c r="AE63" i="16"/>
  <c r="AD19" i="16"/>
  <c r="AD63" i="16"/>
  <c r="AC19" i="16"/>
  <c r="AC63" i="16"/>
  <c r="AB19" i="16"/>
  <c r="AB63" i="16"/>
  <c r="AA19" i="16"/>
  <c r="Z19" i="16"/>
  <c r="Z63" i="16"/>
  <c r="Y19" i="16"/>
  <c r="Y63" i="16"/>
  <c r="X19" i="16"/>
  <c r="X63" i="16"/>
  <c r="W19" i="16"/>
  <c r="V25" i="21"/>
  <c r="W63" i="16"/>
  <c r="V19" i="16"/>
  <c r="U25" i="21"/>
  <c r="U19" i="16"/>
  <c r="S25" i="21"/>
  <c r="U63" i="16"/>
  <c r="T19" i="16"/>
  <c r="T63" i="16"/>
  <c r="S19" i="16"/>
  <c r="S63" i="16"/>
  <c r="R19" i="16"/>
  <c r="R63" i="16"/>
  <c r="Q19" i="16"/>
  <c r="O25" i="21"/>
  <c r="P19" i="16"/>
  <c r="N25" i="21"/>
  <c r="O19" i="16"/>
  <c r="O63" i="16"/>
  <c r="N19" i="16"/>
  <c r="N63" i="16"/>
  <c r="M19" i="16"/>
  <c r="M63" i="16"/>
  <c r="K25" i="21"/>
  <c r="L19" i="16"/>
  <c r="L63" i="16"/>
  <c r="K19" i="16"/>
  <c r="J25" i="21"/>
  <c r="K63" i="16"/>
  <c r="J19" i="16"/>
  <c r="I19" i="16"/>
  <c r="I63" i="16"/>
  <c r="H19" i="16"/>
  <c r="G25" i="21"/>
  <c r="G19" i="16"/>
  <c r="F25" i="21"/>
  <c r="F19" i="16"/>
  <c r="E25" i="21"/>
  <c r="D19" i="16"/>
  <c r="D63" i="16"/>
  <c r="AQ13" i="16"/>
  <c r="AQ57" i="16"/>
  <c r="AP13" i="16"/>
  <c r="AP57" i="16"/>
  <c r="AO13" i="16"/>
  <c r="AO57" i="16"/>
  <c r="AN13" i="16"/>
  <c r="AN57" i="16"/>
  <c r="AM13" i="16"/>
  <c r="AM57" i="16"/>
  <c r="AL13" i="16"/>
  <c r="AM19" i="21"/>
  <c r="AK13" i="16"/>
  <c r="AL19" i="21"/>
  <c r="AJ13" i="16"/>
  <c r="AI13" i="16"/>
  <c r="AI57" i="16"/>
  <c r="AH13" i="16"/>
  <c r="AH57" i="16"/>
  <c r="AG13" i="16"/>
  <c r="AG57" i="16"/>
  <c r="AF13" i="16"/>
  <c r="AE13" i="16"/>
  <c r="AF19" i="21"/>
  <c r="AD13" i="16"/>
  <c r="AD57" i="16"/>
  <c r="AC13" i="16"/>
  <c r="AC57" i="16"/>
  <c r="AB13" i="16"/>
  <c r="AC19" i="21"/>
  <c r="AA13" i="16"/>
  <c r="AB19" i="21"/>
  <c r="Z13" i="16"/>
  <c r="AA19" i="21"/>
  <c r="Y13" i="16"/>
  <c r="X13" i="16"/>
  <c r="X57" i="16"/>
  <c r="W13" i="16"/>
  <c r="W57" i="16"/>
  <c r="V13" i="16"/>
  <c r="U19" i="21"/>
  <c r="U13" i="16"/>
  <c r="S19" i="21"/>
  <c r="T13" i="16"/>
  <c r="R19" i="21"/>
  <c r="S13" i="16"/>
  <c r="R13" i="16"/>
  <c r="Q13" i="16"/>
  <c r="Q57" i="16"/>
  <c r="P13" i="16"/>
  <c r="P57" i="16"/>
  <c r="O13" i="16"/>
  <c r="O57" i="16"/>
  <c r="N13" i="16"/>
  <c r="M13" i="16"/>
  <c r="K19" i="21"/>
  <c r="L13" i="16"/>
  <c r="L57" i="16"/>
  <c r="K13" i="16"/>
  <c r="J19" i="21"/>
  <c r="J13" i="16"/>
  <c r="I13" i="16"/>
  <c r="I57" i="16"/>
  <c r="H13" i="16"/>
  <c r="G19" i="21"/>
  <c r="G13" i="16"/>
  <c r="F13" i="16"/>
  <c r="D13" i="16"/>
  <c r="J25" i="15"/>
  <c r="J58" i="15"/>
  <c r="S52" i="14"/>
  <c r="J19" i="15"/>
  <c r="J12" i="15"/>
  <c r="J45" i="15"/>
  <c r="P45" i="15"/>
  <c r="AQ74" i="16"/>
  <c r="AP74" i="16"/>
  <c r="AO74" i="16"/>
  <c r="AN74" i="16"/>
  <c r="AM74" i="16"/>
  <c r="AL74" i="16"/>
  <c r="AK74" i="16"/>
  <c r="AJ74" i="16"/>
  <c r="AI74" i="16"/>
  <c r="AH74" i="16"/>
  <c r="AG74" i="16"/>
  <c r="AF74" i="16"/>
  <c r="AE74" i="16"/>
  <c r="AD74" i="16"/>
  <c r="AC74" i="16"/>
  <c r="AB74" i="16"/>
  <c r="AA74" i="16"/>
  <c r="Z74" i="16"/>
  <c r="Y74" i="16"/>
  <c r="X74" i="16"/>
  <c r="W74" i="16"/>
  <c r="V74" i="16"/>
  <c r="U74" i="16"/>
  <c r="T74" i="16"/>
  <c r="S74" i="16"/>
  <c r="R74" i="16"/>
  <c r="Q74" i="16"/>
  <c r="P74" i="16"/>
  <c r="O74" i="16"/>
  <c r="N74" i="16"/>
  <c r="M74" i="16"/>
  <c r="L74" i="16"/>
  <c r="K74" i="16"/>
  <c r="J74" i="16"/>
  <c r="I74" i="16"/>
  <c r="H74" i="16"/>
  <c r="G74" i="16"/>
  <c r="F74" i="16"/>
  <c r="D74" i="16"/>
  <c r="AQ68" i="16"/>
  <c r="AP68" i="16"/>
  <c r="AO68" i="16"/>
  <c r="AN68" i="16"/>
  <c r="AM68" i="16"/>
  <c r="AL68" i="16"/>
  <c r="AK68" i="16"/>
  <c r="AJ68" i="16"/>
  <c r="AI68" i="16"/>
  <c r="AH68"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H68" i="16"/>
  <c r="G68" i="16"/>
  <c r="F68" i="16"/>
  <c r="D68" i="16"/>
  <c r="AQ61" i="16"/>
  <c r="AP61" i="16"/>
  <c r="AO61" i="16"/>
  <c r="AN61" i="16"/>
  <c r="AM61" i="16"/>
  <c r="AL61" i="16"/>
  <c r="AK61" i="16"/>
  <c r="AJ61" i="16"/>
  <c r="AI61" i="16"/>
  <c r="AH61" i="16"/>
  <c r="AG61" i="16"/>
  <c r="AF61" i="16"/>
  <c r="AE61" i="16"/>
  <c r="AD61" i="16"/>
  <c r="AC61" i="16"/>
  <c r="AB61" i="16"/>
  <c r="AA61" i="16"/>
  <c r="Z61" i="16"/>
  <c r="Y61" i="16"/>
  <c r="X61" i="16"/>
  <c r="W61" i="16"/>
  <c r="V61" i="16"/>
  <c r="U61" i="16"/>
  <c r="T61" i="16"/>
  <c r="S61" i="16"/>
  <c r="R61" i="16"/>
  <c r="Q61" i="16"/>
  <c r="P61" i="16"/>
  <c r="O61" i="16"/>
  <c r="N61" i="16"/>
  <c r="M61" i="16"/>
  <c r="L61" i="16"/>
  <c r="K61" i="16"/>
  <c r="J61" i="16"/>
  <c r="I61" i="16"/>
  <c r="H61" i="16"/>
  <c r="G61" i="16"/>
  <c r="F61" i="16"/>
  <c r="D61" i="16"/>
  <c r="AQ55" i="16"/>
  <c r="AP55" i="16"/>
  <c r="AO55" i="16"/>
  <c r="AN55" i="16"/>
  <c r="AM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I55" i="16"/>
  <c r="H55" i="16"/>
  <c r="G55" i="16"/>
  <c r="F55" i="16"/>
  <c r="D55" i="16"/>
  <c r="AR31" i="16"/>
  <c r="AT75" i="16"/>
  <c r="AR30" i="16"/>
  <c r="AR74" i="16"/>
  <c r="AR29" i="16"/>
  <c r="AT73" i="16"/>
  <c r="AR28" i="16"/>
  <c r="S44" i="14"/>
  <c r="AR25" i="16"/>
  <c r="AR24" i="16"/>
  <c r="AT68" i="16"/>
  <c r="AR23" i="16"/>
  <c r="R45" i="14"/>
  <c r="AR22" i="16"/>
  <c r="R44" i="14"/>
  <c r="AR18" i="16"/>
  <c r="AT62" i="16"/>
  <c r="AR17" i="16"/>
  <c r="AR61" i="16"/>
  <c r="AR16" i="16"/>
  <c r="AT60" i="16"/>
  <c r="AR15" i="16"/>
  <c r="AT59" i="16"/>
  <c r="AR11" i="16"/>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D62"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D76"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D69"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D55" i="2"/>
  <c r="AQ34" i="2"/>
  <c r="AP34" i="2"/>
  <c r="AO34" i="2"/>
  <c r="AN34" i="2"/>
  <c r="AN78" i="2"/>
  <c r="AM34" i="2"/>
  <c r="AM78" i="2"/>
  <c r="AL34" i="2"/>
  <c r="AK34" i="2"/>
  <c r="AK78" i="2"/>
  <c r="AJ34" i="2"/>
  <c r="AI34" i="2"/>
  <c r="AH34" i="2"/>
  <c r="AH78" i="2"/>
  <c r="AH40" i="19"/>
  <c r="AG34" i="2"/>
  <c r="AG78" i="2"/>
  <c r="AF34" i="2"/>
  <c r="AF78" i="2"/>
  <c r="AE34" i="2"/>
  <c r="AE40" i="19"/>
  <c r="AE78" i="2"/>
  <c r="AD34" i="2"/>
  <c r="AC34" i="2"/>
  <c r="AC40" i="19"/>
  <c r="AB34" i="2"/>
  <c r="AA34" i="2"/>
  <c r="AA78" i="2"/>
  <c r="Z34" i="2"/>
  <c r="Y34" i="2"/>
  <c r="Y78" i="2"/>
  <c r="X34" i="2"/>
  <c r="V40" i="19"/>
  <c r="W34" i="2"/>
  <c r="W78" i="2"/>
  <c r="V34" i="2"/>
  <c r="T40" i="19"/>
  <c r="U34" i="2"/>
  <c r="T34" i="2"/>
  <c r="T78" i="2"/>
  <c r="S34" i="2"/>
  <c r="P40" i="19"/>
  <c r="R34" i="2"/>
  <c r="O40" i="19"/>
  <c r="Q34" i="2"/>
  <c r="Q27" i="2"/>
  <c r="Q36" i="2"/>
  <c r="Q80" i="2"/>
  <c r="P34" i="2"/>
  <c r="P78" i="2"/>
  <c r="O34" i="2"/>
  <c r="O78" i="2"/>
  <c r="N34" i="2"/>
  <c r="N78" i="2"/>
  <c r="M34" i="2"/>
  <c r="M78" i="2"/>
  <c r="L34" i="2"/>
  <c r="K34" i="2"/>
  <c r="J34" i="2"/>
  <c r="I40" i="19"/>
  <c r="I34" i="2"/>
  <c r="I78" i="2"/>
  <c r="H34" i="2"/>
  <c r="G34" i="2"/>
  <c r="F40" i="19"/>
  <c r="G78" i="2"/>
  <c r="F34" i="2"/>
  <c r="D34" i="2"/>
  <c r="AQ27" i="2"/>
  <c r="AR33" i="19"/>
  <c r="AP27" i="2"/>
  <c r="AQ33" i="19"/>
  <c r="AO27" i="2"/>
  <c r="AN27" i="2"/>
  <c r="AN71" i="2"/>
  <c r="AM27" i="2"/>
  <c r="AL27" i="2"/>
  <c r="AL71" i="2"/>
  <c r="AK27" i="2"/>
  <c r="AK71" i="2"/>
  <c r="AJ27" i="2"/>
  <c r="AJ33" i="19"/>
  <c r="AI27" i="2"/>
  <c r="AH27" i="2"/>
  <c r="AH33" i="19"/>
  <c r="AG27" i="2"/>
  <c r="AG36" i="2"/>
  <c r="AG43" i="19"/>
  <c r="AG71" i="2"/>
  <c r="AF27" i="2"/>
  <c r="AF33" i="19"/>
  <c r="AE27" i="2"/>
  <c r="AE71" i="2"/>
  <c r="AD27" i="2"/>
  <c r="AD71" i="2"/>
  <c r="AC27" i="2"/>
  <c r="AB27" i="2"/>
  <c r="AB71" i="2"/>
  <c r="AA27" i="2"/>
  <c r="AA71" i="2"/>
  <c r="Z27" i="2"/>
  <c r="Z71" i="2"/>
  <c r="Y27" i="2"/>
  <c r="Y71" i="2"/>
  <c r="X27" i="2"/>
  <c r="W27" i="2"/>
  <c r="W71" i="2"/>
  <c r="V27" i="2"/>
  <c r="V71" i="2"/>
  <c r="U27" i="2"/>
  <c r="U71" i="2"/>
  <c r="T27" i="2"/>
  <c r="S27" i="2"/>
  <c r="S71" i="2"/>
  <c r="R27" i="2"/>
  <c r="Q71" i="2"/>
  <c r="P27" i="2"/>
  <c r="P36" i="2"/>
  <c r="O27" i="2"/>
  <c r="M33" i="19"/>
  <c r="N27" i="2"/>
  <c r="L33" i="19"/>
  <c r="N71" i="2"/>
  <c r="M27" i="2"/>
  <c r="M71" i="2"/>
  <c r="L27" i="2"/>
  <c r="L71" i="2"/>
  <c r="K27" i="2"/>
  <c r="J33" i="19"/>
  <c r="J27" i="2"/>
  <c r="J71" i="2"/>
  <c r="I27" i="2"/>
  <c r="I71" i="2"/>
  <c r="H27" i="2"/>
  <c r="G33" i="19"/>
  <c r="G27" i="2"/>
  <c r="F27" i="2"/>
  <c r="E33" i="19"/>
  <c r="D27" i="2"/>
  <c r="D71" i="2"/>
  <c r="AQ20" i="2"/>
  <c r="AQ64" i="2"/>
  <c r="AP20" i="2"/>
  <c r="AP64" i="2"/>
  <c r="AO20" i="2"/>
  <c r="AP26" i="19"/>
  <c r="AN20" i="2"/>
  <c r="AM20" i="2"/>
  <c r="AL20" i="2"/>
  <c r="AL26" i="19"/>
  <c r="AK20" i="2"/>
  <c r="AJ20" i="2"/>
  <c r="AJ64" i="2"/>
  <c r="AI20" i="2"/>
  <c r="AI26" i="19"/>
  <c r="AH20" i="2"/>
  <c r="AH26" i="19"/>
  <c r="AG20" i="2"/>
  <c r="AG26" i="19"/>
  <c r="AG64" i="2"/>
  <c r="AF20" i="2"/>
  <c r="AF64" i="2"/>
  <c r="AF26" i="19"/>
  <c r="AE20" i="2"/>
  <c r="AD20" i="2"/>
  <c r="AD26" i="19"/>
  <c r="AC20" i="2"/>
  <c r="AC26" i="19"/>
  <c r="AC64" i="2"/>
  <c r="AB20" i="2"/>
  <c r="AB26" i="19"/>
  <c r="AB64" i="2"/>
  <c r="AA20" i="2"/>
  <c r="Z20" i="2"/>
  <c r="Y20" i="2"/>
  <c r="Y64" i="2"/>
  <c r="X20" i="2"/>
  <c r="V26" i="19"/>
  <c r="X64" i="2"/>
  <c r="W20" i="2"/>
  <c r="W36" i="2"/>
  <c r="W13" i="2"/>
  <c r="W38" i="2"/>
  <c r="V20" i="2"/>
  <c r="T26" i="19"/>
  <c r="U20" i="2"/>
  <c r="T20" i="2"/>
  <c r="T64" i="2"/>
  <c r="S20" i="2"/>
  <c r="S64" i="2"/>
  <c r="R20" i="2"/>
  <c r="R64" i="2"/>
  <c r="Q20" i="2"/>
  <c r="N26" i="19"/>
  <c r="P20" i="2"/>
  <c r="P64" i="2"/>
  <c r="O20" i="2"/>
  <c r="O64" i="2"/>
  <c r="N20" i="2"/>
  <c r="N64" i="2"/>
  <c r="M20" i="2"/>
  <c r="M64" i="2"/>
  <c r="L20" i="2"/>
  <c r="L64" i="2"/>
  <c r="K20" i="2"/>
  <c r="J26" i="19"/>
  <c r="K64" i="2"/>
  <c r="J20" i="2"/>
  <c r="J64" i="2"/>
  <c r="I20" i="2"/>
  <c r="I64" i="2"/>
  <c r="H20" i="2"/>
  <c r="G20" i="2"/>
  <c r="G64" i="2"/>
  <c r="F20" i="2"/>
  <c r="F64" i="2"/>
  <c r="D20" i="2"/>
  <c r="D26" i="19"/>
  <c r="D64" i="2"/>
  <c r="AG80" i="2"/>
  <c r="AR41" i="2"/>
  <c r="AS51" i="19"/>
  <c r="AR42" i="2"/>
  <c r="D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R32" i="2"/>
  <c r="S40" i="14"/>
  <c r="AR25" i="2"/>
  <c r="R40" i="14"/>
  <c r="AR18" i="2"/>
  <c r="AT62" i="2"/>
  <c r="AR11" i="2"/>
  <c r="AT55" i="2" s="1"/>
  <c r="AQ57" i="2"/>
  <c r="AP13" i="2"/>
  <c r="AP57" i="2"/>
  <c r="AO13" i="2"/>
  <c r="AO57" i="2"/>
  <c r="AN13" i="2"/>
  <c r="AN57" i="2"/>
  <c r="AM13" i="2"/>
  <c r="AN19" i="19"/>
  <c r="AM57" i="2"/>
  <c r="AL13" i="2"/>
  <c r="AL19" i="19"/>
  <c r="AK13" i="2"/>
  <c r="AK57" i="2"/>
  <c r="AJ13" i="2"/>
  <c r="AJ57" i="2"/>
  <c r="AI13" i="2"/>
  <c r="AI57" i="2"/>
  <c r="AH13" i="2"/>
  <c r="AH57" i="2"/>
  <c r="AG13" i="2"/>
  <c r="AG57" i="2"/>
  <c r="AF13" i="2"/>
  <c r="AF19" i="19"/>
  <c r="AF57" i="2"/>
  <c r="AE13" i="2"/>
  <c r="AD13" i="2"/>
  <c r="AD19" i="19"/>
  <c r="AC13" i="2"/>
  <c r="AC19" i="19"/>
  <c r="AB13" i="2"/>
  <c r="AB57" i="2"/>
  <c r="AA13" i="2"/>
  <c r="AA19" i="19"/>
  <c r="Z13" i="2"/>
  <c r="Z19" i="19"/>
  <c r="Y13" i="2"/>
  <c r="Y57" i="2"/>
  <c r="X13" i="2"/>
  <c r="X57" i="2"/>
  <c r="V13" i="2"/>
  <c r="V57" i="2"/>
  <c r="U13" i="2"/>
  <c r="T13" i="2"/>
  <c r="T57" i="2"/>
  <c r="Q19" i="19"/>
  <c r="S13" i="2"/>
  <c r="S57" i="2"/>
  <c r="R13" i="2"/>
  <c r="R57" i="2"/>
  <c r="Q13" i="2"/>
  <c r="N19" i="19"/>
  <c r="P13" i="2"/>
  <c r="P57" i="2"/>
  <c r="O13" i="2"/>
  <c r="M19" i="19"/>
  <c r="N13" i="2"/>
  <c r="L19" i="19"/>
  <c r="M13" i="2"/>
  <c r="M57" i="2"/>
  <c r="L13" i="2"/>
  <c r="L57" i="2"/>
  <c r="K13" i="2"/>
  <c r="J19" i="19"/>
  <c r="J13" i="2"/>
  <c r="I19" i="19"/>
  <c r="I13" i="2"/>
  <c r="H19" i="19"/>
  <c r="I57" i="2"/>
  <c r="H13" i="2"/>
  <c r="G19" i="19"/>
  <c r="G13" i="2"/>
  <c r="F19" i="19"/>
  <c r="F13" i="2"/>
  <c r="F57" i="2"/>
  <c r="D13" i="2"/>
  <c r="D57" i="2" s="1"/>
  <c r="F23" i="35"/>
  <c r="F21" i="35"/>
  <c r="H23" i="35"/>
  <c r="F33" i="35"/>
  <c r="F31" i="35"/>
  <c r="H33" i="35"/>
  <c r="H74" i="35"/>
  <c r="G23" i="35"/>
  <c r="I23" i="35"/>
  <c r="G33" i="35"/>
  <c r="G31" i="35"/>
  <c r="G72" i="35"/>
  <c r="I33" i="35"/>
  <c r="J23" i="35"/>
  <c r="J33" i="35"/>
  <c r="J31" i="35"/>
  <c r="K23" i="35"/>
  <c r="K33" i="35"/>
  <c r="K74" i="35"/>
  <c r="K31" i="35"/>
  <c r="K72" i="35"/>
  <c r="D22" i="35"/>
  <c r="D63" i="35" s="1"/>
  <c r="D32" i="35"/>
  <c r="D73" i="35"/>
  <c r="E22" i="35"/>
  <c r="E32" i="35"/>
  <c r="E12" i="35"/>
  <c r="E53" i="35"/>
  <c r="F12" i="35"/>
  <c r="F53" i="35"/>
  <c r="G12" i="35"/>
  <c r="G53" i="35"/>
  <c r="H12" i="35"/>
  <c r="H53" i="35"/>
  <c r="I12" i="35"/>
  <c r="I53" i="35"/>
  <c r="J12" i="35"/>
  <c r="J53" i="35"/>
  <c r="K12" i="35"/>
  <c r="K53" i="35"/>
  <c r="F13" i="35"/>
  <c r="F54" i="35"/>
  <c r="D24" i="35"/>
  <c r="D34" i="35"/>
  <c r="E24" i="35"/>
  <c r="E34" i="35"/>
  <c r="E14" i="35"/>
  <c r="E55" i="35"/>
  <c r="E75" i="35"/>
  <c r="F14" i="35"/>
  <c r="F55" i="35"/>
  <c r="G14" i="35"/>
  <c r="G55" i="35"/>
  <c r="H14" i="35"/>
  <c r="H55" i="35"/>
  <c r="I14" i="35"/>
  <c r="I55" i="35"/>
  <c r="J14" i="35"/>
  <c r="J55" i="35"/>
  <c r="K14" i="35"/>
  <c r="K55" i="35"/>
  <c r="D25" i="35"/>
  <c r="D35" i="35"/>
  <c r="D15" i="35"/>
  <c r="D56" i="35"/>
  <c r="E25" i="35"/>
  <c r="E35" i="35"/>
  <c r="F15" i="35"/>
  <c r="F56" i="35"/>
  <c r="G15" i="35"/>
  <c r="G56" i="35"/>
  <c r="H15" i="35"/>
  <c r="H56" i="35"/>
  <c r="I15" i="35"/>
  <c r="I56" i="35"/>
  <c r="J15" i="35"/>
  <c r="J56" i="35"/>
  <c r="K15" i="35"/>
  <c r="K56" i="35"/>
  <c r="D26" i="35"/>
  <c r="D67" i="35"/>
  <c r="D36" i="35"/>
  <c r="E26" i="35"/>
  <c r="E36" i="35"/>
  <c r="E77" i="35"/>
  <c r="E16" i="35"/>
  <c r="E57" i="35"/>
  <c r="F16" i="35"/>
  <c r="F57" i="35"/>
  <c r="G16" i="35"/>
  <c r="G57" i="35"/>
  <c r="H16" i="35"/>
  <c r="H57" i="35"/>
  <c r="I16" i="35"/>
  <c r="I57" i="35"/>
  <c r="J16" i="35"/>
  <c r="J57" i="35"/>
  <c r="K16" i="35"/>
  <c r="K57" i="35"/>
  <c r="D27" i="35"/>
  <c r="E27" i="35"/>
  <c r="M68" i="35"/>
  <c r="D37" i="35"/>
  <c r="E37" i="35"/>
  <c r="M78" i="35"/>
  <c r="E68" i="35"/>
  <c r="E78" i="35"/>
  <c r="F17" i="35"/>
  <c r="F58" i="35"/>
  <c r="G17" i="35"/>
  <c r="G58" i="35"/>
  <c r="H17" i="35"/>
  <c r="H58" i="35"/>
  <c r="I17" i="35"/>
  <c r="I58" i="35"/>
  <c r="J17" i="35"/>
  <c r="J58" i="35"/>
  <c r="K17" i="35"/>
  <c r="K58" i="35"/>
  <c r="D28" i="35"/>
  <c r="D38" i="35"/>
  <c r="D18" i="35"/>
  <c r="D79" i="35"/>
  <c r="E28" i="35"/>
  <c r="M69" i="35"/>
  <c r="E38" i="35"/>
  <c r="F18" i="35"/>
  <c r="F59" i="35"/>
  <c r="G18" i="35"/>
  <c r="G59" i="35"/>
  <c r="H18" i="35"/>
  <c r="H59" i="35"/>
  <c r="I18" i="35"/>
  <c r="I59" i="35"/>
  <c r="J18" i="35"/>
  <c r="J59" i="35"/>
  <c r="K18" i="35"/>
  <c r="K59" i="35"/>
  <c r="D29" i="35"/>
  <c r="D39" i="35"/>
  <c r="D19" i="35"/>
  <c r="D60" i="35"/>
  <c r="D80" i="35"/>
  <c r="E29" i="35"/>
  <c r="E39" i="35"/>
  <c r="E80" i="35"/>
  <c r="F19" i="35"/>
  <c r="F60" i="35"/>
  <c r="G19" i="35"/>
  <c r="G60" i="35"/>
  <c r="H19" i="35"/>
  <c r="H60" i="35"/>
  <c r="I19" i="35"/>
  <c r="I60" i="35"/>
  <c r="J19" i="35"/>
  <c r="J60" i="35"/>
  <c r="K19" i="35"/>
  <c r="K60" i="35"/>
  <c r="D30" i="35"/>
  <c r="D40" i="35"/>
  <c r="E40" i="35"/>
  <c r="M81" i="35"/>
  <c r="E30" i="35"/>
  <c r="E81" i="35"/>
  <c r="F20" i="35"/>
  <c r="F61" i="35"/>
  <c r="G20" i="35"/>
  <c r="G61" i="35"/>
  <c r="H20" i="35"/>
  <c r="H61" i="35"/>
  <c r="I20" i="35"/>
  <c r="I61" i="35"/>
  <c r="J20" i="35"/>
  <c r="J61" i="35"/>
  <c r="K20" i="35"/>
  <c r="K61" i="35"/>
  <c r="E63" i="35"/>
  <c r="F64" i="35"/>
  <c r="D66" i="35"/>
  <c r="E67" i="35"/>
  <c r="M67" i="35"/>
  <c r="E70" i="35"/>
  <c r="F74" i="35"/>
  <c r="G74" i="35"/>
  <c r="I74" i="35"/>
  <c r="J74" i="35"/>
  <c r="D76" i="35"/>
  <c r="E76" i="35"/>
  <c r="M76" i="35"/>
  <c r="D77" i="35"/>
  <c r="M77" i="35"/>
  <c r="D78" i="35"/>
  <c r="M11" i="14"/>
  <c r="M38" i="14"/>
  <c r="AR9" i="2"/>
  <c r="AS16" i="19" s="1"/>
  <c r="AR16" i="2"/>
  <c r="AT60" i="2"/>
  <c r="M12" i="14"/>
  <c r="M39" i="14"/>
  <c r="Y26" i="19"/>
  <c r="N11" i="14"/>
  <c r="N38" i="14"/>
  <c r="N12" i="14"/>
  <c r="O11" i="14"/>
  <c r="O38" i="14"/>
  <c r="O12" i="14"/>
  <c r="AR23" i="2"/>
  <c r="AR30" i="2"/>
  <c r="O39" i="14"/>
  <c r="AR10" i="2"/>
  <c r="G21" i="28" s="1"/>
  <c r="AR17" i="2"/>
  <c r="AS24" i="19"/>
  <c r="AR24" i="2"/>
  <c r="AT68" i="2"/>
  <c r="AR31" i="2"/>
  <c r="AT75" i="2"/>
  <c r="M41" i="14"/>
  <c r="AR12" i="2"/>
  <c r="AS18" i="19" s="1"/>
  <c r="AR19" i="2"/>
  <c r="AR26" i="2"/>
  <c r="R41" i="14"/>
  <c r="AR33" i="2"/>
  <c r="AT77" i="2"/>
  <c r="M44" i="14"/>
  <c r="N44" i="14"/>
  <c r="O44" i="14"/>
  <c r="AR9" i="16"/>
  <c r="AT53" i="16"/>
  <c r="N45" i="14"/>
  <c r="AR10" i="16"/>
  <c r="AT54" i="16"/>
  <c r="O47" i="14"/>
  <c r="AR12" i="16"/>
  <c r="Q47" i="14"/>
  <c r="L25" i="21"/>
  <c r="M50" i="14"/>
  <c r="O50" i="14"/>
  <c r="J10" i="15"/>
  <c r="P43" i="15"/>
  <c r="J17" i="15"/>
  <c r="R50" i="14"/>
  <c r="J23" i="15"/>
  <c r="J11" i="15"/>
  <c r="P44" i="15"/>
  <c r="J18" i="15"/>
  <c r="R51" i="14"/>
  <c r="J24" i="15"/>
  <c r="N53" i="14"/>
  <c r="O53" i="14"/>
  <c r="J13" i="15"/>
  <c r="Q53" i="14"/>
  <c r="J20" i="15"/>
  <c r="R53" i="14"/>
  <c r="J26" i="15"/>
  <c r="P53" i="15"/>
  <c r="H28" i="15"/>
  <c r="H34" i="22"/>
  <c r="K28" i="15"/>
  <c r="K61" i="15"/>
  <c r="L28" i="15"/>
  <c r="L61" i="15"/>
  <c r="K29" i="15"/>
  <c r="K67" i="15"/>
  <c r="J31" i="15"/>
  <c r="P64" i="15"/>
  <c r="J32" i="15"/>
  <c r="P65" i="15"/>
  <c r="P40" i="15"/>
  <c r="E41" i="15"/>
  <c r="F41" i="15"/>
  <c r="G41" i="15"/>
  <c r="H41" i="15"/>
  <c r="I41" i="15"/>
  <c r="J41" i="15"/>
  <c r="D41" i="15"/>
  <c r="AR37" i="16"/>
  <c r="AT81" i="16"/>
  <c r="AR38" i="16"/>
  <c r="AT82" i="16"/>
  <c r="D51" i="16"/>
  <c r="AT51" i="16"/>
  <c r="AR51" i="16"/>
  <c r="AQ51" i="16"/>
  <c r="AP51" i="16"/>
  <c r="AO51" i="16"/>
  <c r="AN51" i="16"/>
  <c r="AM51" i="16"/>
  <c r="AL51" i="16"/>
  <c r="AK51" i="16"/>
  <c r="AJ51" i="16"/>
  <c r="AI51" i="16"/>
  <c r="AH51" i="16"/>
  <c r="AG51" i="16"/>
  <c r="AF51" i="16"/>
  <c r="AE51" i="16"/>
  <c r="AD51" i="16"/>
  <c r="AC51" i="16"/>
  <c r="AB51" i="16"/>
  <c r="AA51" i="16"/>
  <c r="Z51" i="16"/>
  <c r="Y51" i="16"/>
  <c r="X51" i="16"/>
  <c r="W51" i="16"/>
  <c r="V51" i="16"/>
  <c r="U51" i="16"/>
  <c r="T51" i="16"/>
  <c r="S51" i="16"/>
  <c r="R51" i="16"/>
  <c r="Q51" i="16"/>
  <c r="P51" i="16"/>
  <c r="O51" i="16"/>
  <c r="N51" i="16"/>
  <c r="M51" i="16"/>
  <c r="L51" i="16"/>
  <c r="K51" i="16"/>
  <c r="J51" i="16"/>
  <c r="I51" i="16"/>
  <c r="H51" i="16"/>
  <c r="G51" i="16"/>
  <c r="F51" i="16"/>
  <c r="AT51" i="2"/>
  <c r="D23" i="28"/>
  <c r="D30" i="28"/>
  <c r="F30" i="28"/>
  <c r="E37" i="28"/>
  <c r="I23" i="28"/>
  <c r="J23" i="28"/>
  <c r="J30" i="28"/>
  <c r="L23" i="28"/>
  <c r="N23" i="28"/>
  <c r="L30" i="28"/>
  <c r="M30" i="28"/>
  <c r="N30" i="28"/>
  <c r="M37" i="28"/>
  <c r="N37" i="28"/>
  <c r="F19" i="22"/>
  <c r="G19" i="22"/>
  <c r="F26" i="22"/>
  <c r="G26" i="22"/>
  <c r="M26" i="22"/>
  <c r="M32" i="22"/>
  <c r="D19" i="22"/>
  <c r="E19" i="22"/>
  <c r="H19" i="22"/>
  <c r="D26" i="22"/>
  <c r="E26" i="22"/>
  <c r="H26" i="22"/>
  <c r="I26" i="22"/>
  <c r="N26" i="22"/>
  <c r="G32" i="22"/>
  <c r="H32" i="22"/>
  <c r="I32" i="22"/>
  <c r="K34" i="22"/>
  <c r="L34" i="22"/>
  <c r="N19" i="21"/>
  <c r="O19" i="21"/>
  <c r="T19" i="21"/>
  <c r="V19" i="21"/>
  <c r="Y19" i="21"/>
  <c r="Z19" i="21"/>
  <c r="AD19" i="21"/>
  <c r="AE19" i="21"/>
  <c r="AH19" i="21"/>
  <c r="AI19" i="21"/>
  <c r="AN19" i="21"/>
  <c r="AO19" i="21"/>
  <c r="AR19" i="21"/>
  <c r="AS19" i="21"/>
  <c r="H25" i="21"/>
  <c r="P25" i="21"/>
  <c r="Q25" i="21"/>
  <c r="R25" i="21"/>
  <c r="T25" i="21"/>
  <c r="W25" i="21"/>
  <c r="Y25" i="21"/>
  <c r="Z25" i="21"/>
  <c r="AE25" i="21"/>
  <c r="AG25" i="21"/>
  <c r="AK25" i="21"/>
  <c r="AM25" i="21"/>
  <c r="AN25" i="21"/>
  <c r="AO25" i="21"/>
  <c r="AQ25" i="21"/>
  <c r="I32" i="21"/>
  <c r="J32" i="21"/>
  <c r="O32" i="21"/>
  <c r="Q32" i="21"/>
  <c r="S32" i="21"/>
  <c r="T32" i="21"/>
  <c r="Y32" i="21"/>
  <c r="AN32" i="21"/>
  <c r="AO32" i="21"/>
  <c r="E38" i="21"/>
  <c r="K38" i="21"/>
  <c r="O38" i="21"/>
  <c r="P38" i="21"/>
  <c r="T38" i="21"/>
  <c r="Y38" i="21"/>
  <c r="Z38" i="21"/>
  <c r="AA38" i="21"/>
  <c r="AF38" i="21"/>
  <c r="AG38" i="21"/>
  <c r="AL38" i="21"/>
  <c r="AM38" i="21"/>
  <c r="AN38" i="21"/>
  <c r="AO38" i="21"/>
  <c r="AP38" i="21"/>
  <c r="AQ38" i="21"/>
  <c r="T40" i="21"/>
  <c r="Y40" i="21"/>
  <c r="AN40" i="21"/>
  <c r="AO40" i="21"/>
  <c r="E19" i="19"/>
  <c r="K19" i="19"/>
  <c r="P19" i="19"/>
  <c r="S19" i="19"/>
  <c r="T19" i="19"/>
  <c r="V19" i="19"/>
  <c r="X19" i="19"/>
  <c r="Y19" i="19"/>
  <c r="AB19" i="19"/>
  <c r="AG19" i="19"/>
  <c r="AH19" i="19"/>
  <c r="AI19" i="19"/>
  <c r="AK19" i="19"/>
  <c r="AM19" i="19"/>
  <c r="AO19" i="19"/>
  <c r="AP19" i="19"/>
  <c r="AQ19" i="19"/>
  <c r="AR19" i="19"/>
  <c r="E26" i="19"/>
  <c r="L26" i="19"/>
  <c r="O26" i="19"/>
  <c r="Q26" i="19"/>
  <c r="S26" i="19"/>
  <c r="X26" i="19"/>
  <c r="AJ26" i="19"/>
  <c r="AM26" i="19"/>
  <c r="AO26" i="19"/>
  <c r="AQ26" i="19"/>
  <c r="S33" i="19"/>
  <c r="T33" i="19"/>
  <c r="U33" i="19"/>
  <c r="W33" i="19"/>
  <c r="X33" i="19"/>
  <c r="Y33" i="19"/>
  <c r="AA33" i="19"/>
  <c r="AG33" i="19"/>
  <c r="AK33" i="19"/>
  <c r="AL33" i="19"/>
  <c r="AM33" i="19"/>
  <c r="AO33" i="19"/>
  <c r="L40" i="19"/>
  <c r="N40" i="19"/>
  <c r="S40" i="19"/>
  <c r="W40" i="19"/>
  <c r="Y40" i="19"/>
  <c r="AG40" i="19"/>
  <c r="AM40" i="19"/>
  <c r="AN40" i="19"/>
  <c r="AO40" i="19"/>
  <c r="S43" i="19"/>
  <c r="Y43" i="19"/>
  <c r="AM43" i="19"/>
  <c r="G27" i="28"/>
  <c r="G28" i="28"/>
  <c r="G29" i="28"/>
  <c r="G35" i="28"/>
  <c r="K22" i="28"/>
  <c r="K27" i="28"/>
  <c r="K28" i="28"/>
  <c r="K29" i="28"/>
  <c r="K34" i="28"/>
  <c r="K35" i="28"/>
  <c r="K36" i="28"/>
  <c r="O27" i="28"/>
  <c r="O28" i="28"/>
  <c r="O29" i="28"/>
  <c r="O34" i="28"/>
  <c r="Q20" i="28"/>
  <c r="R20" i="28"/>
  <c r="P21" i="28"/>
  <c r="R21" i="28"/>
  <c r="P22" i="28"/>
  <c r="Q27" i="28"/>
  <c r="R27" i="28"/>
  <c r="Q28" i="28"/>
  <c r="R28" i="28"/>
  <c r="Q29" i="28"/>
  <c r="R29" i="28"/>
  <c r="Q34" i="28"/>
  <c r="R34" i="28"/>
  <c r="R35" i="28"/>
  <c r="R36" i="28"/>
  <c r="J16" i="22"/>
  <c r="J17" i="22"/>
  <c r="J23" i="22"/>
  <c r="J25" i="22"/>
  <c r="AT17" i="21"/>
  <c r="AT18" i="21"/>
  <c r="AT30" i="21"/>
  <c r="AT37" i="21"/>
  <c r="AT24" i="21"/>
  <c r="AT16" i="21"/>
  <c r="AT22" i="21"/>
  <c r="AT23" i="21"/>
  <c r="AT29" i="21"/>
  <c r="AT31" i="21"/>
  <c r="AT35" i="21"/>
  <c r="AT36" i="21"/>
  <c r="K28" i="36"/>
  <c r="T44" i="21"/>
  <c r="Y44" i="21"/>
  <c r="AN44" i="21"/>
  <c r="AO44" i="21"/>
  <c r="S47" i="19"/>
  <c r="AM47" i="19"/>
  <c r="E26" i="36"/>
  <c r="D26" i="36"/>
  <c r="J28" i="36"/>
  <c r="E28" i="36"/>
  <c r="D28" i="36"/>
  <c r="E17" i="36"/>
  <c r="D19" i="36"/>
  <c r="D20" i="36"/>
  <c r="E20" i="36"/>
  <c r="F20" i="36"/>
  <c r="G20" i="36"/>
  <c r="H20" i="36"/>
  <c r="I20" i="36"/>
  <c r="P16" i="28"/>
  <c r="Q16" i="28"/>
  <c r="R16" i="28"/>
  <c r="L29" i="15"/>
  <c r="S47" i="14"/>
  <c r="L67" i="15"/>
  <c r="L62" i="15"/>
  <c r="L36" i="22"/>
  <c r="N36" i="2"/>
  <c r="L43" i="19"/>
  <c r="AF40" i="19"/>
  <c r="AD40" i="19"/>
  <c r="X40" i="19"/>
  <c r="Q40" i="19"/>
  <c r="I33" i="19"/>
  <c r="H26" i="19"/>
  <c r="X43" i="19"/>
  <c r="AR26" i="19"/>
  <c r="AN26" i="19"/>
  <c r="R33" i="19"/>
  <c r="N33" i="19"/>
  <c r="K26" i="19"/>
  <c r="F26" i="19"/>
  <c r="X47" i="19"/>
  <c r="AT76" i="2"/>
  <c r="AR76" i="2"/>
  <c r="AR69" i="2"/>
  <c r="AT69" i="2"/>
  <c r="Y47" i="19"/>
  <c r="L38" i="21"/>
  <c r="Q33" i="16"/>
  <c r="Q77" i="16"/>
  <c r="Z32" i="21"/>
  <c r="AA33" i="16"/>
  <c r="AA77" i="16"/>
  <c r="AB32" i="21"/>
  <c r="AG33" i="16"/>
  <c r="AH40" i="21"/>
  <c r="AH32" i="21"/>
  <c r="AP32" i="21"/>
  <c r="AR32" i="21"/>
  <c r="Z40" i="21"/>
  <c r="Z44" i="21"/>
  <c r="AT55" i="16"/>
  <c r="AR55" i="16"/>
  <c r="AR68" i="16"/>
  <c r="R36" i="2"/>
  <c r="V36" i="2"/>
  <c r="AN36" i="2"/>
  <c r="AO43" i="19"/>
  <c r="N39" i="14"/>
  <c r="Q21" i="28"/>
  <c r="AL70" i="16"/>
  <c r="D28" i="15"/>
  <c r="D29" i="15"/>
  <c r="D32" i="22"/>
  <c r="D60" i="15"/>
  <c r="D14" i="35"/>
  <c r="M55" i="35"/>
  <c r="M47" i="14"/>
  <c r="P29" i="28"/>
  <c r="D75" i="35"/>
  <c r="M75" i="35"/>
  <c r="S33" i="16"/>
  <c r="AN76" i="16"/>
  <c r="E42" i="14"/>
  <c r="E23" i="28"/>
  <c r="Q22" i="28"/>
  <c r="N41" i="14"/>
  <c r="R37" i="28"/>
  <c r="I37" i="28"/>
  <c r="P56" i="15"/>
  <c r="S50" i="14"/>
  <c r="J29" i="22"/>
  <c r="D55" i="35"/>
  <c r="M65" i="35"/>
  <c r="K40" i="19"/>
  <c r="F60" i="15"/>
  <c r="F28" i="15"/>
  <c r="R23" i="28"/>
  <c r="O41" i="14"/>
  <c r="R22" i="28"/>
  <c r="P26" i="19"/>
  <c r="I19" i="22"/>
  <c r="K62" i="15"/>
  <c r="K36" i="22"/>
  <c r="AF33" i="16"/>
  <c r="AF77" i="16"/>
  <c r="D68" i="35"/>
  <c r="E20" i="35"/>
  <c r="E61" i="35"/>
  <c r="D17" i="35"/>
  <c r="D58" i="35"/>
  <c r="Z64" i="2"/>
  <c r="Z26" i="19"/>
  <c r="AD78" i="2"/>
  <c r="F42" i="14"/>
  <c r="AJ19" i="19"/>
  <c r="Q50" i="14"/>
  <c r="F72" i="35"/>
  <c r="AD57" i="2"/>
  <c r="U40" i="19"/>
  <c r="I60" i="15"/>
  <c r="I28" i="15"/>
  <c r="H54" i="14"/>
  <c r="J21" i="15"/>
  <c r="R54" i="14"/>
  <c r="N27" i="14"/>
  <c r="K13" i="35"/>
  <c r="K54" i="35"/>
  <c r="K21" i="35"/>
  <c r="K64" i="35"/>
  <c r="N21" i="14"/>
  <c r="E48" i="14"/>
  <c r="D81" i="35"/>
  <c r="G37" i="28"/>
  <c r="E66" i="35"/>
  <c r="M66" i="35"/>
  <c r="E15" i="35"/>
  <c r="E56" i="35"/>
  <c r="AB70" i="16"/>
  <c r="L37" i="28"/>
  <c r="J37" i="28"/>
  <c r="F32" i="22"/>
  <c r="K57" i="2"/>
  <c r="AK26" i="19"/>
  <c r="AK64" i="2"/>
  <c r="H48" i="14"/>
  <c r="I30" i="28"/>
  <c r="D54" i="15"/>
  <c r="M45" i="14"/>
  <c r="P28" i="28"/>
  <c r="D65" i="35"/>
  <c r="P47" i="15"/>
  <c r="G36" i="28"/>
  <c r="Z33" i="19"/>
  <c r="K33" i="19"/>
  <c r="E30" i="28"/>
  <c r="I29" i="15"/>
  <c r="I36" i="22"/>
  <c r="J72" i="35"/>
  <c r="E33" i="35"/>
  <c r="E74" i="35"/>
  <c r="I31" i="35"/>
  <c r="E31" i="35"/>
  <c r="E72" i="35"/>
  <c r="O19" i="19"/>
  <c r="AL64" i="2"/>
  <c r="Z33" i="16"/>
  <c r="AA40" i="21"/>
  <c r="AA32" i="21"/>
  <c r="W57" i="2"/>
  <c r="U19" i="19"/>
  <c r="M51" i="14"/>
  <c r="P35" i="28"/>
  <c r="W26" i="19"/>
  <c r="D71" i="35"/>
  <c r="D20" i="35"/>
  <c r="D61" i="35"/>
  <c r="M71" i="35"/>
  <c r="H61" i="15"/>
  <c r="I64" i="35"/>
  <c r="G71" i="2"/>
  <c r="AI76" i="16"/>
  <c r="G34" i="28"/>
  <c r="F23" i="28"/>
  <c r="F29" i="15"/>
  <c r="F67" i="15"/>
  <c r="P51" i="15"/>
  <c r="J24" i="22"/>
  <c r="AE36" i="2"/>
  <c r="AE80" i="2"/>
  <c r="H64" i="2"/>
  <c r="G26" i="19"/>
  <c r="AE26" i="19"/>
  <c r="AE64" i="2"/>
  <c r="I47" i="15"/>
  <c r="P57" i="15"/>
  <c r="S51" i="14"/>
  <c r="G29" i="15"/>
  <c r="G60" i="15"/>
  <c r="D16" i="35"/>
  <c r="D57" i="35"/>
  <c r="AI64" i="2"/>
  <c r="Q78" i="2"/>
  <c r="Q44" i="14"/>
  <c r="M15" i="14"/>
  <c r="E73" i="35"/>
  <c r="M73" i="35"/>
  <c r="M27" i="14"/>
  <c r="D37" i="28"/>
  <c r="D70" i="35"/>
  <c r="E79" i="35"/>
  <c r="M79" i="35"/>
  <c r="P52" i="15"/>
  <c r="J52" i="15"/>
  <c r="R52" i="14"/>
  <c r="P58" i="15"/>
  <c r="M80" i="35"/>
  <c r="F54" i="14"/>
  <c r="F37" i="28"/>
  <c r="Q51" i="14"/>
  <c r="G64" i="35"/>
  <c r="G21" i="35"/>
  <c r="G62" i="35"/>
  <c r="I62" i="15"/>
  <c r="I67" i="15"/>
  <c r="J54" i="15"/>
  <c r="J26" i="22"/>
  <c r="P54" i="15"/>
  <c r="K37" i="28"/>
  <c r="F62" i="15"/>
  <c r="M42" i="14"/>
  <c r="P23" i="28"/>
  <c r="P20" i="28"/>
  <c r="D36" i="22"/>
  <c r="D62" i="15"/>
  <c r="D67" i="15"/>
  <c r="F34" i="22"/>
  <c r="F61" i="15"/>
  <c r="D34" i="22"/>
  <c r="D61" i="15"/>
  <c r="M56" i="35"/>
  <c r="K62" i="35"/>
  <c r="P37" i="28"/>
  <c r="M54" i="14"/>
  <c r="G67" i="15"/>
  <c r="G62" i="15"/>
  <c r="M61" i="35"/>
  <c r="W80" i="2"/>
  <c r="U43" i="19"/>
  <c r="I61" i="15"/>
  <c r="I34" i="22"/>
  <c r="I72" i="35"/>
  <c r="Q30" i="28"/>
  <c r="N48" i="14"/>
  <c r="N54" i="14"/>
  <c r="Q36" i="28"/>
  <c r="Q37" i="28"/>
  <c r="D38" i="21"/>
  <c r="AR25" i="21"/>
  <c r="AD25" i="21"/>
  <c r="M19" i="21"/>
  <c r="AT61" i="16"/>
  <c r="H57" i="16"/>
  <c r="AJ25" i="21"/>
  <c r="S76" i="16"/>
  <c r="AH38" i="21"/>
  <c r="AQ19" i="21"/>
  <c r="AT67" i="16"/>
  <c r="F63" i="16"/>
  <c r="AQ32" i="21"/>
  <c r="AC76" i="16"/>
  <c r="AQ33" i="16"/>
  <c r="AQ77" i="16"/>
  <c r="AB38" i="21"/>
  <c r="R46" i="14"/>
  <c r="AD76" i="16"/>
  <c r="AJ19" i="21"/>
  <c r="AG40" i="21"/>
  <c r="AF32" i="21"/>
  <c r="AA57" i="16"/>
  <c r="W88" i="2"/>
  <c r="W82" i="2"/>
  <c r="U47" i="19"/>
  <c r="P38" i="2"/>
  <c r="P88" i="2"/>
  <c r="P80" i="2"/>
  <c r="AB33" i="19"/>
  <c r="I26" i="19"/>
  <c r="H57" i="2"/>
  <c r="Z57" i="2"/>
  <c r="K71" i="2"/>
  <c r="P71" i="2"/>
  <c r="S78" i="2"/>
  <c r="X78" i="2"/>
  <c r="AD64" i="2"/>
  <c r="AH64" i="2"/>
  <c r="H71" i="2"/>
  <c r="AQ71" i="2"/>
  <c r="J78" i="2"/>
  <c r="M26" i="19"/>
  <c r="S39" i="14"/>
  <c r="J36" i="2"/>
  <c r="Q57" i="2"/>
  <c r="AO64" i="2"/>
  <c r="V78" i="2"/>
  <c r="AT61" i="2"/>
  <c r="L36" i="2"/>
  <c r="L80" i="2"/>
  <c r="R78" i="2"/>
  <c r="AC78" i="2"/>
  <c r="S46" i="14"/>
  <c r="AT74" i="16"/>
  <c r="H77" i="16"/>
  <c r="G40" i="21"/>
  <c r="H35" i="16"/>
  <c r="AF25" i="21"/>
  <c r="T33" i="16"/>
  <c r="T77" i="16"/>
  <c r="R32" i="21"/>
  <c r="K57" i="16"/>
  <c r="AB57" i="16"/>
  <c r="Q63" i="16"/>
  <c r="P70" i="16"/>
  <c r="AQ76" i="16"/>
  <c r="F38" i="21"/>
  <c r="D32" i="21"/>
  <c r="H63" i="16"/>
  <c r="W70" i="16"/>
  <c r="N70" i="16"/>
  <c r="AI38" i="21"/>
  <c r="AC25" i="21"/>
  <c r="AP19" i="21"/>
  <c r="AL57" i="16"/>
  <c r="AS38" i="21"/>
  <c r="H19" i="21"/>
  <c r="P33" i="16"/>
  <c r="N40" i="21"/>
  <c r="AN33" i="16"/>
  <c r="R38" i="21"/>
  <c r="AA25" i="21"/>
  <c r="D33" i="16"/>
  <c r="D40" i="21"/>
  <c r="AL25" i="21"/>
  <c r="M57" i="16"/>
  <c r="X70" i="16"/>
  <c r="M25" i="21"/>
  <c r="X25" i="21"/>
  <c r="AP63" i="16"/>
  <c r="AR62" i="2"/>
  <c r="M70" i="35"/>
  <c r="P50" i="15"/>
  <c r="O35" i="28"/>
  <c r="J30" i="22"/>
  <c r="H13" i="35"/>
  <c r="H54" i="35"/>
  <c r="H64" i="35"/>
  <c r="AA57" i="2"/>
  <c r="T36" i="2"/>
  <c r="Q43" i="19"/>
  <c r="T71" i="2"/>
  <c r="AN33" i="19"/>
  <c r="AM71" i="2"/>
  <c r="AM36" i="2"/>
  <c r="F78" i="2"/>
  <c r="F36" i="2"/>
  <c r="E43" i="19"/>
  <c r="E40" i="19"/>
  <c r="I19" i="21"/>
  <c r="J57" i="16"/>
  <c r="G38" i="21"/>
  <c r="H76" i="16"/>
  <c r="G28" i="15"/>
  <c r="G54" i="15"/>
  <c r="AI32" i="21"/>
  <c r="I21" i="35"/>
  <c r="I13" i="35"/>
  <c r="I54" i="35"/>
  <c r="W64" i="2"/>
  <c r="U26" i="19"/>
  <c r="AJ78" i="2"/>
  <c r="AJ36" i="2"/>
  <c r="AJ38" i="2"/>
  <c r="AJ82" i="2"/>
  <c r="K42" i="14"/>
  <c r="M23" i="28"/>
  <c r="N15" i="14"/>
  <c r="G11" i="35"/>
  <c r="G52" i="35"/>
  <c r="F36" i="22"/>
  <c r="P34" i="28"/>
  <c r="D33" i="19"/>
  <c r="E23" i="35"/>
  <c r="G13" i="35"/>
  <c r="G54" i="35"/>
  <c r="AH36" i="2"/>
  <c r="AH38" i="2"/>
  <c r="AH71" i="2"/>
  <c r="AK36" i="2"/>
  <c r="AK43" i="19"/>
  <c r="AK40" i="19"/>
  <c r="AC70" i="16"/>
  <c r="AD32" i="21"/>
  <c r="K30" i="28"/>
  <c r="AQ70" i="16"/>
  <c r="X33" i="16"/>
  <c r="W38" i="21"/>
  <c r="X76" i="16"/>
  <c r="E47" i="15"/>
  <c r="AG35" i="16"/>
  <c r="AG84" i="16"/>
  <c r="AG77" i="16"/>
  <c r="J31" i="22"/>
  <c r="S53" i="14"/>
  <c r="P59" i="15"/>
  <c r="D59" i="35"/>
  <c r="F11" i="35"/>
  <c r="F52" i="35" s="1"/>
  <c r="F62" i="35"/>
  <c r="AA35" i="16"/>
  <c r="AA84" i="16"/>
  <c r="AB40" i="21"/>
  <c r="E65" i="35"/>
  <c r="AN38" i="2"/>
  <c r="AN88" i="2"/>
  <c r="AN64" i="2"/>
  <c r="M21" i="14"/>
  <c r="G48" i="14"/>
  <c r="H30" i="28"/>
  <c r="D54" i="14"/>
  <c r="Q54" i="14"/>
  <c r="D57" i="16"/>
  <c r="D19" i="21"/>
  <c r="O36" i="28"/>
  <c r="P46" i="15"/>
  <c r="J18" i="22"/>
  <c r="E19" i="35"/>
  <c r="E60" i="35"/>
  <c r="AE19" i="19"/>
  <c r="AE57" i="2"/>
  <c r="X36" i="2"/>
  <c r="X38" i="2"/>
  <c r="X88" i="2"/>
  <c r="V33" i="19"/>
  <c r="X71" i="2"/>
  <c r="U36" i="2"/>
  <c r="U38" i="2"/>
  <c r="R47" i="19"/>
  <c r="R40" i="19"/>
  <c r="Z78" i="2"/>
  <c r="Z40" i="19"/>
  <c r="AK19" i="21"/>
  <c r="AJ57" i="16"/>
  <c r="J19" i="22"/>
  <c r="J47" i="15"/>
  <c r="K11" i="35"/>
  <c r="AS30" i="19"/>
  <c r="K20" i="28"/>
  <c r="E18" i="35"/>
  <c r="E59" i="35"/>
  <c r="E69" i="35"/>
  <c r="J21" i="35"/>
  <c r="J64" i="35"/>
  <c r="J13" i="35"/>
  <c r="R57" i="16"/>
  <c r="P19" i="21"/>
  <c r="AG19" i="21"/>
  <c r="AF57" i="16"/>
  <c r="AM33" i="16"/>
  <c r="AM70" i="16"/>
  <c r="J27" i="15"/>
  <c r="E32" i="22"/>
  <c r="E28" i="15"/>
  <c r="E29" i="15"/>
  <c r="E60" i="15"/>
  <c r="Q35" i="28"/>
  <c r="N51" i="14"/>
  <c r="P36" i="28"/>
  <c r="M53" i="14"/>
  <c r="R19" i="19"/>
  <c r="U57" i="2"/>
  <c r="R47" i="14"/>
  <c r="AT69" i="16"/>
  <c r="M57" i="35"/>
  <c r="AH33" i="16"/>
  <c r="AN80" i="2"/>
  <c r="E19" i="36"/>
  <c r="E71" i="35"/>
  <c r="H21" i="35"/>
  <c r="AA26" i="19"/>
  <c r="AA64" i="2"/>
  <c r="Q33" i="19"/>
  <c r="K36" i="2"/>
  <c r="J40" i="19"/>
  <c r="L19" i="21"/>
  <c r="N57" i="16"/>
  <c r="W19" i="19"/>
  <c r="D69" i="35"/>
  <c r="D36" i="2"/>
  <c r="H70" i="16"/>
  <c r="N57" i="2"/>
  <c r="Y36" i="2"/>
  <c r="AJ71" i="2"/>
  <c r="AL36" i="2"/>
  <c r="AL43" i="19"/>
  <c r="T57" i="16"/>
  <c r="I70" i="16"/>
  <c r="AE70" i="16"/>
  <c r="AJ70" i="16"/>
  <c r="AJ33" i="16"/>
  <c r="AJ77" i="16"/>
  <c r="H29" i="15"/>
  <c r="H23" i="28"/>
  <c r="Q52" i="14"/>
  <c r="E17" i="35"/>
  <c r="D33" i="35"/>
  <c r="H31" i="35"/>
  <c r="Q64" i="2"/>
  <c r="Z57" i="16"/>
  <c r="P76" i="16"/>
  <c r="W19" i="21"/>
  <c r="D23" i="35"/>
  <c r="O57" i="2"/>
  <c r="AC57" i="2"/>
  <c r="AL57" i="2"/>
  <c r="V64" i="2"/>
  <c r="AG38" i="2"/>
  <c r="AG47" i="19"/>
  <c r="M36" i="2"/>
  <c r="U57" i="16"/>
  <c r="AT25" i="21"/>
  <c r="N33" i="16"/>
  <c r="R70" i="16"/>
  <c r="U32" i="21"/>
  <c r="AF70" i="16"/>
  <c r="AK70" i="16"/>
  <c r="AP70" i="16"/>
  <c r="K33" i="16"/>
  <c r="J40" i="21"/>
  <c r="O30" i="28"/>
  <c r="L33" i="16"/>
  <c r="AL33" i="16"/>
  <c r="AL35" i="16"/>
  <c r="AM44" i="21"/>
  <c r="AT66" i="16"/>
  <c r="AT72" i="16"/>
  <c r="Q46" i="14"/>
  <c r="S45" i="14"/>
  <c r="AR13" i="16"/>
  <c r="AR57" i="16"/>
  <c r="AT56" i="16"/>
  <c r="Q45" i="14"/>
  <c r="AI70" i="16"/>
  <c r="AJ32" i="21"/>
  <c r="AO76" i="16"/>
  <c r="AO33" i="16"/>
  <c r="AR38" i="21"/>
  <c r="AT38" i="21"/>
  <c r="AR32" i="16"/>
  <c r="H38" i="21"/>
  <c r="I33" i="16"/>
  <c r="S77" i="16"/>
  <c r="S35" i="16"/>
  <c r="Q40" i="21"/>
  <c r="AP33" i="16"/>
  <c r="Y57" i="16"/>
  <c r="X19" i="21"/>
  <c r="AE57" i="16"/>
  <c r="AK57" i="16"/>
  <c r="AD70" i="16"/>
  <c r="AI33" i="16"/>
  <c r="O40" i="21"/>
  <c r="Q35" i="16"/>
  <c r="AT19" i="21"/>
  <c r="G30" i="28"/>
  <c r="F57" i="16"/>
  <c r="AT57" i="16"/>
  <c r="E19" i="21"/>
  <c r="S57" i="16"/>
  <c r="Q19" i="21"/>
  <c r="AG63" i="16"/>
  <c r="AH25" i="21"/>
  <c r="AE35" i="16"/>
  <c r="AF40" i="21"/>
  <c r="U76" i="16"/>
  <c r="U33" i="16"/>
  <c r="AE77" i="16"/>
  <c r="S38" i="21"/>
  <c r="G57" i="16"/>
  <c r="F19" i="21"/>
  <c r="E32" i="21"/>
  <c r="AR26" i="16"/>
  <c r="F33" i="16"/>
  <c r="AM35" i="16"/>
  <c r="AP40" i="21"/>
  <c r="AM77" i="16"/>
  <c r="U38" i="21"/>
  <c r="V33" i="16"/>
  <c r="V76" i="16"/>
  <c r="H79" i="16"/>
  <c r="G44" i="21"/>
  <c r="H84" i="16"/>
  <c r="AK77" i="16"/>
  <c r="AK35" i="16"/>
  <c r="AL40" i="21"/>
  <c r="AJ35" i="16"/>
  <c r="AL79" i="16"/>
  <c r="K35" i="16"/>
  <c r="AD33" i="16"/>
  <c r="AA63" i="16"/>
  <c r="AB25" i="21"/>
  <c r="O76" i="16"/>
  <c r="O33" i="16"/>
  <c r="M38" i="21"/>
  <c r="W33" i="16"/>
  <c r="AL77" i="16"/>
  <c r="AI40" i="21"/>
  <c r="J63" i="16"/>
  <c r="I25" i="21"/>
  <c r="AB76" i="16"/>
  <c r="AB33" i="16"/>
  <c r="AC38" i="21"/>
  <c r="AG79" i="16"/>
  <c r="P63" i="16"/>
  <c r="V63" i="16"/>
  <c r="T35" i="16"/>
  <c r="R33" i="16"/>
  <c r="V57" i="16"/>
  <c r="G63" i="16"/>
  <c r="L76" i="16"/>
  <c r="G33" i="16"/>
  <c r="AQ35" i="16"/>
  <c r="J38" i="21"/>
  <c r="Z35" i="16"/>
  <c r="Y70" i="16"/>
  <c r="X38" i="21"/>
  <c r="I38" i="21"/>
  <c r="D77" i="16"/>
  <c r="AL32" i="21"/>
  <c r="AK38" i="21"/>
  <c r="D35" i="16"/>
  <c r="Z77" i="16"/>
  <c r="AF35" i="16"/>
  <c r="J33" i="16"/>
  <c r="D25" i="21"/>
  <c r="AC33" i="16"/>
  <c r="AR19" i="16"/>
  <c r="F32" i="21"/>
  <c r="K32" i="21"/>
  <c r="V38" i="21"/>
  <c r="M33" i="16"/>
  <c r="Y33" i="16"/>
  <c r="AT32" i="21"/>
  <c r="O22" i="28"/>
  <c r="AT85" i="2"/>
  <c r="G20" i="28"/>
  <c r="K21" i="28"/>
  <c r="AT53" i="2"/>
  <c r="AS39" i="19"/>
  <c r="AS23" i="19"/>
  <c r="R38" i="14"/>
  <c r="AS31" i="19"/>
  <c r="R39" i="14"/>
  <c r="Q38" i="14"/>
  <c r="AT67" i="2"/>
  <c r="S41" i="14"/>
  <c r="Q39" i="14"/>
  <c r="O21" i="28"/>
  <c r="AS38" i="19"/>
  <c r="AG82" i="2"/>
  <c r="AG88" i="2"/>
  <c r="U88" i="2"/>
  <c r="U82" i="2"/>
  <c r="AT86" i="2"/>
  <c r="AS52" i="19"/>
  <c r="Q40" i="14"/>
  <c r="AR55" i="2"/>
  <c r="AT74" i="2"/>
  <c r="S38" i="14"/>
  <c r="O20" i="28"/>
  <c r="AS37" i="19"/>
  <c r="V38" i="2"/>
  <c r="T43" i="19"/>
  <c r="V80" i="2"/>
  <c r="AC71" i="2"/>
  <c r="AC36" i="2"/>
  <c r="AC33" i="19"/>
  <c r="R80" i="2"/>
  <c r="O43" i="19"/>
  <c r="R38" i="2"/>
  <c r="AT70" i="2"/>
  <c r="AS32" i="19"/>
  <c r="AT63" i="2"/>
  <c r="AS25" i="19"/>
  <c r="T80" i="2"/>
  <c r="AD33" i="19"/>
  <c r="AD36" i="2"/>
  <c r="U78" i="2"/>
  <c r="AA40" i="19"/>
  <c r="AA36" i="2"/>
  <c r="AI40" i="19"/>
  <c r="AI36" i="2"/>
  <c r="AI78" i="2"/>
  <c r="AP78" i="2"/>
  <c r="AQ40" i="19"/>
  <c r="AH43" i="19"/>
  <c r="AO47" i="19"/>
  <c r="AR40" i="19"/>
  <c r="AQ78" i="2"/>
  <c r="AQ36" i="2"/>
  <c r="AB40" i="19"/>
  <c r="AB36" i="2"/>
  <c r="L38" i="2"/>
  <c r="X80" i="2"/>
  <c r="G57" i="2"/>
  <c r="H78" i="2"/>
  <c r="H36" i="2"/>
  <c r="G40" i="19"/>
  <c r="AL38" i="2"/>
  <c r="U64" i="2"/>
  <c r="R26" i="19"/>
  <c r="F33" i="19"/>
  <c r="G36" i="2"/>
  <c r="J43" i="19"/>
  <c r="K38" i="2"/>
  <c r="K80" i="2"/>
  <c r="AR20" i="2"/>
  <c r="AJ43" i="19"/>
  <c r="AB78" i="2"/>
  <c r="P33" i="19"/>
  <c r="S36" i="2"/>
  <c r="AJ47" i="19"/>
  <c r="AJ88" i="2"/>
  <c r="AM64" i="2"/>
  <c r="AM38" i="2"/>
  <c r="AI71" i="2"/>
  <c r="AI33" i="19"/>
  <c r="AO78" i="2"/>
  <c r="AO36" i="2"/>
  <c r="AP40" i="19"/>
  <c r="U80" i="2"/>
  <c r="O36" i="2"/>
  <c r="M40" i="19"/>
  <c r="AP36" i="2"/>
  <c r="X82" i="2"/>
  <c r="AO71" i="2"/>
  <c r="AP33" i="19"/>
  <c r="I36" i="2"/>
  <c r="H40" i="19"/>
  <c r="P82" i="2"/>
  <c r="R71" i="2"/>
  <c r="O33" i="19"/>
  <c r="AR27" i="2"/>
  <c r="V47" i="19"/>
  <c r="F71" i="2"/>
  <c r="AP71" i="2"/>
  <c r="AL40" i="19"/>
  <c r="AF71" i="2"/>
  <c r="AF36" i="2"/>
  <c r="N38" i="2"/>
  <c r="H33" i="19"/>
  <c r="J57" i="2"/>
  <c r="O71" i="2"/>
  <c r="Z36" i="2"/>
  <c r="D78" i="2"/>
  <c r="K78" i="2"/>
  <c r="AL78" i="2"/>
  <c r="D40" i="19"/>
  <c r="AE43" i="19"/>
  <c r="AR34" i="2"/>
  <c r="AE38" i="2"/>
  <c r="Q38" i="2"/>
  <c r="AE33" i="19"/>
  <c r="L78" i="2"/>
  <c r="N80" i="2"/>
  <c r="N43" i="19"/>
  <c r="AJ40" i="19"/>
  <c r="Q48" i="14"/>
  <c r="K77" i="16"/>
  <c r="J80" i="2"/>
  <c r="I43" i="19"/>
  <c r="T38" i="2"/>
  <c r="AN82" i="2"/>
  <c r="R43" i="19"/>
  <c r="AL80" i="2"/>
  <c r="V43" i="19"/>
  <c r="AJ80" i="2"/>
  <c r="J38" i="2"/>
  <c r="R40" i="21"/>
  <c r="P77" i="16"/>
  <c r="AB44" i="21"/>
  <c r="AL84" i="16"/>
  <c r="P35" i="16"/>
  <c r="P84" i="16"/>
  <c r="AN77" i="16"/>
  <c r="AN35" i="16"/>
  <c r="AQ40" i="21"/>
  <c r="AH44" i="21"/>
  <c r="AK40" i="21"/>
  <c r="AA79" i="16"/>
  <c r="AM40" i="21"/>
  <c r="D31" i="35"/>
  <c r="H72" i="35"/>
  <c r="D80" i="2"/>
  <c r="D43" i="19"/>
  <c r="N42" i="14"/>
  <c r="Q23" i="28"/>
  <c r="I62" i="35"/>
  <c r="E21" i="35"/>
  <c r="D21" i="35"/>
  <c r="M62" i="35" s="1"/>
  <c r="I11" i="35"/>
  <c r="I52" i="35"/>
  <c r="L35" i="16"/>
  <c r="L77" i="16"/>
  <c r="X77" i="16"/>
  <c r="X35" i="16"/>
  <c r="AH80" i="2"/>
  <c r="D13" i="35"/>
  <c r="D54" i="35"/>
  <c r="D18" i="36"/>
  <c r="E18" i="36"/>
  <c r="D64" i="35"/>
  <c r="M64" i="35"/>
  <c r="E58" i="35"/>
  <c r="M58" i="35"/>
  <c r="L40" i="21"/>
  <c r="N77" i="16"/>
  <c r="N35" i="16"/>
  <c r="AR33" i="16"/>
  <c r="AR35" i="16"/>
  <c r="H62" i="35"/>
  <c r="H11" i="35"/>
  <c r="H52" i="35"/>
  <c r="E62" i="15"/>
  <c r="J29" i="15"/>
  <c r="E67" i="15"/>
  <c r="E36" i="22"/>
  <c r="E64" i="35"/>
  <c r="E13" i="35"/>
  <c r="E54" i="35"/>
  <c r="G34" i="22"/>
  <c r="G36" i="22"/>
  <c r="G61" i="15"/>
  <c r="AM80" i="2"/>
  <c r="AN43" i="19"/>
  <c r="D74" i="35"/>
  <c r="M74" i="35"/>
  <c r="K43" i="19"/>
  <c r="M80" i="2"/>
  <c r="M38" i="2"/>
  <c r="E34" i="22"/>
  <c r="E61" i="15"/>
  <c r="J28" i="15"/>
  <c r="K52" i="35"/>
  <c r="O54" i="35"/>
  <c r="M60" i="35"/>
  <c r="H67" i="15"/>
  <c r="H62" i="15"/>
  <c r="H36" i="22"/>
  <c r="W43" i="19"/>
  <c r="Y38" i="2"/>
  <c r="Y80" i="2"/>
  <c r="J54" i="35"/>
  <c r="M54" i="35"/>
  <c r="F80" i="2"/>
  <c r="F38" i="2"/>
  <c r="J60" i="15"/>
  <c r="P60" i="15"/>
  <c r="S54" i="14"/>
  <c r="J32" i="22"/>
  <c r="O37" i="28"/>
  <c r="M48" i="14"/>
  <c r="P27" i="28"/>
  <c r="P30" i="28"/>
  <c r="W40" i="21"/>
  <c r="AH77" i="16"/>
  <c r="AH35" i="16"/>
  <c r="J11" i="35"/>
  <c r="J62" i="35"/>
  <c r="M59" i="35"/>
  <c r="AK38" i="2"/>
  <c r="AK80" i="2"/>
  <c r="AK44" i="21"/>
  <c r="AJ84" i="16"/>
  <c r="AJ79" i="16"/>
  <c r="K84" i="16"/>
  <c r="J44" i="21"/>
  <c r="K79" i="16"/>
  <c r="F77" i="16"/>
  <c r="E40" i="21"/>
  <c r="AT40" i="21"/>
  <c r="F35" i="16"/>
  <c r="Q79" i="16"/>
  <c r="Q84" i="16"/>
  <c r="O44" i="21"/>
  <c r="I40" i="21"/>
  <c r="J35" i="16"/>
  <c r="J77" i="16"/>
  <c r="AK79" i="16"/>
  <c r="AK84" i="16"/>
  <c r="AL44" i="21"/>
  <c r="AR70" i="16"/>
  <c r="AT70" i="16"/>
  <c r="R48" i="14"/>
  <c r="AE84" i="16"/>
  <c r="AE79" i="16"/>
  <c r="AF44" i="21"/>
  <c r="AG44" i="21"/>
  <c r="AF84" i="16"/>
  <c r="AF79" i="16"/>
  <c r="AQ84" i="16"/>
  <c r="AT44" i="21"/>
  <c r="AQ79" i="16"/>
  <c r="AJ40" i="21"/>
  <c r="AI77" i="16"/>
  <c r="AI35" i="16"/>
  <c r="H40" i="21"/>
  <c r="I77" i="16"/>
  <c r="I35" i="16"/>
  <c r="AM79" i="16"/>
  <c r="AP44" i="21"/>
  <c r="AM84" i="16"/>
  <c r="F40" i="21"/>
  <c r="G77" i="16"/>
  <c r="G35" i="16"/>
  <c r="Y77" i="16"/>
  <c r="X40" i="21"/>
  <c r="Y35" i="16"/>
  <c r="M77" i="16"/>
  <c r="K40" i="21"/>
  <c r="M35" i="16"/>
  <c r="O77" i="16"/>
  <c r="M40" i="21"/>
  <c r="O35" i="16"/>
  <c r="Z79" i="16"/>
  <c r="AA44" i="21"/>
  <c r="Z84" i="16"/>
  <c r="S48" i="14"/>
  <c r="AT76" i="16"/>
  <c r="AR76" i="16"/>
  <c r="R77" i="16"/>
  <c r="P40" i="21"/>
  <c r="R35" i="16"/>
  <c r="U40" i="21"/>
  <c r="V77" i="16"/>
  <c r="V35" i="16"/>
  <c r="AC77" i="16"/>
  <c r="AC35" i="16"/>
  <c r="AD40" i="21"/>
  <c r="AD77" i="16"/>
  <c r="AD35" i="16"/>
  <c r="AE40" i="21"/>
  <c r="S84" i="16"/>
  <c r="Q44" i="21"/>
  <c r="S79" i="16"/>
  <c r="V40" i="21"/>
  <c r="W77" i="16"/>
  <c r="W35" i="16"/>
  <c r="T79" i="16"/>
  <c r="T84" i="16"/>
  <c r="R44" i="21"/>
  <c r="AP77" i="16"/>
  <c r="AP35" i="16"/>
  <c r="AS40" i="21"/>
  <c r="D84" i="16"/>
  <c r="D44" i="21"/>
  <c r="D79" i="16"/>
  <c r="AO35" i="16"/>
  <c r="AR40" i="21"/>
  <c r="AO77" i="16"/>
  <c r="AB35" i="16"/>
  <c r="AB77" i="16"/>
  <c r="AC40" i="21"/>
  <c r="N44" i="21"/>
  <c r="AT63" i="16"/>
  <c r="AR63" i="16"/>
  <c r="U35" i="16"/>
  <c r="U77" i="16"/>
  <c r="S40" i="21"/>
  <c r="Z80" i="2"/>
  <c r="Z43" i="19"/>
  <c r="Z38" i="2"/>
  <c r="AO38" i="2"/>
  <c r="AP43" i="19"/>
  <c r="AO80" i="2"/>
  <c r="AB80" i="2"/>
  <c r="AB43" i="19"/>
  <c r="AB38" i="2"/>
  <c r="AS33" i="19"/>
  <c r="AS34" i="19"/>
  <c r="AR71" i="2"/>
  <c r="R42" i="14"/>
  <c r="K23" i="28"/>
  <c r="AT71" i="2"/>
  <c r="AR72" i="2"/>
  <c r="AL47" i="19"/>
  <c r="AL82" i="2"/>
  <c r="AL88" i="2"/>
  <c r="T88" i="2"/>
  <c r="T82" i="2"/>
  <c r="Q47" i="19"/>
  <c r="N82" i="2"/>
  <c r="N88" i="2"/>
  <c r="L47" i="19"/>
  <c r="AR64" i="2"/>
  <c r="AS26" i="19"/>
  <c r="AR39" i="2"/>
  <c r="AT64" i="2"/>
  <c r="V82" i="2"/>
  <c r="T47" i="19"/>
  <c r="V88" i="2"/>
  <c r="G38" i="2"/>
  <c r="G80" i="2"/>
  <c r="F43" i="19"/>
  <c r="AR36" i="2"/>
  <c r="F82" i="2"/>
  <c r="F88" i="2"/>
  <c r="E47" i="19"/>
  <c r="AF38" i="2"/>
  <c r="AF43" i="19"/>
  <c r="AF80" i="2"/>
  <c r="AR78" i="2"/>
  <c r="AS41" i="19"/>
  <c r="AT78" i="2"/>
  <c r="O23" i="28"/>
  <c r="AS40" i="19"/>
  <c r="AR79" i="2"/>
  <c r="S42" i="14"/>
  <c r="K88" i="2"/>
  <c r="J47" i="19"/>
  <c r="K82" i="2"/>
  <c r="AA43" i="19"/>
  <c r="AA38" i="2"/>
  <c r="AA80" i="2"/>
  <c r="S80" i="2"/>
  <c r="P43" i="19"/>
  <c r="S38" i="2"/>
  <c r="AH82" i="2"/>
  <c r="AH88" i="2"/>
  <c r="AH47" i="19"/>
  <c r="AD38" i="2"/>
  <c r="AD80" i="2"/>
  <c r="AD43" i="19"/>
  <c r="AQ80" i="2"/>
  <c r="AQ38" i="2"/>
  <c r="AR47" i="19" s="1"/>
  <c r="AR43" i="19"/>
  <c r="AC80" i="2"/>
  <c r="AC38" i="2"/>
  <c r="AC43" i="19"/>
  <c r="AM82" i="2"/>
  <c r="AN47" i="19"/>
  <c r="AM88" i="2"/>
  <c r="AE47" i="19"/>
  <c r="AE88" i="2"/>
  <c r="AE82" i="2"/>
  <c r="N47" i="19"/>
  <c r="Q88" i="2"/>
  <c r="Q82" i="2"/>
  <c r="AQ43" i="19"/>
  <c r="AP80" i="2"/>
  <c r="AP38" i="2"/>
  <c r="H38" i="2"/>
  <c r="H80" i="2"/>
  <c r="G43" i="19"/>
  <c r="AI38" i="2"/>
  <c r="AI80" i="2"/>
  <c r="AI43" i="19"/>
  <c r="M43" i="19"/>
  <c r="O80" i="2"/>
  <c r="O38" i="2"/>
  <c r="H43" i="19"/>
  <c r="I80" i="2"/>
  <c r="I38" i="2"/>
  <c r="L88" i="2"/>
  <c r="L82" i="2"/>
  <c r="R82" i="2"/>
  <c r="O47" i="19"/>
  <c r="R88" i="2"/>
  <c r="P79" i="16"/>
  <c r="I47" i="19"/>
  <c r="J88" i="2"/>
  <c r="J82" i="2"/>
  <c r="AR77" i="16"/>
  <c r="AQ44" i="21"/>
  <c r="AN84" i="16"/>
  <c r="AN79" i="16"/>
  <c r="W47" i="19"/>
  <c r="Y88" i="2"/>
  <c r="Y82" i="2"/>
  <c r="J34" i="22"/>
  <c r="J36" i="22"/>
  <c r="J61" i="15"/>
  <c r="P61" i="15"/>
  <c r="P62" i="15"/>
  <c r="J62" i="15"/>
  <c r="J67" i="15"/>
  <c r="T54" i="14"/>
  <c r="W44" i="21"/>
  <c r="X84" i="16"/>
  <c r="X79" i="16"/>
  <c r="AT77" i="16"/>
  <c r="O53" i="35"/>
  <c r="J52" i="35"/>
  <c r="D11" i="35"/>
  <c r="M52" i="35" s="1"/>
  <c r="M82" i="2"/>
  <c r="K47" i="19"/>
  <c r="M88" i="2"/>
  <c r="AI44" i="21"/>
  <c r="AH79" i="16"/>
  <c r="AH84" i="16"/>
  <c r="L79" i="16"/>
  <c r="L84" i="16"/>
  <c r="AK47" i="19"/>
  <c r="AK82" i="2"/>
  <c r="AK88" i="2"/>
  <c r="N79" i="16"/>
  <c r="L44" i="21"/>
  <c r="N84" i="16"/>
  <c r="E62" i="35"/>
  <c r="E11" i="35"/>
  <c r="E52" i="35"/>
  <c r="D72" i="35"/>
  <c r="M72" i="35"/>
  <c r="F44" i="21"/>
  <c r="G79" i="16"/>
  <c r="G84" i="16"/>
  <c r="V79" i="16"/>
  <c r="U44" i="21"/>
  <c r="V84" i="16"/>
  <c r="O84" i="16"/>
  <c r="M44" i="21"/>
  <c r="O79" i="16"/>
  <c r="AC79" i="16"/>
  <c r="AD44" i="21"/>
  <c r="AC84" i="16"/>
  <c r="W84" i="16"/>
  <c r="V44" i="21"/>
  <c r="W79" i="16"/>
  <c r="R79" i="16"/>
  <c r="R84" i="16"/>
  <c r="P44" i="21"/>
  <c r="K44" i="21"/>
  <c r="M84" i="16"/>
  <c r="M79" i="16"/>
  <c r="H44" i="21"/>
  <c r="I79" i="16"/>
  <c r="I84" i="16"/>
  <c r="AB84" i="16"/>
  <c r="AB79" i="16"/>
  <c r="AC44" i="21"/>
  <c r="AR44" i="21"/>
  <c r="AO84" i="16"/>
  <c r="AO79" i="16"/>
  <c r="I44" i="21"/>
  <c r="J79" i="16"/>
  <c r="J84" i="16"/>
  <c r="U79" i="16"/>
  <c r="U84" i="16"/>
  <c r="S44" i="21"/>
  <c r="AS44" i="21"/>
  <c r="AP79" i="16"/>
  <c r="AP84" i="16"/>
  <c r="AD84" i="16"/>
  <c r="AD79" i="16"/>
  <c r="AE44" i="21"/>
  <c r="Y84" i="16"/>
  <c r="X44" i="21"/>
  <c r="Y79" i="16"/>
  <c r="AI79" i="16"/>
  <c r="AI84" i="16"/>
  <c r="AJ44" i="21"/>
  <c r="F84" i="16"/>
  <c r="E44" i="21"/>
  <c r="F79" i="16"/>
  <c r="T48" i="14"/>
  <c r="AR79" i="16"/>
  <c r="AR84" i="16"/>
  <c r="AT79" i="16"/>
  <c r="AD47" i="19"/>
  <c r="AD88" i="2"/>
  <c r="AD82" i="2"/>
  <c r="G88" i="2"/>
  <c r="G82" i="2"/>
  <c r="F47" i="19"/>
  <c r="I82" i="2"/>
  <c r="I88" i="2"/>
  <c r="H47" i="19"/>
  <c r="S88" i="2"/>
  <c r="S82" i="2"/>
  <c r="P47" i="19"/>
  <c r="AF88" i="2"/>
  <c r="AF82" i="2"/>
  <c r="AF47" i="19"/>
  <c r="T36" i="14"/>
  <c r="T16" i="28"/>
  <c r="O88" i="2"/>
  <c r="M47" i="19"/>
  <c r="O82" i="2"/>
  <c r="Z88" i="2"/>
  <c r="Z47" i="19"/>
  <c r="Z82" i="2"/>
  <c r="H82" i="2"/>
  <c r="H88" i="2"/>
  <c r="G47" i="19"/>
  <c r="AA88" i="2"/>
  <c r="AA82" i="2"/>
  <c r="AA47" i="19"/>
  <c r="AI88" i="2"/>
  <c r="AI82" i="2"/>
  <c r="AI47" i="19"/>
  <c r="AB82" i="2"/>
  <c r="AB88" i="2"/>
  <c r="AB47" i="19"/>
  <c r="AP82" i="2"/>
  <c r="AQ47" i="19"/>
  <c r="AP88" i="2"/>
  <c r="AC82" i="2"/>
  <c r="AC88" i="2"/>
  <c r="AC47" i="19"/>
  <c r="AO88" i="2"/>
  <c r="AP47" i="19"/>
  <c r="AO82" i="2"/>
  <c r="AS43" i="19"/>
  <c r="AR80" i="2"/>
  <c r="AT80" i="2"/>
  <c r="G48" i="16"/>
  <c r="G47" i="16"/>
  <c r="D6" i="42"/>
  <c r="D62" i="35" l="1"/>
  <c r="D12" i="35"/>
  <c r="D52" i="35"/>
  <c r="M63" i="35"/>
  <c r="D17" i="36"/>
  <c r="E9" i="27" s="1"/>
  <c r="G22" i="28"/>
  <c r="AT54" i="2"/>
  <c r="Q41" i="14"/>
  <c r="AT56" i="2"/>
  <c r="AR13" i="2"/>
  <c r="AR58" i="2" s="1"/>
  <c r="D38" i="2"/>
  <c r="D19" i="19"/>
  <c r="AS17" i="19"/>
  <c r="E6" i="27" s="1"/>
  <c r="N32" i="22"/>
  <c r="M28" i="15"/>
  <c r="M34" i="22" s="1"/>
  <c r="M54" i="15"/>
  <c r="N28" i="15"/>
  <c r="M47" i="15"/>
  <c r="AS19" i="19"/>
  <c r="AQ88" i="2"/>
  <c r="AQ82" i="2"/>
  <c r="D53" i="35" l="1"/>
  <c r="M53" i="35"/>
  <c r="D47" i="19"/>
  <c r="D82" i="2"/>
  <c r="D88" i="2"/>
  <c r="G23" i="28"/>
  <c r="E8" i="27" s="1"/>
  <c r="AR38" i="2"/>
  <c r="Q42" i="14"/>
  <c r="AT57" i="2"/>
  <c r="AS20" i="19"/>
  <c r="AR57" i="2"/>
  <c r="E5" i="27"/>
  <c r="M61" i="15"/>
  <c r="M29" i="15"/>
  <c r="M67" i="15" s="1"/>
  <c r="O52" i="35"/>
  <c r="F44" i="35" s="1"/>
  <c r="M36" i="22"/>
  <c r="N29" i="15"/>
  <c r="N34" i="22"/>
  <c r="N61" i="15"/>
  <c r="AR83" i="2" l="1"/>
  <c r="AR88" i="2"/>
  <c r="AR82" i="2"/>
  <c r="AS48" i="19"/>
  <c r="AS47" i="19"/>
  <c r="AT82" i="2"/>
  <c r="T42" i="14"/>
  <c r="M62" i="15"/>
  <c r="F45" i="35"/>
  <c r="D9" i="42" s="1"/>
  <c r="N36" i="22"/>
  <c r="E7" i="27" s="1"/>
  <c r="N62" i="15"/>
  <c r="N67" i="15"/>
  <c r="F30" i="14" l="1"/>
  <c r="F31" i="14"/>
  <c r="D8" i="42" s="1"/>
  <c r="G48" i="2"/>
  <c r="D5" i="42" s="1"/>
  <c r="D10" i="42" s="1"/>
  <c r="G47" i="2"/>
  <c r="F36" i="15"/>
  <c r="F37" i="15"/>
  <c r="D7" i="4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Pêtre, Denis</author>
  </authors>
  <commentList>
    <comment ref="B2" authorId="0" shapeId="0" xr:uid="{00000000-0006-0000-0000-000001000000}">
      <text>
        <r>
          <rPr>
            <sz val="9"/>
            <color indexed="81"/>
            <rFont val="Tahoma"/>
            <family val="2"/>
          </rPr>
          <t>1.1   -    First draft version
1.2   -   Addition of AE as reporting country and AED in tables O1 and O2
1.3   -   Changes to the text in row 4 of the "Instructions" sheet
1.4. - European counties list updated</t>
        </r>
      </text>
    </comment>
  </commentList>
</comments>
</file>

<file path=xl/sharedStrings.xml><?xml version="1.0" encoding="utf-8"?>
<sst xmlns="http://schemas.openxmlformats.org/spreadsheetml/2006/main" count="1003" uniqueCount="372">
  <si>
    <r>
      <t>Instrument breakdown:</t>
    </r>
    <r>
      <rPr>
        <sz val="10"/>
        <rFont val="Arial"/>
        <family val="2"/>
      </rPr>
      <t xml:space="preserve"> given a certain maturity and market risk category, the sum of the components reported for each instrument should be equal to the total amount reported for the corresponding maturity.</t>
    </r>
  </si>
  <si>
    <r>
      <t>Instrument breakdown:</t>
    </r>
    <r>
      <rPr>
        <sz val="10"/>
        <rFont val="Arial"/>
        <family val="2"/>
      </rPr>
      <t xml:space="preserve">  the sum of the amounts reported for each instrument should be equal to the total amount reported under "Total CDS".</t>
    </r>
  </si>
  <si>
    <r>
      <t>Sectorial breakdown:</t>
    </r>
    <r>
      <rPr>
        <sz val="10"/>
        <rFont val="Arial"/>
        <family val="2"/>
      </rPr>
      <t xml:space="preserve"> given a certain category (sold or bought), the sum of the components reported for each sector should be equal to the total amount reported for the corresponding instrument.</t>
    </r>
  </si>
  <si>
    <t>OUTRIGHT FORWARDS 
AND FOREIGN EXCHANGE SWAPS ³</t>
  </si>
  <si>
    <t>Central Bank Survey of Foreign Exchange and</t>
  </si>
  <si>
    <t>Derivatives Market Activity</t>
  </si>
  <si>
    <t>(in millions of USD)</t>
  </si>
  <si>
    <t>Instruments</t>
  </si>
  <si>
    <t>USD</t>
  </si>
  <si>
    <t>JPY</t>
  </si>
  <si>
    <t>GBP</t>
  </si>
  <si>
    <t>CHF</t>
  </si>
  <si>
    <t>TOT</t>
  </si>
  <si>
    <t xml:space="preserve"> </t>
  </si>
  <si>
    <t>TOTAL</t>
  </si>
  <si>
    <t>Sold</t>
  </si>
  <si>
    <t>Bought</t>
  </si>
  <si>
    <t>TOTAL OTC OPTIONS</t>
  </si>
  <si>
    <t>TOTAL FX CONTRACTS</t>
  </si>
  <si>
    <t>FORWARD RATE</t>
  </si>
  <si>
    <t>AGREEMENTS</t>
  </si>
  <si>
    <t>OTC OPTIONS</t>
  </si>
  <si>
    <t>TOTAL CONTRACTS</t>
  </si>
  <si>
    <t>Table 1</t>
  </si>
  <si>
    <t>OUTRIGHT FORWARDS AND</t>
  </si>
  <si>
    <t>TOTAL INCLUDING GOLD</t>
  </si>
  <si>
    <t>CURRENCY SWAPS</t>
  </si>
  <si>
    <t>Memorandum items:</t>
  </si>
  <si>
    <t>Table 2</t>
  </si>
  <si>
    <t>SWAPS</t>
  </si>
  <si>
    <t>CONTRACTS</t>
  </si>
  <si>
    <t>Table 3</t>
  </si>
  <si>
    <t>Equity-linked derivatives</t>
  </si>
  <si>
    <t>Precious metals</t>
  </si>
  <si>
    <t>Other</t>
  </si>
  <si>
    <t>Credit</t>
  </si>
  <si>
    <t>US</t>
  </si>
  <si>
    <t>Total</t>
  </si>
  <si>
    <t>(other than gold)</t>
  </si>
  <si>
    <t>commo-dities</t>
  </si>
  <si>
    <t>deriva-tives</t>
  </si>
  <si>
    <t>FORWARDS AND SWAPS</t>
  </si>
  <si>
    <t>Table 4</t>
  </si>
  <si>
    <t>NOTIONAL AMOUNTS OUTSTANDING OF</t>
  </si>
  <si>
    <t>OTC DERIVATIVES CONTRACTS</t>
  </si>
  <si>
    <t>Forwards and swaps</t>
  </si>
  <si>
    <t>OTC options sold</t>
  </si>
  <si>
    <t>OTC options bought</t>
  </si>
  <si>
    <t>Risk category</t>
  </si>
  <si>
    <t>One year or less</t>
  </si>
  <si>
    <t>Over one year and up to five years</t>
  </si>
  <si>
    <t>Over five years</t>
  </si>
  <si>
    <t>FOREIGN EXCHANGE</t>
  </si>
  <si>
    <t>AND GOLD CONTRACTS</t>
  </si>
  <si>
    <t>INTEREST RATE</t>
  </si>
  <si>
    <t>EQUITY</t>
  </si>
  <si>
    <t>EUR</t>
  </si>
  <si>
    <t>¹  Any instrument whose price is assumed to be mainly determined by the price of an equity or a stock index, a commodity or the creditworthiness of a</t>
  </si>
  <si>
    <t>particular reference credit.  ²  Excluding Albania, Bulgaria, Hungary, Poland, Romania and the successor republics of the former Czechoslovakia, Soviet Union</t>
  </si>
  <si>
    <t>Other Asian ³</t>
  </si>
  <si>
    <t>¹  All instruments where all the legs are exposed to one and only one currency's interest rate, including all fixed/floating and floating/floating</t>
  </si>
  <si>
    <t>FOREIGN EXCHANGE SWAPS ³</t>
  </si>
  <si>
    <t>SINGLE-CURRENCY INTEREST RATE DERIVATIVES ¹</t>
  </si>
  <si>
    <t>EQUITY, COMMODITY, CREDIT AND "OTHER" DERIVATIVES ¹</t>
  </si>
  <si>
    <t>DKK</t>
  </si>
  <si>
    <t>BRL</t>
  </si>
  <si>
    <t>CZK</t>
  </si>
  <si>
    <t>HKD</t>
  </si>
  <si>
    <t>HUF</t>
  </si>
  <si>
    <t>KRW</t>
  </si>
  <si>
    <t>MXN</t>
  </si>
  <si>
    <t>PHP</t>
  </si>
  <si>
    <t>PLN</t>
  </si>
  <si>
    <t>RUB</t>
  </si>
  <si>
    <t>THB</t>
  </si>
  <si>
    <t>TRL</t>
  </si>
  <si>
    <t>TWD</t>
  </si>
  <si>
    <t>ZAR</t>
  </si>
  <si>
    <t>CNY</t>
  </si>
  <si>
    <t>IDR</t>
  </si>
  <si>
    <t>INR</t>
  </si>
  <si>
    <t>NZD</t>
  </si>
  <si>
    <t>FOREIGN EXCHANGE AND GOLD CONTRACTS ¹</t>
  </si>
  <si>
    <t xml:space="preserve">commodity or credit risk. </t>
  </si>
  <si>
    <t>NOK</t>
  </si>
  <si>
    <t>SGD</t>
  </si>
  <si>
    <t xml:space="preserve">¹  All instruments involving exposure to more than one currency, whether in interest rates or exchange rates.  ² Additional currencies in which the reporter </t>
  </si>
  <si>
    <t xml:space="preserve">has a material amount of contracts outstanding.  ³ If swaps are executed on a forward/forward basis, the two forward parts of the transaction should be reported separately.  </t>
  </si>
  <si>
    <t>Other ²</t>
  </si>
  <si>
    <t>single-currency interest rate contracts.  ²   Additional currencies in which the reporter has a material amount of contracts outstanding.</t>
  </si>
  <si>
    <t>³  Any instrument where the transaction is highly leveraged and/or the notional amount is variable and where a decomposition into</t>
  </si>
  <si>
    <t>Japanese</t>
  </si>
  <si>
    <t>European ²</t>
  </si>
  <si>
    <t>Gross positive market values</t>
  </si>
  <si>
    <t>Gross negative market values</t>
  </si>
  <si>
    <r>
      <t>deriva-tives</t>
    </r>
    <r>
      <rPr>
        <b/>
        <vertAlign val="superscript"/>
        <sz val="11"/>
        <rFont val="TimesNewRomanPS"/>
      </rPr>
      <t xml:space="preserve"> 4</t>
    </r>
  </si>
  <si>
    <r>
      <t>4</t>
    </r>
    <r>
      <rPr>
        <sz val="11"/>
        <rFont val="TimesNewRomanPS"/>
      </rPr>
      <t xml:space="preserve">  Inlcuding currency warrants and multicurrency swaptions. </t>
    </r>
    <r>
      <rPr>
        <vertAlign val="superscript"/>
        <sz val="11"/>
        <rFont val="TimesNewRomanPS"/>
      </rPr>
      <t xml:space="preserve"> 5</t>
    </r>
    <r>
      <rPr>
        <sz val="11"/>
        <rFont val="TimesNewRomanPS"/>
      </rPr>
      <t xml:space="preserve">  Any instrument where the transaction is highly leveraged and/or the notional amount is variable </t>
    </r>
  </si>
  <si>
    <r>
      <t xml:space="preserve">and Yugoslavia.  ³  All countries in Asia other than Japan.  </t>
    </r>
    <r>
      <rPr>
        <vertAlign val="superscript"/>
        <sz val="11"/>
        <rFont val="TimesNewRomanPS"/>
      </rPr>
      <t xml:space="preserve">4 </t>
    </r>
    <r>
      <rPr>
        <sz val="11"/>
        <rFont val="TimesNewRomanPS"/>
      </rPr>
      <t xml:space="preserve"> Any instrument which does not involve an exposure to foreign exchange, interest rate, equity,</t>
    </r>
  </si>
  <si>
    <r>
      <t xml:space="preserve">OTC OPTIONS </t>
    </r>
    <r>
      <rPr>
        <b/>
        <vertAlign val="superscript"/>
        <sz val="11"/>
        <rFont val="TimesNewRomanPS"/>
      </rPr>
      <t>4</t>
    </r>
  </si>
  <si>
    <r>
      <t xml:space="preserve">and where a decomposition into individual plain vanilla components is impractical or impossible.   </t>
    </r>
    <r>
      <rPr>
        <vertAlign val="superscript"/>
        <sz val="11"/>
        <rFont val="TimesNewRomanPS"/>
      </rPr>
      <t>6</t>
    </r>
    <r>
      <rPr>
        <sz val="11"/>
        <rFont val="TimesNewRomanPS"/>
      </rPr>
      <t xml:space="preserve"> Gross market values of total FX contracts.</t>
    </r>
  </si>
  <si>
    <t>Other products ³</t>
  </si>
  <si>
    <r>
      <t xml:space="preserve">individual plain vanilla components is impractical or impossible. </t>
    </r>
    <r>
      <rPr>
        <vertAlign val="superscript"/>
        <sz val="11"/>
        <rFont val="TimesNewRomanPS"/>
      </rPr>
      <t xml:space="preserve">  4 </t>
    </r>
    <r>
      <rPr>
        <sz val="11"/>
        <rFont val="TimesNewRomanPS"/>
      </rPr>
      <t>Gross market values of total interest rate contracts.</t>
    </r>
  </si>
  <si>
    <r>
      <t>Other products</t>
    </r>
    <r>
      <rPr>
        <vertAlign val="superscript"/>
        <sz val="11"/>
        <rFont val="TimesNewRomanPS"/>
      </rPr>
      <t xml:space="preserve"> 5</t>
    </r>
  </si>
  <si>
    <r>
      <t xml:space="preserve">Gross positive market values </t>
    </r>
    <r>
      <rPr>
        <vertAlign val="superscript"/>
        <sz val="11"/>
        <rFont val="TimesNewRomanPS"/>
      </rPr>
      <t>4</t>
    </r>
  </si>
  <si>
    <r>
      <t xml:space="preserve">Gross negative market values </t>
    </r>
    <r>
      <rPr>
        <vertAlign val="superscript"/>
        <sz val="11"/>
        <rFont val="TimesNewRomanPS"/>
      </rPr>
      <t>4</t>
    </r>
  </si>
  <si>
    <r>
      <t xml:space="preserve">Gross positive market values </t>
    </r>
    <r>
      <rPr>
        <vertAlign val="superscript"/>
        <sz val="11"/>
        <rFont val="TimesNewRomanPS"/>
      </rPr>
      <t>6</t>
    </r>
  </si>
  <si>
    <r>
      <t xml:space="preserve">Gross negative market values </t>
    </r>
    <r>
      <rPr>
        <vertAlign val="superscript"/>
        <sz val="11"/>
        <rFont val="TimesNewRomanPS"/>
      </rPr>
      <t>6</t>
    </r>
  </si>
  <si>
    <t>Nominal or notional principal amounts outstanding at end-June 2007</t>
  </si>
  <si>
    <t>by remaining maturity at end-June 2007</t>
  </si>
  <si>
    <t xml:space="preserve">     with reporting dealers</t>
  </si>
  <si>
    <t xml:space="preserve">     with other financial institutions</t>
  </si>
  <si>
    <t xml:space="preserve">     with non-financial customers</t>
  </si>
  <si>
    <t>Threshold</t>
  </si>
  <si>
    <t>ARS</t>
  </si>
  <si>
    <t>BHD</t>
  </si>
  <si>
    <t>CLP</t>
  </si>
  <si>
    <t>COP</t>
  </si>
  <si>
    <t>EEK</t>
  </si>
  <si>
    <t>ILS</t>
  </si>
  <si>
    <t>LTL</t>
  </si>
  <si>
    <t>LVL</t>
  </si>
  <si>
    <t>MYR</t>
  </si>
  <si>
    <t>PEN</t>
  </si>
  <si>
    <t>SAR</t>
  </si>
  <si>
    <t>SIT</t>
  </si>
  <si>
    <t>SKK</t>
  </si>
  <si>
    <t>OTHER</t>
  </si>
  <si>
    <t>Latin American</t>
  </si>
  <si>
    <t>Inter-tables</t>
  </si>
  <si>
    <t>TOTAL FX CONTRACTS INCLUDING GOLD</t>
  </si>
  <si>
    <t>TOTAL INTEREST RATE CONTRACTS</t>
  </si>
  <si>
    <t>REPORTING TABLE</t>
  </si>
  <si>
    <t># Errors</t>
  </si>
  <si>
    <t>OUT_1</t>
  </si>
  <si>
    <t>OUT_2</t>
  </si>
  <si>
    <t>OUT_3</t>
  </si>
  <si>
    <t>OUT_4</t>
  </si>
  <si>
    <t>CREDIT DEFAULT SWAPS</t>
  </si>
  <si>
    <t>Sovereigns</t>
  </si>
  <si>
    <t>SINGLE-NAME INSTRUMENTS</t>
  </si>
  <si>
    <t>MULTI-NAME INSTRUMENTS</t>
  </si>
  <si>
    <t>CDS_Sector</t>
  </si>
  <si>
    <t>Table 5</t>
  </si>
  <si>
    <t>Nominal or notional principal amounts outstanding and gross-market values at end-June 2007</t>
  </si>
  <si>
    <t>Amounts Outstanding</t>
  </si>
  <si>
    <t>Gross market values</t>
  </si>
  <si>
    <t>Non-sovereigns</t>
  </si>
  <si>
    <t>TOTAL CDS</t>
  </si>
  <si>
    <t>BGN</t>
  </si>
  <si>
    <t>RON</t>
  </si>
  <si>
    <t>Triennial Central Bank Survey</t>
  </si>
  <si>
    <t>of Foreign Exchange and Derivatives Market Activity</t>
  </si>
  <si>
    <t>&lt; REPORTING COUNTRY &gt;</t>
  </si>
  <si>
    <t>SEK</t>
  </si>
  <si>
    <t>CAD</t>
  </si>
  <si>
    <t>AUD</t>
  </si>
  <si>
    <t>FORWARD RATE AGREEMENTS</t>
  </si>
  <si>
    <t>FOREIGN EXCHANGE
 AND GOLD CONTRACTS</t>
  </si>
  <si>
    <t>FOREIGN EXCHANGE CONTRACTS</t>
  </si>
  <si>
    <t>INTEREST RATE CONTRACTS</t>
  </si>
  <si>
    <t>EQUITY CONTRACTS</t>
  </si>
  <si>
    <t>Cty</t>
  </si>
  <si>
    <t>Country</t>
  </si>
  <si>
    <t>AR</t>
  </si>
  <si>
    <t>ARGENTINA</t>
  </si>
  <si>
    <t>AU</t>
  </si>
  <si>
    <t>AUSTRALIA</t>
  </si>
  <si>
    <t>AT</t>
  </si>
  <si>
    <t>AUSTRIA</t>
  </si>
  <si>
    <t>BH</t>
  </si>
  <si>
    <t>BAHRAIN</t>
  </si>
  <si>
    <t>BE</t>
  </si>
  <si>
    <t>BELGIUM</t>
  </si>
  <si>
    <t>BG</t>
  </si>
  <si>
    <t>BULGARIA</t>
  </si>
  <si>
    <t>BR</t>
  </si>
  <si>
    <t>BRAZIL</t>
  </si>
  <si>
    <t>CA</t>
  </si>
  <si>
    <t>CANADA</t>
  </si>
  <si>
    <t>CL</t>
  </si>
  <si>
    <t>CHILE</t>
  </si>
  <si>
    <t>CN</t>
  </si>
  <si>
    <t>CHINA</t>
  </si>
  <si>
    <t>CO</t>
  </si>
  <si>
    <t>COLOMBIA</t>
  </si>
  <si>
    <t>CZ</t>
  </si>
  <si>
    <t>CZECH REPUBLIC</t>
  </si>
  <si>
    <t>DK</t>
  </si>
  <si>
    <t>DENMARK</t>
  </si>
  <si>
    <t>FI</t>
  </si>
  <si>
    <t>FINLAND</t>
  </si>
  <si>
    <t>FR</t>
  </si>
  <si>
    <t>FRANCE</t>
  </si>
  <si>
    <t>Please select the reporting country</t>
  </si>
  <si>
    <t>DE</t>
  </si>
  <si>
    <t>GERMANY</t>
  </si>
  <si>
    <t>GR</t>
  </si>
  <si>
    <t>GREECE</t>
  </si>
  <si>
    <t>HK</t>
  </si>
  <si>
    <t>HONG KONG SAR</t>
  </si>
  <si>
    <t>HU</t>
  </si>
  <si>
    <t>HUNGARY</t>
  </si>
  <si>
    <t>IN</t>
  </si>
  <si>
    <t>INDIA</t>
  </si>
  <si>
    <t>ID</t>
  </si>
  <si>
    <t>INDONESIA</t>
  </si>
  <si>
    <t>IE</t>
  </si>
  <si>
    <t>IRELAND</t>
  </si>
  <si>
    <t>IL</t>
  </si>
  <si>
    <t>ISRAEL</t>
  </si>
  <si>
    <t>IT</t>
  </si>
  <si>
    <t>ITALY</t>
  </si>
  <si>
    <t>JP</t>
  </si>
  <si>
    <t>JAPAN</t>
  </si>
  <si>
    <t>KR</t>
  </si>
  <si>
    <t>KOREA</t>
  </si>
  <si>
    <t>LV</t>
  </si>
  <si>
    <t>LATVIA</t>
  </si>
  <si>
    <t>LT</t>
  </si>
  <si>
    <t>LITHUANIA</t>
  </si>
  <si>
    <t>LU</t>
  </si>
  <si>
    <t>LUXEMBOURG</t>
  </si>
  <si>
    <t>MY</t>
  </si>
  <si>
    <t>MALAYSIA</t>
  </si>
  <si>
    <t>MX</t>
  </si>
  <si>
    <t>MEXICO</t>
  </si>
  <si>
    <t>NL</t>
  </si>
  <si>
    <t>NETHERLANDS</t>
  </si>
  <si>
    <t>NZ</t>
  </si>
  <si>
    <t>NEW ZEALAND</t>
  </si>
  <si>
    <t>NO</t>
  </si>
  <si>
    <t>NORWAY</t>
  </si>
  <si>
    <t>PE</t>
  </si>
  <si>
    <t>PERU</t>
  </si>
  <si>
    <t>PH</t>
  </si>
  <si>
    <t>PHILIPPINES</t>
  </si>
  <si>
    <t>PL</t>
  </si>
  <si>
    <t>POLAND</t>
  </si>
  <si>
    <t>PT</t>
  </si>
  <si>
    <t>PORTUGAL</t>
  </si>
  <si>
    <t>RO</t>
  </si>
  <si>
    <t>ROMANIA</t>
  </si>
  <si>
    <t>RU</t>
  </si>
  <si>
    <t>RUSSIA</t>
  </si>
  <si>
    <t>SA</t>
  </si>
  <si>
    <t>SAUDI ARABIA</t>
  </si>
  <si>
    <t>SG</t>
  </si>
  <si>
    <t>SINGAPORE</t>
  </si>
  <si>
    <t>SK</t>
  </si>
  <si>
    <t>SLOVAKIA</t>
  </si>
  <si>
    <t>ZA</t>
  </si>
  <si>
    <t>SOUTH AFRICA</t>
  </si>
  <si>
    <t>ES</t>
  </si>
  <si>
    <t>SPAIN</t>
  </si>
  <si>
    <t>SE</t>
  </si>
  <si>
    <t>SWEDEN</t>
  </si>
  <si>
    <t>CH</t>
  </si>
  <si>
    <t>SWITZERLAND</t>
  </si>
  <si>
    <t>TW</t>
  </si>
  <si>
    <t>TH</t>
  </si>
  <si>
    <t>THAILAND</t>
  </si>
  <si>
    <t>TR</t>
  </si>
  <si>
    <t>TURKEY</t>
  </si>
  <si>
    <t>GB</t>
  </si>
  <si>
    <t>UNITED KINGDOM</t>
  </si>
  <si>
    <t>UNITED STATES</t>
  </si>
  <si>
    <t>Instructions for consistency checks</t>
  </si>
  <si>
    <t>QUALITY CHECK</t>
  </si>
  <si>
    <t>Front</t>
  </si>
  <si>
    <t>Vertically</t>
  </si>
  <si>
    <t>Horizontally</t>
  </si>
  <si>
    <t>Across different tables</t>
  </si>
  <si>
    <t>First of all you need to select your country of residence from the drop down list located in the front sheet.</t>
  </si>
  <si>
    <r>
      <t>Counterparty breakdown:</t>
    </r>
    <r>
      <rPr>
        <sz val="10"/>
        <rFont val="Arial"/>
        <family val="2"/>
      </rPr>
      <t xml:space="preserve"> for each currency, the sum of the components reported for each counterparty should be equal to the total amount reported under the corresponding instrument.</t>
    </r>
  </si>
  <si>
    <r>
      <t>Currency breakdown:</t>
    </r>
    <r>
      <rPr>
        <sz val="10"/>
        <rFont val="Arial"/>
        <family val="2"/>
      </rPr>
      <t xml:space="preserve"> for each row, half of the sum of the amounts allocated to each currency should be equal to the total amount reported under the "Total" column.</t>
    </r>
  </si>
  <si>
    <r>
      <t>Market breakdown:</t>
    </r>
    <r>
      <rPr>
        <sz val="10"/>
        <rFont val="Arial"/>
        <family val="2"/>
      </rPr>
      <t xml:space="preserve"> for each row, the amounts reported in the column for totals should be equal to the sum of the amounts reported under each individual market.</t>
    </r>
  </si>
  <si>
    <t>Please enter the requested information on the coverage of the survey and the concentration of the survey using numeric values.</t>
  </si>
  <si>
    <t>CHINESE TAIPEI</t>
  </si>
  <si>
    <t/>
  </si>
  <si>
    <r>
      <t xml:space="preserve">Other </t>
    </r>
    <r>
      <rPr>
        <b/>
        <vertAlign val="superscript"/>
        <sz val="11"/>
        <rFont val="TimesNewRomanPS"/>
      </rPr>
      <t>4</t>
    </r>
  </si>
  <si>
    <r>
      <t>Currency breakdown:</t>
    </r>
    <r>
      <rPr>
        <sz val="10"/>
        <rFont val="Arial"/>
        <family val="2"/>
      </rPr>
      <t xml:space="preserve"> for each row, the sum of the amounts allocated to each currency should be equal to the total amount reported under the "Total" column.</t>
    </r>
  </si>
  <si>
    <r>
      <t>Counterparty breakdown:</t>
    </r>
    <r>
      <rPr>
        <sz val="10"/>
        <rFont val="Arial"/>
        <family val="2"/>
      </rPr>
      <t xml:space="preserve"> for each column, the sum of the components reported for each counterparty should be equal to the total amount reported under the corresponding instrument.</t>
    </r>
  </si>
  <si>
    <r>
      <t>Counterparty breakdown:</t>
    </r>
    <r>
      <rPr>
        <sz val="10"/>
        <rFont val="Arial"/>
        <family val="2"/>
      </rPr>
      <t xml:space="preserve"> for each maturity, the sum of the components reported for each counterparty should be equal to the total amount reported under the corresponding instrument.</t>
    </r>
  </si>
  <si>
    <r>
      <t>Options Sold/Bought:</t>
    </r>
    <r>
      <rPr>
        <sz val="10"/>
        <rFont val="Arial"/>
        <family val="2"/>
      </rPr>
      <t xml:space="preserve">  for each currency, the sum of the amounts reported as total options sold and total options bought must be equal to the amount reported as total options.</t>
    </r>
  </si>
  <si>
    <r>
      <t>Total FX:</t>
    </r>
    <r>
      <rPr>
        <sz val="10"/>
        <rFont val="Arial"/>
        <family val="2"/>
      </rPr>
      <t xml:space="preserve"> for each currency, the sum of the amounts reported as total outright forwards and fx swaps, currency swaps, options  and other products should be equal to the amount reported under "total FX contracts".</t>
    </r>
  </si>
  <si>
    <r>
      <t>Including gold:</t>
    </r>
    <r>
      <rPr>
        <sz val="10"/>
        <rFont val="Arial"/>
        <family val="2"/>
      </rPr>
      <t xml:space="preserve"> the amount reported as "including gold" should be larger than the corresponding amount reported as "Total fx contracts".</t>
    </r>
  </si>
  <si>
    <r>
      <t>Options Sold/Bought:</t>
    </r>
    <r>
      <rPr>
        <sz val="10"/>
        <rFont val="Arial"/>
        <family val="2"/>
      </rPr>
      <t xml:space="preserve">  for each certain currency, the sum of the amounts reported as total options sold and total options bought must be equal to the amount reported as total options.</t>
    </r>
  </si>
  <si>
    <r>
      <t>Total IR:</t>
    </r>
    <r>
      <rPr>
        <sz val="10"/>
        <rFont val="Arial"/>
        <family val="2"/>
      </rPr>
      <t xml:space="preserve"> for each currency, the sum of the amounts reported as total FRAs, IR swaps, options  and other products should be equal to the amount reported under "total IR contracts".</t>
    </r>
  </si>
  <si>
    <r>
      <t>Total contracts:</t>
    </r>
    <r>
      <rPr>
        <sz val="10"/>
        <rFont val="Arial"/>
        <family val="2"/>
      </rPr>
      <t xml:space="preserve"> for each column, the sum of the amounts reported as total forwards&amp;swaps and options should be equal to the amount reported under "total contracts".</t>
    </r>
  </si>
  <si>
    <r>
      <t>Options Sold/Bought:</t>
    </r>
    <r>
      <rPr>
        <sz val="10"/>
        <rFont val="Arial"/>
        <family val="2"/>
      </rPr>
      <t xml:space="preserve">  for each column, the sum of the amounts reported as total options sold and total options bought must be equal to the amount reported as total options.</t>
    </r>
  </si>
  <si>
    <t xml:space="preserve">           Banks and securities firms</t>
  </si>
  <si>
    <t xml:space="preserve">           SPVs, SPCs or SPEs</t>
  </si>
  <si>
    <t xml:space="preserve">           Hedge funds</t>
  </si>
  <si>
    <t xml:space="preserve">           Other</t>
  </si>
  <si>
    <t>Notional amounts</t>
  </si>
  <si>
    <t>ALL CONTRACTS</t>
  </si>
  <si>
    <t>Central Bank Survey of Foreign Exchange and Derivatives Market Activity</t>
  </si>
  <si>
    <r>
      <t xml:space="preserve">OTC OPTIONS </t>
    </r>
    <r>
      <rPr>
        <b/>
        <vertAlign val="superscript"/>
        <sz val="11"/>
        <rFont val="Arial"/>
        <family val="2"/>
      </rPr>
      <t>4</t>
    </r>
  </si>
  <si>
    <r>
      <t>Other products</t>
    </r>
    <r>
      <rPr>
        <vertAlign val="superscript"/>
        <sz val="11"/>
        <rFont val="Arial"/>
        <family val="2"/>
      </rPr>
      <t xml:space="preserve"> 5</t>
    </r>
  </si>
  <si>
    <r>
      <t xml:space="preserve">Gross positive market values </t>
    </r>
    <r>
      <rPr>
        <vertAlign val="superscript"/>
        <sz val="11"/>
        <rFont val="Arial"/>
        <family val="2"/>
      </rPr>
      <t>6</t>
    </r>
  </si>
  <si>
    <r>
      <t xml:space="preserve">Gross negative market values </t>
    </r>
    <r>
      <rPr>
        <vertAlign val="superscript"/>
        <sz val="11"/>
        <rFont val="Arial"/>
        <family val="2"/>
      </rPr>
      <t>6</t>
    </r>
  </si>
  <si>
    <r>
      <t xml:space="preserve">Gross positive market values </t>
    </r>
    <r>
      <rPr>
        <vertAlign val="superscript"/>
        <sz val="11"/>
        <rFont val="Arial"/>
        <family val="2"/>
      </rPr>
      <t>4</t>
    </r>
  </si>
  <si>
    <r>
      <t xml:space="preserve">Gross negative market values </t>
    </r>
    <r>
      <rPr>
        <vertAlign val="superscript"/>
        <sz val="11"/>
        <rFont val="Arial"/>
        <family val="2"/>
      </rPr>
      <t>4</t>
    </r>
  </si>
  <si>
    <r>
      <t xml:space="preserve">¹  All instruments where all the legs are exposed to one and only one currency's interest rate, including all fixed/floating and floating/floating single-currency interest rate contracts.  ²   Additional currencies in which the reporter has a material amount of contracts outstanding. ³  Any instrument where the transaction is highly leveraged and/or the notional amount is variable and where a decomposition into individual plain vanilla components is impractical or impossible.  </t>
    </r>
    <r>
      <rPr>
        <vertAlign val="superscript"/>
        <sz val="11"/>
        <rFont val="Arial"/>
        <family val="2"/>
      </rPr>
      <t xml:space="preserve"> 4</t>
    </r>
    <r>
      <rPr>
        <sz val="11"/>
        <rFont val="Arial"/>
        <family val="2"/>
      </rPr>
      <t xml:space="preserve"> Gross market values of total interest rate contracts.</t>
    </r>
  </si>
  <si>
    <r>
      <t xml:space="preserve">¹  All instruments involving exposure to more than one currency, whether in interest rates or exchange rates.  ² Additional currencies in which the reporter has a material amount of contracts outstanding.  ³ If swaps are executed on a forward/forward basis, the two forward parts of the transaction should be reported separately. </t>
    </r>
    <r>
      <rPr>
        <vertAlign val="superscript"/>
        <sz val="11"/>
        <rFont val="Arial"/>
        <family val="2"/>
      </rPr>
      <t>4</t>
    </r>
    <r>
      <rPr>
        <sz val="11"/>
        <rFont val="Arial"/>
        <family val="2"/>
      </rPr>
      <t xml:space="preserve">  Including currency warrants and multicurrency swaptions.  </t>
    </r>
    <r>
      <rPr>
        <vertAlign val="superscript"/>
        <sz val="11"/>
        <rFont val="Arial"/>
        <family val="2"/>
      </rPr>
      <t>5</t>
    </r>
    <r>
      <rPr>
        <sz val="11"/>
        <rFont val="Arial"/>
        <family val="2"/>
      </rPr>
      <t xml:space="preserve">  Any instrument where the transaction is highly leveraged and/or the notional amount is variable and where a decomposition into individual plain vanilla components is impractical or impossible. </t>
    </r>
    <r>
      <rPr>
        <vertAlign val="superscript"/>
        <sz val="11"/>
        <rFont val="Arial"/>
        <family val="2"/>
      </rPr>
      <t>6</t>
    </r>
    <r>
      <rPr>
        <sz val="11"/>
        <rFont val="Arial"/>
        <family val="2"/>
      </rPr>
      <t xml:space="preserve"> Gross market values of total FX contracts.</t>
    </r>
  </si>
  <si>
    <t>Checking table</t>
  </si>
  <si>
    <r>
      <t xml:space="preserve">OTC OPTIONS </t>
    </r>
    <r>
      <rPr>
        <b/>
        <vertAlign val="superscript"/>
        <sz val="11"/>
        <color indexed="21"/>
        <rFont val="Arial"/>
        <family val="2"/>
      </rPr>
      <t>4</t>
    </r>
  </si>
  <si>
    <r>
      <t>Other products</t>
    </r>
    <r>
      <rPr>
        <vertAlign val="superscript"/>
        <sz val="11"/>
        <color indexed="21"/>
        <rFont val="Arial"/>
        <family val="2"/>
      </rPr>
      <t xml:space="preserve"> 5</t>
    </r>
  </si>
  <si>
    <r>
      <t xml:space="preserve">Gross positive market values </t>
    </r>
    <r>
      <rPr>
        <vertAlign val="superscript"/>
        <sz val="11"/>
        <color indexed="21"/>
        <rFont val="Arial"/>
        <family val="2"/>
      </rPr>
      <t>6</t>
    </r>
  </si>
  <si>
    <r>
      <t xml:space="preserve">Gross negative market values </t>
    </r>
    <r>
      <rPr>
        <vertAlign val="superscript"/>
        <sz val="11"/>
        <color indexed="21"/>
        <rFont val="Arial"/>
        <family val="2"/>
      </rPr>
      <t>6</t>
    </r>
  </si>
  <si>
    <t>Max</t>
  </si>
  <si>
    <t>Min</t>
  </si>
  <si>
    <t>Checking tables summary</t>
  </si>
  <si>
    <t>Table</t>
  </si>
  <si>
    <t>Maximum of the  differences</t>
  </si>
  <si>
    <t>O1</t>
  </si>
  <si>
    <t>O2</t>
  </si>
  <si>
    <t>O3</t>
  </si>
  <si>
    <t>O4</t>
  </si>
  <si>
    <t>O5</t>
  </si>
  <si>
    <t>TRY</t>
  </si>
  <si>
    <r>
      <t xml:space="preserve">Gross positive market values </t>
    </r>
    <r>
      <rPr>
        <vertAlign val="superscript"/>
        <sz val="11"/>
        <color indexed="21"/>
        <rFont val="Arial"/>
        <family val="2"/>
      </rPr>
      <t>4</t>
    </r>
  </si>
  <si>
    <r>
      <t xml:space="preserve">Gross negative market values </t>
    </r>
    <r>
      <rPr>
        <vertAlign val="superscript"/>
        <sz val="11"/>
        <color indexed="21"/>
        <rFont val="Arial"/>
        <family val="2"/>
      </rPr>
      <t>4</t>
    </r>
  </si>
  <si>
    <r>
      <t>deriva-tives</t>
    </r>
    <r>
      <rPr>
        <b/>
        <vertAlign val="superscript"/>
        <sz val="11"/>
        <color indexed="21"/>
        <rFont val="TimesNewRomanPS"/>
      </rPr>
      <t xml:space="preserve"> 5</t>
    </r>
  </si>
  <si>
    <r>
      <t xml:space="preserve">           CCPs</t>
    </r>
    <r>
      <rPr>
        <vertAlign val="superscript"/>
        <sz val="11"/>
        <color indexed="21"/>
        <rFont val="Arial"/>
        <family val="2"/>
      </rPr>
      <t>1</t>
    </r>
  </si>
  <si>
    <r>
      <t xml:space="preserve">           Insurance firms</t>
    </r>
    <r>
      <rPr>
        <vertAlign val="superscript"/>
        <sz val="11"/>
        <color indexed="21"/>
        <rFont val="Arial"/>
        <family val="2"/>
      </rPr>
      <t>3</t>
    </r>
    <r>
      <rPr>
        <sz val="11"/>
        <color indexed="21"/>
        <rFont val="Arial"/>
        <family val="2"/>
      </rPr>
      <t xml:space="preserve"> (including pension funds)</t>
    </r>
  </si>
  <si>
    <r>
      <t>Maturity breakdown:</t>
    </r>
    <r>
      <rPr>
        <sz val="10"/>
        <rFont val="Arial"/>
        <family val="2"/>
      </rPr>
      <t xml:space="preserve"> given a certain instrument and counterparty, the sum of the components reported for each maturity in table O4 should be equal to the total amount reported for the corresponding counterparty in tables O1, O2 or O3.</t>
    </r>
  </si>
  <si>
    <r>
      <t>Measure:</t>
    </r>
    <r>
      <rPr>
        <sz val="10"/>
        <rFont val="Arial"/>
        <family val="2"/>
      </rPr>
      <t xml:space="preserve"> the sum of notional amounts bought and sold should be larger that the sum of gross positive and negative market values. </t>
    </r>
  </si>
  <si>
    <r>
      <t>Totals:</t>
    </r>
    <r>
      <rPr>
        <sz val="10"/>
        <rFont val="Arial"/>
        <family val="2"/>
      </rPr>
      <t xml:space="preserve"> the total notional amounts and gross market values reported in table O5 for the CDS contracts should be smaller than the corresponding totals reported in table O3 for the credit derivatives contracts. Please note that the CDS contracts are a subset of the credit derivatives contracts.</t>
    </r>
  </si>
  <si>
    <t>NAO
&gt;GMV</t>
  </si>
  <si>
    <t>With
O3</t>
  </si>
  <si>
    <t>Info</t>
  </si>
  <si>
    <t>NAO &gt; GMV</t>
  </si>
  <si>
    <r>
      <t xml:space="preserve">deriva-tives </t>
    </r>
    <r>
      <rPr>
        <b/>
        <vertAlign val="superscript"/>
        <sz val="11"/>
        <rFont val="TimesNewRomanPS"/>
      </rPr>
      <t>5</t>
    </r>
  </si>
  <si>
    <r>
      <t>deriva-tives</t>
    </r>
    <r>
      <rPr>
        <b/>
        <vertAlign val="superscript"/>
        <sz val="11"/>
        <rFont val="TimesNewRomanPS"/>
      </rPr>
      <t xml:space="preserve"> 6</t>
    </r>
  </si>
  <si>
    <t>To ensure the quality of the reported data, several consistency checks have been implemented in the templates using arithmetical formulas. These checks and their corresponding formulas are available in the checking tables located  at bottom of each reporting table. If a data consistency issue is detected in any of the breakdowns listed in a given table or across different tables, the amount of the inconsistency is shown in red.  A summary of inconsistencies detected across all reporting tables is available in the sheet "Check". The main consistency checks performed in each table are listed below.</t>
  </si>
  <si>
    <t>Table O1</t>
  </si>
  <si>
    <t>Table O2</t>
  </si>
  <si>
    <t>Table O3</t>
  </si>
  <si>
    <t>Table O4</t>
  </si>
  <si>
    <t>Table O5</t>
  </si>
  <si>
    <t>Consistency with 
tables O1, O2 and O3</t>
  </si>
  <si>
    <t xml:space="preserve">              of which CCPs</t>
  </si>
  <si>
    <t xml:space="preserve">Reporting Forms for the </t>
  </si>
  <si>
    <t xml:space="preserve">           CCPs</t>
  </si>
  <si>
    <r>
      <t>1</t>
    </r>
    <r>
      <rPr>
        <sz val="11"/>
        <rFont val="Arial"/>
        <family val="2"/>
      </rPr>
      <t xml:space="preserve"> Including reinsurance and financial guaranty firms.</t>
    </r>
  </si>
  <si>
    <r>
      <t xml:space="preserve">           Insurance firms</t>
    </r>
    <r>
      <rPr>
        <vertAlign val="superscript"/>
        <sz val="11"/>
        <rFont val="Arial"/>
        <family val="2"/>
      </rPr>
      <t>1</t>
    </r>
    <r>
      <rPr>
        <sz val="11"/>
        <rFont val="Arial"/>
        <family val="2"/>
      </rPr>
      <t xml:space="preserve"> (including pension funds)</t>
    </r>
  </si>
  <si>
    <t>AE</t>
  </si>
  <si>
    <t>UNITED ARAB EMIRATES</t>
  </si>
  <si>
    <t>AED</t>
  </si>
  <si>
    <t>Nominal or notional principal amounts outstanding at end-June 2022</t>
  </si>
  <si>
    <t>Nominal or notional principal amounts outstanding at end-June 2022, by remaining maturity</t>
  </si>
  <si>
    <t>Nominal or notional principal amounts outstanding and gross-market values at end-June 2022</t>
  </si>
  <si>
    <t>Amounts Outstanding at end-June 2022</t>
  </si>
  <si>
    <t>Version 1.4</t>
  </si>
  <si>
    <t>MANDATORY VALUE - INDICATOR</t>
  </si>
  <si>
    <t>Please login to MASNET Website to check for the latest release.</t>
  </si>
  <si>
    <t>Institution code:</t>
  </si>
  <si>
    <t>Institution Name:</t>
  </si>
  <si>
    <t>Reporting Cycle:</t>
  </si>
  <si>
    <t>(MM/YYYY)</t>
  </si>
  <si>
    <t>Approved by:</t>
  </si>
  <si>
    <t>(a) Name: *</t>
  </si>
  <si>
    <t>(b) Designation: *</t>
  </si>
  <si>
    <t>(c) Date (dd/mm/yyyy): *</t>
  </si>
  <si>
    <t>(d) Person to contact for queries *</t>
  </si>
  <si>
    <t>(e) Telephone number *</t>
  </si>
  <si>
    <t>(f)  Email address *</t>
  </si>
  <si>
    <t>* compulsory fields</t>
  </si>
  <si>
    <r>
      <t>1</t>
    </r>
    <r>
      <rPr>
        <sz val="11"/>
        <color theme="1"/>
        <rFont val="TimesNewRomanPS"/>
      </rPr>
      <t xml:space="preserve">  Any instrument whose price is assumed to be mainly determined by the price of an equity or a stock index, a commodity or the creditworthiness of a particular reference credit.   </t>
    </r>
    <r>
      <rPr>
        <vertAlign val="superscript"/>
        <sz val="11"/>
        <color theme="1"/>
        <rFont val="TimesNewRomanPS"/>
      </rPr>
      <t>2</t>
    </r>
    <r>
      <rPr>
        <sz val="11"/>
        <color theme="1"/>
        <rFont val="TimesNewRomanPS"/>
      </rPr>
      <t xml:space="preserve"> Excluding Albania and the successor republics of the former Soviet Union and Yugoslavia that are not part of the European union.   </t>
    </r>
    <r>
      <rPr>
        <vertAlign val="superscript"/>
        <sz val="11"/>
        <color theme="1"/>
        <rFont val="TimesNewRomanPS"/>
      </rPr>
      <t>3</t>
    </r>
    <r>
      <rPr>
        <sz val="11"/>
        <color theme="1"/>
        <rFont val="TimesNewRomanPS"/>
      </rPr>
      <t xml:space="preserve"> All countries in Asia other than Japan.   </t>
    </r>
    <r>
      <rPr>
        <vertAlign val="superscript"/>
        <sz val="11"/>
        <color theme="1"/>
        <rFont val="TimesNewRomanPS"/>
      </rPr>
      <t xml:space="preserve">4 </t>
    </r>
    <r>
      <rPr>
        <sz val="11"/>
        <color theme="1"/>
        <rFont val="TimesNewRomanPS"/>
      </rPr>
      <t xml:space="preserve">Africa, Australia, New Zealand and all other countries/regions not listed in the table.   </t>
    </r>
    <r>
      <rPr>
        <vertAlign val="superscript"/>
        <sz val="11"/>
        <color theme="1"/>
        <rFont val="TimesNewRomanPS"/>
      </rPr>
      <t>5</t>
    </r>
    <r>
      <rPr>
        <sz val="11"/>
        <color theme="1"/>
        <rFont val="TimesNewRomanPS"/>
      </rPr>
      <t xml:space="preserve"> Include CDS.   </t>
    </r>
    <r>
      <rPr>
        <vertAlign val="superscript"/>
        <sz val="11"/>
        <color theme="1"/>
        <rFont val="TimesNewRomanPS"/>
      </rPr>
      <t>6</t>
    </r>
    <r>
      <rPr>
        <sz val="11"/>
        <color theme="1"/>
        <rFont val="TimesNewRomanPS"/>
      </rPr>
      <t xml:space="preserve"> Any instrument which does not involve an exposure to foreign exchange, interest rate, equity, commodity or credit risk. </t>
    </r>
  </si>
  <si>
    <t>Check</t>
  </si>
  <si>
    <t>BIS TRIENNIAL CENTRAL BANK SURVEY OF FOREIGN EXCHANGE AND DERIVATIVES MARKET ACTIVITY - OUTSTANDING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</si>
</sst>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mmm/yyyy"/>
    <numFmt numFmtId="166" formatCode="#,##0.0"/>
    <numFmt numFmtId="167" formatCode="#,###\ ;\–#,###\ ;\–\ "/>
    <numFmt numFmtId="168" formatCode="mmmm\ yyyy"/>
    <numFmt numFmtId="169" formatCode="mm\/yyyy"/>
  </numFmts>
  <fonts count="95">
    <font>
      <sz val="9"/>
      <name val="Helvetica 65"/>
    </font>
    <font>
      <b/>
      <sz val="9"/>
      <name val="Helvetica 65"/>
    </font>
    <font>
      <sz val="6"/>
      <name val="TimesNewRomanPS"/>
    </font>
    <font>
      <sz val="9"/>
      <name val="TimesNewRomanPS"/>
    </font>
    <font>
      <sz val="14"/>
      <name val="TimesNewRomanPS"/>
    </font>
    <font>
      <b/>
      <i/>
      <sz val="11"/>
      <name val="TimesNewRomanPS"/>
    </font>
    <font>
      <sz val="11"/>
      <name val="TimesNewRomanPS"/>
    </font>
    <font>
      <b/>
      <sz val="18"/>
      <name val="TimesNewRomanPS"/>
    </font>
    <font>
      <b/>
      <u/>
      <sz val="11"/>
      <name val="TimesNewRomanPS"/>
    </font>
    <font>
      <u/>
      <sz val="11"/>
      <name val="TimesNewRomanPS"/>
    </font>
    <font>
      <b/>
      <sz val="11"/>
      <name val="TimesNewRomanPS"/>
    </font>
    <font>
      <b/>
      <i/>
      <sz val="12"/>
      <name val="TimesNewRomanPS"/>
    </font>
    <font>
      <sz val="10"/>
      <name val="TimesNewRomanPS"/>
    </font>
    <font>
      <b/>
      <i/>
      <sz val="14"/>
      <name val="TimesNewRomanPS"/>
    </font>
    <font>
      <b/>
      <sz val="14"/>
      <name val="TimesNewRomanPS"/>
    </font>
    <font>
      <sz val="14"/>
      <name val="Helvetica 65"/>
    </font>
    <font>
      <sz val="9"/>
      <name val="Helvetica 65"/>
    </font>
    <font>
      <sz val="11"/>
      <name val="Helvetica 65"/>
    </font>
    <font>
      <vertAlign val="superscript"/>
      <sz val="11"/>
      <name val="TimesNewRomanPS"/>
    </font>
    <font>
      <b/>
      <vertAlign val="superscript"/>
      <sz val="11"/>
      <name val="TimesNewRomanPS"/>
    </font>
    <font>
      <b/>
      <sz val="14"/>
      <name val="Helvetica 65"/>
    </font>
    <font>
      <b/>
      <sz val="11"/>
      <color indexed="17"/>
      <name val="Arial"/>
      <family val="2"/>
    </font>
    <font>
      <b/>
      <sz val="11"/>
      <color indexed="61"/>
      <name val="Helvetica 65"/>
    </font>
    <font>
      <b/>
      <sz val="11"/>
      <color indexed="18"/>
      <name val="Helvetica 65"/>
    </font>
    <font>
      <b/>
      <sz val="12"/>
      <color indexed="53"/>
      <name val="Helvetica 65"/>
    </font>
    <font>
      <b/>
      <sz val="11"/>
      <color indexed="40"/>
      <name val="Helvetica 65"/>
    </font>
    <font>
      <b/>
      <sz val="11"/>
      <color indexed="43"/>
      <name val="Arial"/>
      <family val="2"/>
    </font>
    <font>
      <sz val="10"/>
      <name val="Arial"/>
      <family val="2"/>
    </font>
    <font>
      <sz val="12"/>
      <name val="Arial"/>
      <family val="2"/>
    </font>
    <font>
      <b/>
      <sz val="12"/>
      <name val="Arial"/>
      <family val="2"/>
    </font>
    <font>
      <b/>
      <sz val="11"/>
      <name val="Helvetica 65"/>
    </font>
    <font>
      <sz val="11"/>
      <color indexed="9"/>
      <name val="Helvetica 65"/>
    </font>
    <font>
      <sz val="11"/>
      <color indexed="9"/>
      <name val="TimesNewRomanPS"/>
    </font>
    <font>
      <b/>
      <sz val="11"/>
      <color indexed="48"/>
      <name val="Helvetica 65"/>
    </font>
    <font>
      <b/>
      <sz val="11"/>
      <color indexed="50"/>
      <name val="Arial"/>
      <family val="2"/>
    </font>
    <font>
      <b/>
      <sz val="11"/>
      <color indexed="57"/>
      <name val="Arial"/>
      <family val="2"/>
    </font>
    <font>
      <b/>
      <sz val="11"/>
      <color indexed="49"/>
      <name val="Arial"/>
      <family val="2"/>
    </font>
    <font>
      <sz val="8"/>
      <name val="Helvetica 65"/>
    </font>
    <font>
      <b/>
      <sz val="12"/>
      <name val="TimesNewRomanPS"/>
    </font>
    <font>
      <sz val="12"/>
      <name val="TimesNewRomanPS"/>
    </font>
    <font>
      <u/>
      <sz val="12"/>
      <name val="TimesNewRomanPS"/>
    </font>
    <font>
      <b/>
      <u/>
      <sz val="12"/>
      <name val="TimesNewRomanPS"/>
    </font>
    <font>
      <sz val="9"/>
      <name val="Arial"/>
      <family val="2"/>
    </font>
    <font>
      <sz val="8"/>
      <name val="Arial"/>
      <family val="2"/>
    </font>
    <font>
      <b/>
      <sz val="11"/>
      <color indexed="54"/>
      <name val="Helvetica 65"/>
    </font>
    <font>
      <sz val="10"/>
      <color indexed="60"/>
      <name val="Arial"/>
      <family val="2"/>
    </font>
    <font>
      <b/>
      <sz val="11"/>
      <color indexed="60"/>
      <name val="Arial"/>
      <family val="2"/>
    </font>
    <font>
      <sz val="9"/>
      <color indexed="9"/>
      <name val="TimesNewRomanPS"/>
    </font>
    <font>
      <sz val="10"/>
      <name val="Arial"/>
      <family val="2"/>
    </font>
    <font>
      <b/>
      <sz val="10"/>
      <name val="Arial"/>
      <family val="2"/>
    </font>
    <font>
      <b/>
      <sz val="14"/>
      <name val="Arial"/>
      <family val="2"/>
    </font>
    <font>
      <sz val="14"/>
      <name val="Arial"/>
      <family val="2"/>
    </font>
    <font>
      <b/>
      <sz val="16"/>
      <color indexed="12"/>
      <name val="Helvetica 65"/>
    </font>
    <font>
      <b/>
      <sz val="14"/>
      <color indexed="12"/>
      <name val="Helvetica 65"/>
    </font>
    <font>
      <b/>
      <sz val="14"/>
      <color indexed="8"/>
      <name val="Helvetica 65"/>
    </font>
    <font>
      <b/>
      <sz val="14"/>
      <color indexed="20"/>
      <name val="Helvetica 65"/>
    </font>
    <font>
      <sz val="10"/>
      <color indexed="8"/>
      <name val="Arial"/>
      <family val="2"/>
    </font>
    <font>
      <b/>
      <sz val="10"/>
      <name val="Helvetica 65"/>
    </font>
    <font>
      <b/>
      <sz val="18"/>
      <color indexed="43"/>
      <name val="Arial"/>
      <family val="2"/>
    </font>
    <font>
      <b/>
      <u/>
      <sz val="10"/>
      <name val="Arial"/>
      <family val="2"/>
    </font>
    <font>
      <b/>
      <i/>
      <sz val="10"/>
      <name val="Arial"/>
      <family val="2"/>
    </font>
    <font>
      <b/>
      <sz val="11"/>
      <name val="Arial"/>
      <family val="2"/>
    </font>
    <font>
      <sz val="11"/>
      <name val="Arial"/>
      <family val="2"/>
    </font>
    <font>
      <vertAlign val="superscript"/>
      <sz val="11"/>
      <name val="Arial"/>
      <family val="2"/>
    </font>
    <font>
      <b/>
      <i/>
      <sz val="14"/>
      <name val="Arial"/>
      <family val="2"/>
    </font>
    <font>
      <b/>
      <vertAlign val="superscript"/>
      <sz val="11"/>
      <name val="Arial"/>
      <family val="2"/>
    </font>
    <font>
      <sz val="11"/>
      <color indexed="21"/>
      <name val="Arial"/>
      <family val="2"/>
    </font>
    <font>
      <sz val="11"/>
      <color indexed="21"/>
      <name val="TimesNewRomanPS"/>
    </font>
    <font>
      <b/>
      <u/>
      <sz val="11"/>
      <color indexed="21"/>
      <name val="TimesNewRomanPS"/>
    </font>
    <font>
      <b/>
      <sz val="11"/>
      <color indexed="21"/>
      <name val="Arial"/>
      <family val="2"/>
    </font>
    <font>
      <b/>
      <vertAlign val="superscript"/>
      <sz val="11"/>
      <color indexed="21"/>
      <name val="Arial"/>
      <family val="2"/>
    </font>
    <font>
      <u/>
      <sz val="11"/>
      <color indexed="21"/>
      <name val="TimesNewRomanPS"/>
    </font>
    <font>
      <vertAlign val="superscript"/>
      <sz val="11"/>
      <color indexed="21"/>
      <name val="Arial"/>
      <family val="2"/>
    </font>
    <font>
      <sz val="9"/>
      <color indexed="21"/>
      <name val="Arial"/>
      <family val="2"/>
    </font>
    <font>
      <sz val="11"/>
      <color indexed="21"/>
      <name val="Helvetica 65"/>
    </font>
    <font>
      <sz val="9"/>
      <color indexed="21"/>
      <name val="Helvetica 65"/>
    </font>
    <font>
      <b/>
      <sz val="11"/>
      <color indexed="21"/>
      <name val="TimesNewRomanPS"/>
    </font>
    <font>
      <b/>
      <vertAlign val="superscript"/>
      <sz val="11"/>
      <color indexed="21"/>
      <name val="TimesNewRomanPS"/>
    </font>
    <font>
      <b/>
      <sz val="14"/>
      <color indexed="21"/>
      <name val="Helvetica 65"/>
    </font>
    <font>
      <b/>
      <sz val="11"/>
      <color indexed="21"/>
      <name val="Helvetica 65"/>
    </font>
    <font>
      <sz val="9"/>
      <color indexed="21"/>
      <name val="TimesNewRomanPS"/>
    </font>
    <font>
      <sz val="10"/>
      <color indexed="21"/>
      <name val="Arial"/>
      <family val="2"/>
    </font>
    <font>
      <sz val="12"/>
      <color indexed="21"/>
      <name val="TimesNewRomanPS"/>
    </font>
    <font>
      <u/>
      <sz val="12"/>
      <color indexed="21"/>
      <name val="TimesNewRomanPS"/>
    </font>
    <font>
      <b/>
      <u/>
      <sz val="12"/>
      <color indexed="21"/>
      <name val="TimesNewRomanPS"/>
    </font>
    <font>
      <b/>
      <sz val="16"/>
      <color indexed="10"/>
      <name val="Arial"/>
      <family val="2"/>
    </font>
    <font>
      <b/>
      <sz val="10"/>
      <color indexed="21"/>
      <name val="Arial"/>
      <family val="2"/>
    </font>
    <font>
      <sz val="9"/>
      <color indexed="81"/>
      <name val="Tahoma"/>
      <family val="2"/>
    </font>
    <font>
      <b/>
      <i/>
      <sz val="20"/>
      <name val="Calibri"/>
      <family val="2"/>
      <scheme val="minor"/>
    </font>
    <font>
      <sz val="12"/>
      <name val="Calibri"/>
      <family val="2"/>
      <scheme val="minor"/>
    </font>
    <font>
      <b/>
      <sz val="12"/>
      <name val="Calibri"/>
      <family val="2"/>
      <scheme val="minor"/>
    </font>
    <font>
      <b/>
      <sz val="12"/>
      <color rgb="FFFF0000"/>
      <name val="Calibri"/>
      <family val="2"/>
      <scheme val="minor"/>
    </font>
    <font>
      <u/>
      <sz val="10"/>
      <color theme="10"/>
      <name val="Arial"/>
      <family val="2"/>
    </font>
    <font>
      <vertAlign val="superscript"/>
      <sz val="11"/>
      <color theme="1"/>
      <name val="TimesNewRomanPS"/>
    </font>
    <font>
      <sz val="11"/>
      <color theme="1"/>
      <name val="TimesNewRomanPS"/>
    </font>
  </fonts>
  <fills count="14">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gray0625">
        <bgColor indexed="43"/>
      </patternFill>
    </fill>
    <fill>
      <patternFill patternType="solid">
        <fgColor indexed="22"/>
        <bgColor indexed="64"/>
      </patternFill>
    </fill>
    <fill>
      <patternFill patternType="gray0625">
        <bgColor indexed="22"/>
      </patternFill>
    </fill>
    <fill>
      <patternFill patternType="solid">
        <fgColor indexed="22"/>
        <bgColor indexed="0"/>
      </patternFill>
    </fill>
    <fill>
      <patternFill patternType="gray125">
        <bgColor indexed="9"/>
      </patternFill>
    </fill>
    <fill>
      <patternFill patternType="solid">
        <fgColor indexed="41"/>
        <bgColor indexed="64"/>
      </patternFill>
    </fill>
    <fill>
      <patternFill patternType="gray125">
        <bgColor indexed="43"/>
      </patternFill>
    </fill>
    <fill>
      <patternFill patternType="solid">
        <fgColor indexed="60"/>
        <bgColor indexed="64"/>
      </patternFill>
    </fill>
    <fill>
      <patternFill patternType="solid">
        <fgColor theme="9" tint="0.59999389629810485"/>
        <bgColor indexed="64"/>
      </patternFill>
    </fill>
    <fill>
      <patternFill patternType="solid">
        <fgColor theme="4" tint="0.59999389629810485"/>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bottom/>
      <diagonal/>
    </border>
    <border>
      <left style="thin">
        <color indexed="64"/>
      </left>
      <right style="thin">
        <color indexed="8"/>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right/>
      <top style="medium">
        <color indexed="64"/>
      </top>
      <bottom style="medium">
        <color indexed="64"/>
      </bottom>
      <diagonal/>
    </border>
    <border>
      <left/>
      <right style="dotted">
        <color indexed="64"/>
      </right>
      <top style="medium">
        <color indexed="64"/>
      </top>
      <bottom style="thin">
        <color indexed="64"/>
      </bottom>
      <diagonal/>
    </border>
    <border>
      <left/>
      <right style="dotted">
        <color indexed="64"/>
      </right>
      <top style="thin">
        <color indexed="64"/>
      </top>
      <bottom style="thin">
        <color indexed="64"/>
      </bottom>
      <diagonal/>
    </border>
    <border>
      <left/>
      <right style="dotted">
        <color indexed="64"/>
      </right>
      <top/>
      <bottom/>
      <diagonal/>
    </border>
    <border>
      <left style="thin">
        <color indexed="8"/>
      </left>
      <right style="medium">
        <color indexed="64"/>
      </right>
      <top/>
      <bottom/>
      <diagonal/>
    </border>
    <border>
      <left style="thin">
        <color indexed="64"/>
      </left>
      <right style="dashed">
        <color indexed="64"/>
      </right>
      <top/>
      <bottom/>
      <diagonal/>
    </border>
    <border>
      <left/>
      <right style="medium">
        <color indexed="64"/>
      </right>
      <top/>
      <bottom/>
      <diagonal/>
    </border>
    <border>
      <left/>
      <right style="medium">
        <color indexed="64"/>
      </right>
      <top style="thin">
        <color indexed="64"/>
      </top>
      <bottom style="thin">
        <color indexed="64"/>
      </bottom>
      <diagonal/>
    </border>
    <border>
      <left/>
      <right style="thin">
        <color indexed="8"/>
      </right>
      <top/>
      <bottom/>
      <diagonal/>
    </border>
    <border>
      <left style="dashed">
        <color indexed="64"/>
      </left>
      <right style="thin">
        <color indexed="8"/>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medium">
        <color indexed="64"/>
      </left>
      <right/>
      <top/>
      <bottom/>
      <diagonal/>
    </border>
    <border>
      <left style="thin">
        <color indexed="64"/>
      </left>
      <right style="thin">
        <color indexed="8"/>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medium">
        <color indexed="64"/>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22"/>
      </right>
      <top style="thin">
        <color indexed="22"/>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bottom style="thin">
        <color indexed="22"/>
      </bottom>
      <diagonal/>
    </border>
    <border>
      <left style="thin">
        <color indexed="22"/>
      </left>
      <right style="medium">
        <color indexed="64"/>
      </right>
      <top/>
      <bottom style="thin">
        <color indexed="22"/>
      </bottom>
      <diagonal/>
    </border>
    <border>
      <left style="medium">
        <color indexed="64"/>
      </left>
      <right style="thin">
        <color indexed="22"/>
      </right>
      <top style="thin">
        <color indexed="22"/>
      </top>
      <bottom style="medium">
        <color indexed="64"/>
      </bottom>
      <diagonal/>
    </border>
    <border>
      <left style="thin">
        <color indexed="22"/>
      </left>
      <right style="medium">
        <color indexed="64"/>
      </right>
      <top style="thin">
        <color indexed="22"/>
      </top>
      <bottom style="medium">
        <color indexed="64"/>
      </bottom>
      <diagonal/>
    </border>
    <border>
      <left/>
      <right/>
      <top style="thin">
        <color indexed="64"/>
      </top>
      <bottom style="double">
        <color indexed="64"/>
      </bottom>
      <diagonal/>
    </border>
    <border>
      <left style="thin">
        <color indexed="8"/>
      </left>
      <right/>
      <top/>
      <bottom/>
      <diagonal/>
    </border>
    <border>
      <left/>
      <right style="thin">
        <color indexed="8"/>
      </right>
      <top/>
      <bottom style="thin">
        <color indexed="64"/>
      </bottom>
      <diagonal/>
    </border>
    <border>
      <left style="thin">
        <color indexed="8"/>
      </left>
      <right/>
      <top/>
      <bottom style="thin">
        <color indexed="64"/>
      </bottom>
      <diagonal/>
    </border>
    <border>
      <left style="thin">
        <color indexed="64"/>
      </left>
      <right style="thin">
        <color indexed="8"/>
      </right>
      <top style="thin">
        <color indexed="64"/>
      </top>
      <bottom style="thin">
        <color indexed="64"/>
      </bottom>
      <diagonal/>
    </border>
    <border>
      <left/>
      <right/>
      <top/>
      <bottom style="medium">
        <color indexed="64"/>
      </bottom>
      <diagonal/>
    </border>
    <border>
      <left/>
      <right/>
      <top/>
      <bottom style="thick">
        <color indexed="64"/>
      </bottom>
      <diagonal/>
    </border>
  </borders>
  <cellStyleXfs count="7">
    <xf numFmtId="0" fontId="0" fillId="0" borderId="0"/>
    <xf numFmtId="164" fontId="27" fillId="0" borderId="0" applyFont="0" applyFill="0" applyBorder="0" applyAlignment="0" applyProtection="0"/>
    <xf numFmtId="43" fontId="27" fillId="0" borderId="0" applyFont="0" applyFill="0" applyBorder="0" applyAlignment="0" applyProtection="0"/>
    <xf numFmtId="0" fontId="27" fillId="0" borderId="0"/>
    <xf numFmtId="0" fontId="27" fillId="0" borderId="0"/>
    <xf numFmtId="0" fontId="56" fillId="0" borderId="0"/>
    <xf numFmtId="0" fontId="92" fillId="0" borderId="0" applyNumberFormat="0" applyFill="0" applyBorder="0" applyAlignment="0" applyProtection="0"/>
  </cellStyleXfs>
  <cellXfs count="832">
    <xf numFmtId="0" fontId="0" fillId="0" borderId="0" xfId="0"/>
    <xf numFmtId="0" fontId="0" fillId="2" borderId="0" xfId="0" applyFill="1" applyAlignment="1">
      <alignment vertical="center"/>
    </xf>
    <xf numFmtId="0" fontId="17" fillId="2" borderId="0" xfId="0" applyFont="1" applyFill="1" applyAlignment="1">
      <alignment vertical="center"/>
    </xf>
    <xf numFmtId="0" fontId="10" fillId="2" borderId="1" xfId="0" applyFont="1" applyFill="1" applyBorder="1" applyAlignment="1">
      <alignment horizontal="center" vertical="center"/>
    </xf>
    <xf numFmtId="0" fontId="17" fillId="2" borderId="0" xfId="0" applyFont="1" applyFill="1" applyBorder="1" applyAlignment="1">
      <alignment vertical="center"/>
    </xf>
    <xf numFmtId="0" fontId="6" fillId="2" borderId="0" xfId="0" applyFont="1" applyFill="1" applyBorder="1" applyAlignment="1">
      <alignment vertical="center"/>
    </xf>
    <xf numFmtId="0" fontId="6" fillId="2" borderId="0" xfId="0" applyFont="1" applyFill="1" applyAlignment="1">
      <alignment vertical="center"/>
    </xf>
    <xf numFmtId="0" fontId="3" fillId="2" borderId="0" xfId="0" applyFont="1" applyFill="1" applyBorder="1" applyAlignment="1">
      <alignment vertical="center"/>
    </xf>
    <xf numFmtId="0" fontId="2" fillId="2" borderId="0" xfId="0" applyFont="1" applyFill="1" applyAlignment="1">
      <alignment vertical="center"/>
    </xf>
    <xf numFmtId="0" fontId="0" fillId="2" borderId="0" xfId="0" applyFill="1"/>
    <xf numFmtId="0" fontId="10" fillId="2" borderId="2" xfId="0" applyFont="1" applyFill="1" applyBorder="1" applyAlignment="1">
      <alignment horizontal="centerContinuous" vertical="center"/>
    </xf>
    <xf numFmtId="0" fontId="6" fillId="2" borderId="3" xfId="0" applyFont="1" applyFill="1" applyBorder="1" applyAlignment="1">
      <alignment horizontal="centerContinuous" vertical="center"/>
    </xf>
    <xf numFmtId="0" fontId="6" fillId="2" borderId="4" xfId="0" applyFont="1" applyFill="1" applyBorder="1" applyAlignment="1">
      <alignment horizontal="centerContinuous" vertical="center"/>
    </xf>
    <xf numFmtId="0" fontId="10" fillId="2" borderId="5" xfId="0" applyFont="1" applyFill="1" applyBorder="1" applyAlignment="1">
      <alignment horizontal="centerContinuous" wrapText="1"/>
    </xf>
    <xf numFmtId="0" fontId="10" fillId="2" borderId="6" xfId="0" applyFont="1" applyFill="1" applyBorder="1" applyAlignment="1">
      <alignment horizontal="center" wrapText="1"/>
    </xf>
    <xf numFmtId="0" fontId="10" fillId="2" borderId="1" xfId="0" applyFont="1" applyFill="1" applyBorder="1" applyAlignment="1">
      <alignment horizontal="centerContinuous" vertical="center" wrapText="1"/>
    </xf>
    <xf numFmtId="0" fontId="10" fillId="2" borderId="7" xfId="0" applyFont="1" applyFill="1" applyBorder="1" applyAlignment="1">
      <alignment horizontal="centerContinuous" vertical="top" wrapText="1"/>
    </xf>
    <xf numFmtId="0" fontId="10" fillId="2" borderId="8" xfId="0" applyFont="1" applyFill="1" applyBorder="1" applyAlignment="1">
      <alignment horizontal="centerContinuous" vertical="top" wrapText="1"/>
    </xf>
    <xf numFmtId="0" fontId="10" fillId="2" borderId="3" xfId="0" applyFont="1" applyFill="1" applyBorder="1" applyAlignment="1">
      <alignment horizontal="centerContinuous" vertical="center"/>
    </xf>
    <xf numFmtId="0" fontId="14" fillId="3" borderId="0" xfId="0" applyFont="1" applyFill="1" applyAlignment="1">
      <alignment horizontal="left" vertical="center"/>
    </xf>
    <xf numFmtId="0" fontId="13" fillId="3" borderId="0" xfId="0" applyFont="1" applyFill="1" applyBorder="1" applyAlignment="1">
      <alignment horizontal="left" vertical="center"/>
    </xf>
    <xf numFmtId="0" fontId="4" fillId="3" borderId="0" xfId="0" applyFont="1" applyFill="1" applyAlignment="1">
      <alignment horizontal="center" vertical="center"/>
    </xf>
    <xf numFmtId="0" fontId="13" fillId="3" borderId="0" xfId="0" applyFont="1" applyFill="1" applyAlignment="1">
      <alignment horizontal="right" vertical="center"/>
    </xf>
    <xf numFmtId="0" fontId="15" fillId="3" borderId="0" xfId="0" applyFont="1" applyFill="1" applyAlignment="1">
      <alignment vertical="center"/>
    </xf>
    <xf numFmtId="0" fontId="4" fillId="3" borderId="0" xfId="0" applyFont="1" applyFill="1" applyBorder="1" applyAlignment="1">
      <alignment vertical="center"/>
    </xf>
    <xf numFmtId="0" fontId="4" fillId="3" borderId="0" xfId="0" applyFont="1" applyFill="1" applyBorder="1" applyAlignment="1">
      <alignment horizontal="centerContinuous" vertical="center"/>
    </xf>
    <xf numFmtId="0" fontId="4" fillId="3" borderId="0" xfId="0" applyFont="1" applyFill="1" applyAlignment="1">
      <alignment horizontal="centerContinuous" vertical="center"/>
    </xf>
    <xf numFmtId="0" fontId="14" fillId="3" borderId="0" xfId="0" applyFont="1" applyFill="1" applyAlignment="1">
      <alignment horizontal="centerContinuous" vertical="center"/>
    </xf>
    <xf numFmtId="0" fontId="15" fillId="3" borderId="0" xfId="0" applyFont="1" applyFill="1" applyBorder="1" applyAlignment="1">
      <alignment vertical="center"/>
    </xf>
    <xf numFmtId="0" fontId="14" fillId="3" borderId="0" xfId="0" applyFont="1" applyFill="1" applyBorder="1" applyAlignment="1">
      <alignment horizontal="centerContinuous" vertical="center"/>
    </xf>
    <xf numFmtId="0" fontId="15" fillId="3" borderId="0" xfId="0" applyFont="1" applyFill="1" applyBorder="1" applyAlignment="1">
      <alignment horizontal="centerContinuous" vertical="center"/>
    </xf>
    <xf numFmtId="0" fontId="13" fillId="3" borderId="0" xfId="0" applyFont="1" applyFill="1" applyAlignment="1">
      <alignment horizontal="centerContinuous" vertical="center"/>
    </xf>
    <xf numFmtId="0" fontId="7" fillId="3" borderId="0" xfId="0" applyFont="1" applyFill="1" applyBorder="1" applyAlignment="1">
      <alignment horizontal="centerContinuous" vertical="center"/>
    </xf>
    <xf numFmtId="0" fontId="11" fillId="3" borderId="0" xfId="0" applyFont="1" applyFill="1" applyAlignment="1">
      <alignment horizontal="centerContinuous" vertical="center"/>
    </xf>
    <xf numFmtId="0" fontId="2" fillId="3" borderId="0" xfId="0" applyFont="1" applyFill="1" applyAlignment="1">
      <alignment horizontal="centerContinuous" vertical="center"/>
    </xf>
    <xf numFmtId="0" fontId="3" fillId="3" borderId="0" xfId="0" applyFont="1" applyFill="1" applyAlignment="1">
      <alignment horizontal="centerContinuous" vertical="center"/>
    </xf>
    <xf numFmtId="0" fontId="0" fillId="3" borderId="0" xfId="0" applyFill="1" applyAlignment="1">
      <alignment vertical="center"/>
    </xf>
    <xf numFmtId="0" fontId="6" fillId="3" borderId="9" xfId="0" applyFont="1" applyFill="1" applyBorder="1" applyAlignment="1">
      <alignment vertical="center"/>
    </xf>
    <xf numFmtId="0" fontId="6" fillId="3" borderId="5" xfId="0" applyFont="1" applyFill="1" applyBorder="1" applyAlignment="1">
      <alignment vertical="center"/>
    </xf>
    <xf numFmtId="0" fontId="6" fillId="3" borderId="10" xfId="0" applyFont="1" applyFill="1" applyBorder="1" applyAlignment="1">
      <alignment vertical="center"/>
    </xf>
    <xf numFmtId="0" fontId="17" fillId="3" borderId="0" xfId="0" applyFont="1" applyFill="1" applyAlignment="1">
      <alignment vertical="center"/>
    </xf>
    <xf numFmtId="0" fontId="6" fillId="3" borderId="11" xfId="0" applyFont="1" applyFill="1" applyBorder="1" applyAlignment="1">
      <alignment horizontal="centerContinuous" vertical="center" wrapText="1"/>
    </xf>
    <xf numFmtId="0" fontId="6" fillId="3" borderId="7" xfId="0" applyFont="1" applyFill="1" applyBorder="1" applyAlignment="1">
      <alignment horizontal="centerContinuous" vertical="top" wrapText="1"/>
    </xf>
    <xf numFmtId="0" fontId="6" fillId="3" borderId="12" xfId="0" applyFont="1" applyFill="1" applyBorder="1" applyAlignment="1">
      <alignment horizontal="centerContinuous" vertical="center" wrapText="1"/>
    </xf>
    <xf numFmtId="0" fontId="10" fillId="3" borderId="1" xfId="0" applyFont="1" applyFill="1" applyBorder="1" applyAlignment="1">
      <alignment horizontal="center" vertical="center"/>
    </xf>
    <xf numFmtId="0" fontId="8" fillId="3" borderId="13" xfId="0" applyFont="1" applyFill="1" applyBorder="1" applyAlignment="1">
      <alignment vertical="center"/>
    </xf>
    <xf numFmtId="0" fontId="10" fillId="3" borderId="0" xfId="0" applyFont="1" applyFill="1" applyBorder="1" applyAlignment="1">
      <alignment vertical="center"/>
    </xf>
    <xf numFmtId="0" fontId="8" fillId="3" borderId="0" xfId="0" applyFont="1" applyFill="1" applyBorder="1" applyAlignment="1">
      <alignment vertical="center"/>
    </xf>
    <xf numFmtId="0" fontId="6" fillId="3" borderId="14" xfId="0" applyFont="1" applyFill="1" applyBorder="1" applyAlignment="1">
      <alignment horizontal="center" vertical="center"/>
    </xf>
    <xf numFmtId="0" fontId="17" fillId="3" borderId="0" xfId="0" applyFont="1" applyFill="1" applyBorder="1" applyAlignment="1">
      <alignment vertical="center"/>
    </xf>
    <xf numFmtId="0" fontId="6" fillId="3" borderId="13" xfId="0" applyFont="1" applyFill="1" applyBorder="1" applyAlignment="1">
      <alignment vertical="center"/>
    </xf>
    <xf numFmtId="0" fontId="6" fillId="3" borderId="0" xfId="0" quotePrefix="1" applyFont="1" applyFill="1" applyBorder="1" applyAlignment="1">
      <alignment horizontal="left" vertical="center"/>
    </xf>
    <xf numFmtId="0" fontId="6" fillId="3" borderId="0" xfId="0" applyFont="1" applyFill="1" applyBorder="1" applyAlignment="1">
      <alignment vertical="center"/>
    </xf>
    <xf numFmtId="0" fontId="6" fillId="3" borderId="13" xfId="0" quotePrefix="1" applyFont="1" applyFill="1" applyBorder="1" applyAlignment="1">
      <alignment vertical="center"/>
    </xf>
    <xf numFmtId="0" fontId="17" fillId="4" borderId="14" xfId="0" applyFont="1" applyFill="1" applyBorder="1" applyAlignment="1">
      <alignment horizontal="center" vertical="center"/>
    </xf>
    <xf numFmtId="0" fontId="6" fillId="3" borderId="0" xfId="0" quotePrefix="1" applyFont="1" applyFill="1" applyBorder="1" applyAlignment="1">
      <alignment vertical="center"/>
    </xf>
    <xf numFmtId="0" fontId="17" fillId="3" borderId="14" xfId="0" applyFont="1" applyFill="1" applyBorder="1" applyAlignment="1">
      <alignment horizontal="center" vertical="center"/>
    </xf>
    <xf numFmtId="0" fontId="9" fillId="3" borderId="13" xfId="0" applyFont="1" applyFill="1" applyBorder="1" applyAlignment="1">
      <alignment vertical="center"/>
    </xf>
    <xf numFmtId="0" fontId="9" fillId="3" borderId="0" xfId="0" applyFont="1" applyFill="1" applyBorder="1" applyAlignment="1">
      <alignment vertical="center"/>
    </xf>
    <xf numFmtId="0" fontId="6" fillId="3" borderId="0" xfId="0" applyFont="1" applyFill="1" applyBorder="1" applyAlignment="1">
      <alignment horizontal="left" vertical="center"/>
    </xf>
    <xf numFmtId="0" fontId="9" fillId="3" borderId="11" xfId="0" applyFont="1" applyFill="1" applyBorder="1" applyAlignment="1">
      <alignment vertical="center"/>
    </xf>
    <xf numFmtId="0" fontId="6" fillId="3" borderId="7" xfId="0" applyFont="1" applyFill="1" applyBorder="1" applyAlignment="1">
      <alignment horizontal="left" vertical="center"/>
    </xf>
    <xf numFmtId="0" fontId="10" fillId="3" borderId="7" xfId="0" applyFont="1" applyFill="1" applyBorder="1" applyAlignment="1">
      <alignment vertical="center"/>
    </xf>
    <xf numFmtId="0" fontId="6" fillId="3" borderId="0" xfId="0" applyFont="1" applyFill="1" applyAlignment="1">
      <alignment vertical="center"/>
    </xf>
    <xf numFmtId="0" fontId="18" fillId="3" borderId="0" xfId="0" applyFont="1" applyFill="1" applyBorder="1" applyAlignment="1">
      <alignment vertical="center"/>
    </xf>
    <xf numFmtId="0" fontId="3" fillId="3" borderId="0" xfId="0" applyFont="1" applyFill="1" applyBorder="1" applyAlignment="1">
      <alignment vertical="center"/>
    </xf>
    <xf numFmtId="0" fontId="2" fillId="3" borderId="0" xfId="0" applyFont="1" applyFill="1" applyAlignment="1">
      <alignment vertical="center"/>
    </xf>
    <xf numFmtId="0" fontId="0" fillId="3" borderId="0" xfId="0" applyFill="1"/>
    <xf numFmtId="0" fontId="20" fillId="5" borderId="15" xfId="0" applyFont="1" applyFill="1" applyBorder="1" applyAlignment="1">
      <alignment vertical="center"/>
    </xf>
    <xf numFmtId="0" fontId="20" fillId="5" borderId="16" xfId="0" applyFont="1" applyFill="1" applyBorder="1" applyAlignment="1">
      <alignment horizontal="center" vertical="center"/>
    </xf>
    <xf numFmtId="3" fontId="21" fillId="3" borderId="17" xfId="0" applyNumberFormat="1" applyFont="1" applyFill="1" applyBorder="1" applyAlignment="1" applyProtection="1">
      <alignment horizontal="center" vertical="center"/>
      <protection locked="0"/>
    </xf>
    <xf numFmtId="3" fontId="17" fillId="3" borderId="14" xfId="0" quotePrefix="1" applyNumberFormat="1" applyFont="1" applyFill="1" applyBorder="1" applyAlignment="1">
      <alignment horizontal="center" vertical="center"/>
    </xf>
    <xf numFmtId="3" fontId="17" fillId="4" borderId="14" xfId="0" applyNumberFormat="1" applyFont="1" applyFill="1" applyBorder="1" applyAlignment="1">
      <alignment horizontal="center" vertical="center"/>
    </xf>
    <xf numFmtId="3" fontId="17"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3" fontId="17" fillId="3" borderId="8" xfId="0" quotePrefix="1" applyNumberFormat="1" applyFont="1" applyFill="1" applyBorder="1" applyAlignment="1">
      <alignment horizontal="center" vertical="center"/>
    </xf>
    <xf numFmtId="3" fontId="15" fillId="3" borderId="0" xfId="0" applyNumberFormat="1" applyFont="1" applyFill="1" applyAlignment="1">
      <alignment vertical="center"/>
    </xf>
    <xf numFmtId="3" fontId="22" fillId="3" borderId="17" xfId="0" applyNumberFormat="1" applyFont="1" applyFill="1" applyBorder="1" applyAlignment="1" applyProtection="1">
      <alignment horizontal="center" vertical="center"/>
      <protection locked="0"/>
    </xf>
    <xf numFmtId="3" fontId="4" fillId="3" borderId="0" xfId="0" applyNumberFormat="1" applyFont="1" applyFill="1" applyAlignment="1">
      <alignment horizontal="centerContinuous" vertical="center"/>
    </xf>
    <xf numFmtId="3" fontId="23" fillId="3" borderId="17" xfId="0" applyNumberFormat="1" applyFont="1" applyFill="1" applyBorder="1" applyAlignment="1" applyProtection="1">
      <alignment horizontal="center" vertical="center"/>
      <protection locked="0"/>
    </xf>
    <xf numFmtId="3" fontId="24" fillId="3" borderId="17" xfId="0" applyNumberFormat="1" applyFont="1" applyFill="1" applyBorder="1" applyAlignment="1" applyProtection="1">
      <alignment horizontal="center" vertical="center"/>
      <protection locked="0"/>
    </xf>
    <xf numFmtId="3" fontId="24" fillId="3" borderId="18" xfId="0" applyNumberFormat="1" applyFont="1" applyFill="1" applyBorder="1" applyAlignment="1" applyProtection="1">
      <alignment horizontal="center" vertical="center"/>
      <protection locked="0"/>
    </xf>
    <xf numFmtId="3" fontId="22" fillId="3" borderId="14" xfId="0" quotePrefix="1" applyNumberFormat="1" applyFont="1" applyFill="1" applyBorder="1" applyAlignment="1">
      <alignment horizontal="center" vertical="center"/>
    </xf>
    <xf numFmtId="3" fontId="25" fillId="3" borderId="14" xfId="0" quotePrefix="1" applyNumberFormat="1" applyFont="1" applyFill="1" applyBorder="1" applyAlignment="1">
      <alignment horizontal="center" vertical="center"/>
    </xf>
    <xf numFmtId="0" fontId="0" fillId="2" borderId="0" xfId="0" applyFill="1" applyBorder="1"/>
    <xf numFmtId="0" fontId="4" fillId="3" borderId="0" xfId="0" applyFont="1" applyFill="1" applyBorder="1" applyAlignment="1">
      <alignment horizontal="center" vertical="center"/>
    </xf>
    <xf numFmtId="0" fontId="14" fillId="3" borderId="0" xfId="0" applyFont="1" applyFill="1" applyBorder="1" applyAlignment="1">
      <alignment horizontal="center" vertical="center"/>
    </xf>
    <xf numFmtId="0" fontId="13" fillId="3" borderId="0" xfId="0" applyFont="1" applyFill="1" applyAlignment="1">
      <alignment horizontal="center" vertical="center"/>
    </xf>
    <xf numFmtId="0" fontId="10" fillId="3" borderId="0" xfId="0" applyFont="1" applyFill="1" applyBorder="1" applyAlignment="1">
      <alignment horizontal="centerContinuous" vertical="center"/>
    </xf>
    <xf numFmtId="0" fontId="5" fillId="3" borderId="0" xfId="0" applyFont="1" applyFill="1" applyAlignment="1">
      <alignment horizontal="centerContinuous" vertical="center"/>
    </xf>
    <xf numFmtId="0" fontId="6" fillId="3" borderId="0" xfId="0" applyFont="1" applyFill="1" applyAlignment="1">
      <alignment horizontal="centerContinuous" vertical="center"/>
    </xf>
    <xf numFmtId="0" fontId="11" fillId="3" borderId="0" xfId="0" applyFont="1" applyFill="1" applyAlignment="1">
      <alignment horizontal="center" vertical="center"/>
    </xf>
    <xf numFmtId="0" fontId="17" fillId="3" borderId="6" xfId="0" applyFont="1" applyFill="1" applyBorder="1" applyAlignment="1">
      <alignment horizontal="centerContinuous" vertical="center"/>
    </xf>
    <xf numFmtId="0" fontId="6" fillId="3" borderId="7" xfId="0" applyFont="1" applyFill="1" applyBorder="1" applyAlignment="1">
      <alignment horizontal="centerContinuous" vertical="center" wrapText="1"/>
    </xf>
    <xf numFmtId="0" fontId="10" fillId="3" borderId="8" xfId="0" applyFont="1" applyFill="1" applyBorder="1" applyAlignment="1">
      <alignment horizontal="center" vertical="top"/>
    </xf>
    <xf numFmtId="0" fontId="6" fillId="3" borderId="6" xfId="0" applyFont="1" applyFill="1" applyBorder="1" applyAlignment="1">
      <alignment horizontal="center" vertical="center"/>
    </xf>
    <xf numFmtId="0" fontId="6" fillId="3" borderId="7" xfId="0" applyFont="1" applyFill="1" applyBorder="1" applyAlignment="1">
      <alignment vertical="center"/>
    </xf>
    <xf numFmtId="3" fontId="17" fillId="3" borderId="8" xfId="0" applyNumberFormat="1" applyFont="1" applyFill="1" applyBorder="1" applyAlignment="1">
      <alignment horizontal="center" vertical="center"/>
    </xf>
    <xf numFmtId="0" fontId="16" fillId="3" borderId="0" xfId="0" applyFont="1" applyFill="1" applyAlignment="1">
      <alignment vertical="center"/>
    </xf>
    <xf numFmtId="0" fontId="12" fillId="3" borderId="0" xfId="0" applyFont="1" applyFill="1" applyBorder="1" applyAlignment="1">
      <alignment vertical="center"/>
    </xf>
    <xf numFmtId="0" fontId="17" fillId="3" borderId="14" xfId="0" applyFont="1" applyFill="1" applyBorder="1" applyAlignment="1">
      <alignment vertical="center"/>
    </xf>
    <xf numFmtId="3" fontId="17" fillId="3" borderId="0" xfId="0" applyNumberFormat="1" applyFont="1" applyFill="1" applyAlignment="1">
      <alignment vertical="center"/>
    </xf>
    <xf numFmtId="0" fontId="6" fillId="3" borderId="9" xfId="0" applyFont="1" applyFill="1" applyBorder="1" applyAlignment="1">
      <alignment horizontal="centerContinuous" vertical="center" wrapText="1"/>
    </xf>
    <xf numFmtId="0" fontId="6" fillId="3" borderId="5" xfId="0" applyFont="1" applyFill="1" applyBorder="1" applyAlignment="1">
      <alignment horizontal="centerContinuous" wrapText="1"/>
    </xf>
    <xf numFmtId="0" fontId="6" fillId="3" borderId="5" xfId="0" applyFont="1" applyFill="1" applyBorder="1" applyAlignment="1">
      <alignment horizontal="centerContinuous" vertical="center" wrapText="1"/>
    </xf>
    <xf numFmtId="0" fontId="10" fillId="3" borderId="2" xfId="0" applyFont="1" applyFill="1" applyBorder="1" applyAlignment="1">
      <alignment horizontal="centerContinuous" vertical="center"/>
    </xf>
    <xf numFmtId="0" fontId="6" fillId="3" borderId="3" xfId="0" applyFont="1" applyFill="1" applyBorder="1" applyAlignment="1">
      <alignment horizontal="centerContinuous" vertical="center"/>
    </xf>
    <xf numFmtId="0" fontId="6" fillId="3" borderId="4" xfId="0" applyFont="1" applyFill="1" applyBorder="1" applyAlignment="1">
      <alignment horizontal="centerContinuous" vertical="center"/>
    </xf>
    <xf numFmtId="0" fontId="10" fillId="3" borderId="5" xfId="0" applyFont="1" applyFill="1" applyBorder="1" applyAlignment="1">
      <alignment horizontal="centerContinuous" wrapText="1"/>
    </xf>
    <xf numFmtId="0" fontId="10" fillId="3" borderId="6" xfId="0" applyFont="1" applyFill="1" applyBorder="1" applyAlignment="1">
      <alignment horizontal="center" wrapText="1"/>
    </xf>
    <xf numFmtId="0" fontId="10" fillId="3" borderId="1" xfId="0" applyFont="1" applyFill="1" applyBorder="1" applyAlignment="1">
      <alignment horizontal="centerContinuous" vertical="center" wrapText="1"/>
    </xf>
    <xf numFmtId="0" fontId="10" fillId="3" borderId="7" xfId="0" applyFont="1" applyFill="1" applyBorder="1" applyAlignment="1">
      <alignment horizontal="centerContinuous" vertical="top" wrapText="1"/>
    </xf>
    <xf numFmtId="0" fontId="10" fillId="3" borderId="8" xfId="0" applyFont="1" applyFill="1" applyBorder="1" applyAlignment="1">
      <alignment horizontal="centerContinuous" vertical="top" wrapText="1"/>
    </xf>
    <xf numFmtId="0" fontId="10" fillId="3" borderId="4" xfId="0" applyFont="1" applyFill="1" applyBorder="1" applyAlignment="1">
      <alignment horizontal="centerContinuous" vertical="center" wrapText="1"/>
    </xf>
    <xf numFmtId="0" fontId="6" fillId="3" borderId="19" xfId="0" applyFont="1" applyFill="1" applyBorder="1" applyAlignment="1">
      <alignment horizontal="center" vertical="center"/>
    </xf>
    <xf numFmtId="3" fontId="17" fillId="3" borderId="19" xfId="0" applyNumberFormat="1"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2" xfId="0" applyFont="1" applyFill="1" applyBorder="1" applyAlignment="1">
      <alignment vertical="center" wrapText="1"/>
    </xf>
    <xf numFmtId="0" fontId="10" fillId="3" borderId="20" xfId="0" applyFont="1" applyFill="1" applyBorder="1" applyAlignment="1">
      <alignment horizontal="centerContinuous" vertical="center"/>
    </xf>
    <xf numFmtId="0" fontId="17" fillId="3" borderId="21" xfId="0" applyFont="1" applyFill="1" applyBorder="1" applyAlignment="1">
      <alignment horizontal="centerContinuous" vertical="center"/>
    </xf>
    <xf numFmtId="0" fontId="6" fillId="3" borderId="22" xfId="0" applyFont="1" applyFill="1" applyBorder="1" applyAlignment="1">
      <alignment horizontal="centerContinuous" vertical="center"/>
    </xf>
    <xf numFmtId="0" fontId="6" fillId="3" borderId="23" xfId="0" applyFont="1" applyFill="1" applyBorder="1" applyAlignment="1">
      <alignment horizontal="centerContinuous" vertical="center"/>
    </xf>
    <xf numFmtId="0" fontId="10" fillId="3" borderId="24" xfId="0" applyFont="1" applyFill="1" applyBorder="1" applyAlignment="1">
      <alignment horizontal="centerContinuous" vertical="center" wrapText="1"/>
    </xf>
    <xf numFmtId="0" fontId="10" fillId="5" borderId="25" xfId="0" applyFont="1" applyFill="1" applyBorder="1" applyAlignment="1">
      <alignment vertical="center" wrapText="1"/>
    </xf>
    <xf numFmtId="0" fontId="17" fillId="3" borderId="26" xfId="0" applyFont="1" applyFill="1" applyBorder="1" applyAlignment="1">
      <alignment horizontal="center" vertical="center"/>
    </xf>
    <xf numFmtId="0" fontId="17" fillId="5" borderId="27" xfId="0" applyFont="1" applyFill="1" applyBorder="1" applyAlignment="1">
      <alignment horizontal="center" vertical="center"/>
    </xf>
    <xf numFmtId="3" fontId="17" fillId="4" borderId="26" xfId="0" applyNumberFormat="1" applyFont="1" applyFill="1" applyBorder="1" applyAlignment="1">
      <alignment horizontal="center" vertical="center"/>
    </xf>
    <xf numFmtId="3" fontId="17" fillId="6" borderId="27" xfId="0" applyNumberFormat="1" applyFont="1" applyFill="1" applyBorder="1" applyAlignment="1">
      <alignment horizontal="center" vertical="center"/>
    </xf>
    <xf numFmtId="3" fontId="17" fillId="3" borderId="26" xfId="0" applyNumberFormat="1" applyFont="1" applyFill="1" applyBorder="1" applyAlignment="1">
      <alignment horizontal="center" vertical="center"/>
    </xf>
    <xf numFmtId="3" fontId="17" fillId="5" borderId="27" xfId="0" applyNumberFormat="1" applyFont="1" applyFill="1" applyBorder="1" applyAlignment="1">
      <alignment horizontal="center" vertical="center"/>
    </xf>
    <xf numFmtId="3" fontId="17" fillId="3" borderId="26" xfId="0" quotePrefix="1" applyNumberFormat="1" applyFont="1" applyFill="1" applyBorder="1" applyAlignment="1">
      <alignment horizontal="center" vertical="center"/>
    </xf>
    <xf numFmtId="0" fontId="10" fillId="3" borderId="28" xfId="0" applyFont="1" applyFill="1" applyBorder="1" applyAlignment="1">
      <alignment horizontal="centerContinuous" vertical="center"/>
    </xf>
    <xf numFmtId="0" fontId="20" fillId="5" borderId="29" xfId="0" applyFont="1" applyFill="1" applyBorder="1" applyAlignment="1">
      <alignment vertical="center"/>
    </xf>
    <xf numFmtId="0" fontId="6" fillId="3" borderId="30" xfId="0" applyFont="1" applyFill="1" applyBorder="1" applyAlignment="1">
      <alignment horizontal="centerContinuous" vertical="center"/>
    </xf>
    <xf numFmtId="0" fontId="10" fillId="5" borderId="31" xfId="0" applyFont="1" applyFill="1" applyBorder="1" applyAlignment="1">
      <alignment vertical="center" wrapText="1"/>
    </xf>
    <xf numFmtId="0" fontId="17" fillId="5" borderId="32" xfId="0" applyFont="1" applyFill="1" applyBorder="1" applyAlignment="1">
      <alignment horizontal="center" vertical="center"/>
    </xf>
    <xf numFmtId="3" fontId="17" fillId="5" borderId="32" xfId="0" applyNumberFormat="1" applyFont="1" applyFill="1" applyBorder="1" applyAlignment="1">
      <alignment horizontal="center" vertical="center"/>
    </xf>
    <xf numFmtId="3" fontId="26" fillId="5" borderId="33" xfId="0" applyNumberFormat="1" applyFont="1" applyFill="1" applyBorder="1" applyAlignment="1" applyProtection="1">
      <alignment horizontal="center" vertical="center"/>
      <protection locked="0"/>
    </xf>
    <xf numFmtId="166" fontId="17" fillId="3" borderId="0" xfId="0" applyNumberFormat="1" applyFont="1" applyFill="1" applyAlignment="1">
      <alignment vertical="center"/>
    </xf>
    <xf numFmtId="3" fontId="26" fillId="5" borderId="34" xfId="0" applyNumberFormat="1" applyFont="1" applyFill="1" applyBorder="1" applyAlignment="1" applyProtection="1">
      <alignment horizontal="center" vertical="center"/>
      <protection locked="0"/>
    </xf>
    <xf numFmtId="3" fontId="17" fillId="5" borderId="34" xfId="0" applyNumberFormat="1" applyFont="1" applyFill="1" applyBorder="1" applyAlignment="1">
      <alignment horizontal="center" vertical="center"/>
    </xf>
    <xf numFmtId="3" fontId="26" fillId="5" borderId="35" xfId="0" applyNumberFormat="1" applyFont="1" applyFill="1" applyBorder="1" applyAlignment="1" applyProtection="1">
      <alignment horizontal="center" vertical="center"/>
      <protection locked="0"/>
    </xf>
    <xf numFmtId="0" fontId="10" fillId="5" borderId="36" xfId="0" applyFont="1" applyFill="1" applyBorder="1" applyAlignment="1">
      <alignment vertical="center" wrapText="1"/>
    </xf>
    <xf numFmtId="0" fontId="17" fillId="5" borderId="35" xfId="0" applyFont="1" applyFill="1" applyBorder="1" applyAlignment="1">
      <alignment horizontal="center" vertical="center"/>
    </xf>
    <xf numFmtId="3" fontId="17" fillId="5" borderId="35" xfId="0" applyNumberFormat="1" applyFont="1" applyFill="1" applyBorder="1" applyAlignment="1">
      <alignment horizontal="center" vertical="center"/>
    </xf>
    <xf numFmtId="3" fontId="30" fillId="3" borderId="14" xfId="0" quotePrefix="1" applyNumberFormat="1" applyFont="1" applyFill="1" applyBorder="1" applyAlignment="1">
      <alignment horizontal="center" vertical="center"/>
    </xf>
    <xf numFmtId="3" fontId="17" fillId="2" borderId="0" xfId="0" quotePrefix="1" applyNumberFormat="1" applyFont="1" applyFill="1" applyBorder="1" applyAlignment="1">
      <alignment horizontal="center" vertical="center"/>
    </xf>
    <xf numFmtId="3" fontId="30" fillId="3" borderId="14" xfId="0" applyNumberFormat="1" applyFont="1" applyFill="1" applyBorder="1" applyAlignment="1">
      <alignment horizontal="center" vertical="center"/>
    </xf>
    <xf numFmtId="0" fontId="10" fillId="3" borderId="0" xfId="0" quotePrefix="1" applyFont="1" applyFill="1" applyBorder="1" applyAlignment="1">
      <alignment horizontal="left" vertical="center"/>
    </xf>
    <xf numFmtId="3" fontId="30" fillId="4" borderId="14" xfId="0" applyNumberFormat="1" applyFont="1" applyFill="1" applyBorder="1" applyAlignment="1">
      <alignment horizontal="center" vertical="center"/>
    </xf>
    <xf numFmtId="3" fontId="17" fillId="2" borderId="0" xfId="0" applyNumberFormat="1" applyFont="1" applyFill="1" applyBorder="1" applyAlignment="1">
      <alignment horizontal="center" vertical="center"/>
    </xf>
    <xf numFmtId="0" fontId="31" fillId="3" borderId="14" xfId="0" quotePrefix="1" applyFont="1" applyFill="1" applyBorder="1" applyAlignment="1">
      <alignment horizontal="center" vertical="center"/>
    </xf>
    <xf numFmtId="0" fontId="32" fillId="3" borderId="14" xfId="0" applyFont="1" applyFill="1" applyBorder="1" applyAlignment="1">
      <alignment horizontal="center" vertical="center"/>
    </xf>
    <xf numFmtId="0" fontId="31" fillId="3" borderId="14" xfId="0" applyFont="1" applyFill="1" applyBorder="1" applyAlignment="1">
      <alignment horizontal="center" vertical="center"/>
    </xf>
    <xf numFmtId="0" fontId="31" fillId="3" borderId="8" xfId="0" quotePrefix="1" applyFont="1" applyFill="1" applyBorder="1" applyAlignment="1">
      <alignment horizontal="center" vertical="center"/>
    </xf>
    <xf numFmtId="0" fontId="16" fillId="2" borderId="0" xfId="0" applyFont="1" applyFill="1"/>
    <xf numFmtId="3" fontId="33" fillId="3" borderId="14" xfId="0" quotePrefix="1" applyNumberFormat="1" applyFont="1" applyFill="1" applyBorder="1" applyAlignment="1">
      <alignment horizontal="center" vertical="center"/>
    </xf>
    <xf numFmtId="3" fontId="34" fillId="3" borderId="37" xfId="0" applyNumberFormat="1" applyFont="1" applyFill="1" applyBorder="1" applyAlignment="1" applyProtection="1">
      <alignment horizontal="center" vertical="center"/>
      <protection locked="0"/>
    </xf>
    <xf numFmtId="3" fontId="35" fillId="3" borderId="37" xfId="0" applyNumberFormat="1" applyFont="1" applyFill="1" applyBorder="1" applyAlignment="1" applyProtection="1">
      <alignment horizontal="center" vertical="center"/>
      <protection locked="0"/>
    </xf>
    <xf numFmtId="3" fontId="36" fillId="3" borderId="19" xfId="0" applyNumberFormat="1" applyFont="1" applyFill="1" applyBorder="1" applyAlignment="1" applyProtection="1">
      <alignment horizontal="center" vertical="center"/>
      <protection locked="0"/>
    </xf>
    <xf numFmtId="3" fontId="34" fillId="3" borderId="38" xfId="0" applyNumberFormat="1" applyFont="1" applyFill="1" applyBorder="1" applyAlignment="1" applyProtection="1">
      <alignment horizontal="center" vertical="center"/>
      <protection locked="0"/>
    </xf>
    <xf numFmtId="3" fontId="30" fillId="6" borderId="32" xfId="0" applyNumberFormat="1" applyFont="1" applyFill="1" applyBorder="1" applyAlignment="1">
      <alignment horizontal="center" vertical="center"/>
    </xf>
    <xf numFmtId="0" fontId="0" fillId="3" borderId="0" xfId="0" applyFill="1" applyAlignment="1">
      <alignment horizontal="center"/>
    </xf>
    <xf numFmtId="0" fontId="0" fillId="5" borderId="39" xfId="0" applyFill="1" applyBorder="1"/>
    <xf numFmtId="0" fontId="0" fillId="5" borderId="40" xfId="0" applyFill="1" applyBorder="1"/>
    <xf numFmtId="0" fontId="0" fillId="5" borderId="41" xfId="0" applyFill="1" applyBorder="1"/>
    <xf numFmtId="0" fontId="0" fillId="5" borderId="42" xfId="0" applyFill="1" applyBorder="1"/>
    <xf numFmtId="0" fontId="0" fillId="3" borderId="39" xfId="0" applyFill="1" applyBorder="1"/>
    <xf numFmtId="0" fontId="0" fillId="3" borderId="43" xfId="0" applyFill="1" applyBorder="1" applyAlignment="1">
      <alignment vertical="center"/>
    </xf>
    <xf numFmtId="0" fontId="0" fillId="3" borderId="21" xfId="0" applyFill="1" applyBorder="1" applyAlignment="1">
      <alignment horizontal="center" vertical="center"/>
    </xf>
    <xf numFmtId="0" fontId="0" fillId="3" borderId="40" xfId="0" applyFill="1" applyBorder="1"/>
    <xf numFmtId="0" fontId="1" fillId="3" borderId="35" xfId="0" applyFont="1" applyFill="1" applyBorder="1" applyAlignment="1">
      <alignment horizontal="center" vertical="center"/>
    </xf>
    <xf numFmtId="0" fontId="0" fillId="3" borderId="44" xfId="0" applyFill="1" applyBorder="1"/>
    <xf numFmtId="0" fontId="1" fillId="3" borderId="19" xfId="0" applyFont="1" applyFill="1" applyBorder="1" applyAlignment="1">
      <alignment vertical="center"/>
    </xf>
    <xf numFmtId="0" fontId="0" fillId="3" borderId="35" xfId="0" applyFill="1" applyBorder="1"/>
    <xf numFmtId="3" fontId="0" fillId="3" borderId="0" xfId="0" applyNumberFormat="1" applyFill="1" applyBorder="1" applyAlignment="1">
      <alignment horizontal="center" vertical="center"/>
    </xf>
    <xf numFmtId="3" fontId="21" fillId="3" borderId="26" xfId="0" applyNumberFormat="1" applyFont="1" applyFill="1" applyBorder="1" applyAlignment="1" applyProtection="1">
      <alignment horizontal="center" vertical="center"/>
      <protection locked="0"/>
    </xf>
    <xf numFmtId="3" fontId="21" fillId="3" borderId="14" xfId="0" applyNumberFormat="1" applyFont="1" applyFill="1" applyBorder="1" applyAlignment="1" applyProtection="1">
      <alignment horizontal="center" vertical="center"/>
      <protection locked="0"/>
    </xf>
    <xf numFmtId="3" fontId="21" fillId="3" borderId="45" xfId="0" applyNumberFormat="1" applyFont="1" applyFill="1" applyBorder="1" applyAlignment="1" applyProtection="1">
      <alignment horizontal="center" vertical="center"/>
      <protection locked="0"/>
    </xf>
    <xf numFmtId="3" fontId="17" fillId="2" borderId="0" xfId="0" applyNumberFormat="1" applyFont="1" applyFill="1" applyBorder="1" applyAlignment="1">
      <alignment vertical="center"/>
    </xf>
    <xf numFmtId="3" fontId="30" fillId="3" borderId="26" xfId="0" quotePrefix="1" applyNumberFormat="1" applyFont="1" applyFill="1" applyBorder="1" applyAlignment="1">
      <alignment horizontal="center" vertical="center"/>
    </xf>
    <xf numFmtId="3" fontId="30" fillId="4" borderId="26" xfId="0" applyNumberFormat="1" applyFont="1" applyFill="1" applyBorder="1" applyAlignment="1">
      <alignment horizontal="center" vertical="center"/>
    </xf>
    <xf numFmtId="3" fontId="30" fillId="3" borderId="26" xfId="0" applyNumberFormat="1" applyFont="1" applyFill="1" applyBorder="1" applyAlignment="1">
      <alignment horizontal="center" vertical="center"/>
    </xf>
    <xf numFmtId="3" fontId="21" fillId="3" borderId="19" xfId="0" applyNumberFormat="1" applyFont="1" applyFill="1" applyBorder="1" applyAlignment="1" applyProtection="1">
      <alignment horizontal="center" vertical="center"/>
      <protection locked="0"/>
    </xf>
    <xf numFmtId="3" fontId="21" fillId="3" borderId="46" xfId="0" applyNumberFormat="1" applyFont="1" applyFill="1" applyBorder="1" applyAlignment="1" applyProtection="1">
      <alignment horizontal="center" vertical="center"/>
      <protection locked="0"/>
    </xf>
    <xf numFmtId="3" fontId="21" fillId="3" borderId="47" xfId="0" applyNumberFormat="1" applyFont="1" applyFill="1" applyBorder="1" applyAlignment="1" applyProtection="1">
      <alignment horizontal="center" vertical="center"/>
      <protection locked="0"/>
    </xf>
    <xf numFmtId="3" fontId="21" fillId="3" borderId="48" xfId="0" applyNumberFormat="1" applyFont="1" applyFill="1" applyBorder="1" applyAlignment="1" applyProtection="1">
      <alignment horizontal="center" vertical="center"/>
      <protection locked="0"/>
    </xf>
    <xf numFmtId="0" fontId="4" fillId="2" borderId="0" xfId="4" applyFont="1" applyFill="1" applyAlignment="1">
      <alignment horizontal="centerContinuous" vertical="center"/>
    </xf>
    <xf numFmtId="0" fontId="3" fillId="2" borderId="0" xfId="4" applyFont="1" applyFill="1"/>
    <xf numFmtId="0" fontId="27" fillId="2" borderId="0" xfId="4" applyFill="1" applyAlignment="1">
      <alignment vertical="center"/>
    </xf>
    <xf numFmtId="0" fontId="27" fillId="2" borderId="0" xfId="4" applyFill="1"/>
    <xf numFmtId="0" fontId="14" fillId="3" borderId="0" xfId="4" applyFont="1" applyFill="1" applyAlignment="1">
      <alignment horizontal="left" vertical="center"/>
    </xf>
    <xf numFmtId="0" fontId="10" fillId="3" borderId="0" xfId="4" applyFont="1" applyFill="1" applyBorder="1" applyAlignment="1">
      <alignment horizontal="centerContinuous" vertical="center"/>
    </xf>
    <xf numFmtId="0" fontId="4" fillId="3" borderId="0" xfId="4" applyFont="1" applyFill="1" applyAlignment="1">
      <alignment horizontal="centerContinuous" vertical="center"/>
    </xf>
    <xf numFmtId="0" fontId="3" fillId="3" borderId="0" xfId="4" applyFont="1" applyFill="1"/>
    <xf numFmtId="0" fontId="14" fillId="3" borderId="0" xfId="4" applyFont="1" applyFill="1" applyBorder="1" applyAlignment="1">
      <alignment horizontal="center" vertical="center"/>
    </xf>
    <xf numFmtId="0" fontId="27" fillId="3" borderId="0" xfId="4" applyFill="1" applyAlignment="1">
      <alignment vertical="center"/>
    </xf>
    <xf numFmtId="0" fontId="13" fillId="3" borderId="0" xfId="4" applyFont="1" applyFill="1" applyAlignment="1">
      <alignment horizontal="center" vertical="center"/>
    </xf>
    <xf numFmtId="0" fontId="38" fillId="3" borderId="0" xfId="4" applyFont="1" applyFill="1" applyBorder="1" applyAlignment="1">
      <alignment horizontal="centerContinuous" vertical="center"/>
    </xf>
    <xf numFmtId="0" fontId="5" fillId="3" borderId="0" xfId="4" applyFont="1" applyFill="1" applyAlignment="1">
      <alignment horizontal="centerContinuous" vertical="center"/>
    </xf>
    <xf numFmtId="0" fontId="13" fillId="3" borderId="0" xfId="4" applyFont="1" applyFill="1" applyAlignment="1">
      <alignment horizontal="centerContinuous" vertical="center"/>
    </xf>
    <xf numFmtId="0" fontId="3" fillId="3" borderId="2" xfId="4" applyFont="1" applyFill="1" applyBorder="1"/>
    <xf numFmtId="0" fontId="3" fillId="3" borderId="3" xfId="4" applyFont="1" applyFill="1" applyBorder="1"/>
    <xf numFmtId="0" fontId="10" fillId="3" borderId="3" xfId="4" applyFont="1" applyFill="1" applyBorder="1" applyAlignment="1">
      <alignment horizontal="center" vertical="center"/>
    </xf>
    <xf numFmtId="0" fontId="6" fillId="3" borderId="3" xfId="4" applyFont="1" applyFill="1" applyBorder="1" applyAlignment="1">
      <alignment horizontal="center" vertical="center"/>
    </xf>
    <xf numFmtId="0" fontId="6" fillId="3" borderId="4" xfId="4" applyFont="1" applyFill="1" applyBorder="1" applyAlignment="1">
      <alignment horizontal="center" vertical="center"/>
    </xf>
    <xf numFmtId="0" fontId="6" fillId="3" borderId="9" xfId="4" applyFont="1" applyFill="1" applyBorder="1" applyAlignment="1">
      <alignment horizontal="center" vertical="center"/>
    </xf>
    <xf numFmtId="0" fontId="27" fillId="3" borderId="0" xfId="4" applyFill="1"/>
    <xf numFmtId="0" fontId="6" fillId="3" borderId="13" xfId="4" applyFont="1" applyFill="1" applyBorder="1" applyAlignment="1">
      <alignment horizontal="center" vertical="center"/>
    </xf>
    <xf numFmtId="0" fontId="6" fillId="3" borderId="11" xfId="4" applyFont="1" applyFill="1" applyBorder="1" applyAlignment="1">
      <alignment horizontal="center" vertical="center"/>
    </xf>
    <xf numFmtId="0" fontId="39" fillId="3" borderId="13" xfId="4" quotePrefix="1" applyFont="1" applyFill="1" applyBorder="1" applyAlignment="1">
      <alignment vertical="center"/>
    </xf>
    <xf numFmtId="0" fontId="10" fillId="3" borderId="0" xfId="4" applyFont="1" applyFill="1" applyBorder="1" applyAlignment="1">
      <alignment vertical="center"/>
    </xf>
    <xf numFmtId="0" fontId="6" fillId="3" borderId="19" xfId="4" applyFont="1" applyFill="1" applyBorder="1" applyAlignment="1">
      <alignment vertical="center"/>
    </xf>
    <xf numFmtId="0" fontId="17" fillId="3" borderId="14" xfId="1" applyNumberFormat="1" applyFont="1" applyFill="1" applyBorder="1" applyAlignment="1">
      <alignment horizontal="center" vertical="center"/>
    </xf>
    <xf numFmtId="0" fontId="40" fillId="3" borderId="13" xfId="4" applyFont="1" applyFill="1" applyBorder="1" applyAlignment="1">
      <alignment vertical="center"/>
    </xf>
    <xf numFmtId="0" fontId="17" fillId="4" borderId="14" xfId="1" applyNumberFormat="1" applyFont="1" applyFill="1" applyBorder="1" applyAlignment="1">
      <alignment horizontal="center" vertical="center"/>
    </xf>
    <xf numFmtId="0" fontId="39" fillId="3" borderId="13" xfId="4" applyFont="1" applyFill="1" applyBorder="1" applyAlignment="1">
      <alignment vertical="center"/>
    </xf>
    <xf numFmtId="0" fontId="41" fillId="3" borderId="13" xfId="4" applyFont="1" applyFill="1" applyBorder="1" applyAlignment="1">
      <alignment vertical="center"/>
    </xf>
    <xf numFmtId="0" fontId="41" fillId="3" borderId="11" xfId="4" applyFont="1" applyFill="1" applyBorder="1" applyAlignment="1">
      <alignment vertical="center"/>
    </xf>
    <xf numFmtId="0" fontId="6" fillId="3" borderId="7" xfId="4" applyFont="1" applyFill="1" applyBorder="1" applyAlignment="1">
      <alignment vertical="center"/>
    </xf>
    <xf numFmtId="0" fontId="17" fillId="4" borderId="8" xfId="1" applyNumberFormat="1" applyFont="1" applyFill="1" applyBorder="1" applyAlignment="1">
      <alignment horizontal="center" vertical="center"/>
    </xf>
    <xf numFmtId="0" fontId="39" fillId="3" borderId="0" xfId="4" applyFont="1" applyFill="1" applyAlignment="1">
      <alignment vertical="center"/>
    </xf>
    <xf numFmtId="0" fontId="18" fillId="3" borderId="0" xfId="4" applyFont="1" applyFill="1" applyAlignment="1">
      <alignment vertical="center"/>
    </xf>
    <xf numFmtId="0" fontId="6" fillId="3" borderId="0" xfId="4" applyFont="1" applyFill="1" applyAlignment="1">
      <alignment vertical="center"/>
    </xf>
    <xf numFmtId="0" fontId="6" fillId="3" borderId="0" xfId="4" applyFont="1" applyFill="1"/>
    <xf numFmtId="0" fontId="39" fillId="3" borderId="0" xfId="4" applyFont="1" applyFill="1" applyBorder="1" applyAlignment="1"/>
    <xf numFmtId="0" fontId="39" fillId="3" borderId="0" xfId="4" applyFont="1" applyFill="1" applyAlignment="1"/>
    <xf numFmtId="0" fontId="6" fillId="3" borderId="0" xfId="4" applyFont="1" applyFill="1" applyBorder="1" applyAlignment="1">
      <alignment vertical="center"/>
    </xf>
    <xf numFmtId="0" fontId="10" fillId="3" borderId="7" xfId="4" quotePrefix="1" applyFont="1" applyFill="1" applyBorder="1" applyAlignment="1">
      <alignment horizontal="left" vertical="center"/>
    </xf>
    <xf numFmtId="3" fontId="44" fillId="3" borderId="49" xfId="0" applyNumberFormat="1" applyFont="1" applyFill="1" applyBorder="1" applyAlignment="1" applyProtection="1">
      <alignment horizontal="center" vertical="center"/>
      <protection locked="0"/>
    </xf>
    <xf numFmtId="0" fontId="45" fillId="3" borderId="0" xfId="4" applyFont="1" applyFill="1"/>
    <xf numFmtId="0" fontId="46" fillId="3" borderId="14" xfId="4" applyFont="1" applyFill="1" applyBorder="1"/>
    <xf numFmtId="0" fontId="46" fillId="3" borderId="14" xfId="4" applyFont="1" applyFill="1" applyBorder="1" applyAlignment="1">
      <alignment horizontal="center"/>
    </xf>
    <xf numFmtId="3" fontId="47" fillId="2" borderId="0" xfId="4" applyNumberFormat="1" applyFont="1" applyFill="1"/>
    <xf numFmtId="167" fontId="17" fillId="2" borderId="17" xfId="0" applyNumberFormat="1" applyFont="1" applyFill="1" applyBorder="1" applyAlignment="1" applyProtection="1">
      <alignment horizontal="center" vertical="center"/>
      <protection locked="0"/>
    </xf>
    <xf numFmtId="0" fontId="20" fillId="5" borderId="16" xfId="0" quotePrefix="1" applyFont="1" applyFill="1" applyBorder="1" applyAlignment="1">
      <alignment horizontal="center" vertical="center"/>
    </xf>
    <xf numFmtId="0" fontId="0" fillId="3" borderId="51" xfId="0" applyFill="1" applyBorder="1"/>
    <xf numFmtId="0" fontId="1" fillId="3" borderId="12" xfId="0" applyFont="1" applyFill="1" applyBorder="1" applyAlignment="1">
      <alignment vertical="center"/>
    </xf>
    <xf numFmtId="0" fontId="0" fillId="3" borderId="7" xfId="0" applyFill="1" applyBorder="1" applyAlignment="1">
      <alignment horizontal="center" vertical="center"/>
    </xf>
    <xf numFmtId="0" fontId="0" fillId="3" borderId="52" xfId="0" applyFill="1" applyBorder="1"/>
    <xf numFmtId="3" fontId="26" fillId="5" borderId="53" xfId="0" applyNumberFormat="1" applyFont="1" applyFill="1" applyBorder="1" applyAlignment="1" applyProtection="1">
      <alignment horizontal="center" vertical="center"/>
      <protection locked="0"/>
    </xf>
    <xf numFmtId="3" fontId="26" fillId="5" borderId="47" xfId="0" applyNumberFormat="1" applyFont="1" applyFill="1" applyBorder="1" applyAlignment="1" applyProtection="1">
      <alignment horizontal="center" vertical="center"/>
      <protection locked="0"/>
    </xf>
    <xf numFmtId="0" fontId="17" fillId="3" borderId="9" xfId="0" applyFont="1" applyFill="1" applyBorder="1" applyAlignment="1">
      <alignment horizontal="centerContinuous" vertical="center"/>
    </xf>
    <xf numFmtId="3" fontId="24" fillId="3" borderId="45" xfId="0" applyNumberFormat="1" applyFont="1" applyFill="1" applyBorder="1" applyAlignment="1" applyProtection="1">
      <alignment horizontal="center" vertical="center"/>
      <protection locked="0"/>
    </xf>
    <xf numFmtId="3" fontId="17" fillId="2" borderId="17" xfId="0" applyNumberFormat="1" applyFont="1" applyFill="1" applyBorder="1" applyAlignment="1" applyProtection="1">
      <alignment horizontal="center" vertical="center"/>
      <protection locked="0"/>
    </xf>
    <xf numFmtId="3" fontId="17" fillId="2" borderId="50" xfId="0" applyNumberFormat="1" applyFont="1" applyFill="1" applyBorder="1" applyAlignment="1" applyProtection="1">
      <alignment horizontal="center" vertical="center"/>
      <protection locked="0"/>
    </xf>
    <xf numFmtId="0" fontId="27" fillId="3" borderId="0" xfId="3" applyFill="1"/>
    <xf numFmtId="0" fontId="1" fillId="2" borderId="0" xfId="3" applyFont="1" applyFill="1" applyBorder="1" applyAlignment="1">
      <alignment horizontal="center"/>
    </xf>
    <xf numFmtId="0" fontId="27" fillId="2" borderId="0" xfId="3" applyFill="1" applyBorder="1"/>
    <xf numFmtId="165" fontId="1" fillId="2" borderId="0" xfId="3" quotePrefix="1" applyNumberFormat="1" applyFont="1" applyFill="1" applyBorder="1" applyAlignment="1">
      <alignment horizontal="right"/>
    </xf>
    <xf numFmtId="0" fontId="27" fillId="2" borderId="7" xfId="3" applyFill="1" applyBorder="1"/>
    <xf numFmtId="0" fontId="6" fillId="3" borderId="19" xfId="0" applyFont="1" applyFill="1" applyBorder="1" applyAlignment="1" applyProtection="1">
      <alignment horizontal="center" vertical="center"/>
      <protection locked="0"/>
    </xf>
    <xf numFmtId="0" fontId="6" fillId="3" borderId="14" xfId="0" applyFont="1" applyFill="1" applyBorder="1" applyAlignment="1" applyProtection="1">
      <alignment horizontal="center" vertical="center"/>
      <protection locked="0"/>
    </xf>
    <xf numFmtId="3" fontId="17" fillId="3" borderId="14" xfId="0" applyNumberFormat="1" applyFont="1" applyFill="1" applyBorder="1" applyAlignment="1" applyProtection="1">
      <alignment horizontal="center" vertical="center"/>
      <protection locked="0"/>
    </xf>
    <xf numFmtId="3" fontId="17" fillId="3" borderId="19" xfId="0" quotePrefix="1" applyNumberFormat="1" applyFont="1" applyFill="1" applyBorder="1" applyAlignment="1" applyProtection="1">
      <alignment horizontal="center" vertical="center"/>
      <protection locked="0"/>
    </xf>
    <xf numFmtId="3" fontId="17" fillId="3" borderId="14" xfId="0" quotePrefix="1" applyNumberFormat="1" applyFont="1" applyFill="1" applyBorder="1" applyAlignment="1" applyProtection="1">
      <alignment horizontal="center" vertical="center"/>
      <protection locked="0"/>
    </xf>
    <xf numFmtId="167" fontId="17" fillId="3" borderId="17" xfId="0" applyNumberFormat="1" applyFont="1" applyFill="1" applyBorder="1" applyAlignment="1" applyProtection="1">
      <alignment horizontal="center" vertical="center"/>
      <protection locked="0"/>
    </xf>
    <xf numFmtId="3" fontId="17" fillId="4" borderId="14" xfId="0" applyNumberFormat="1" applyFont="1" applyFill="1" applyBorder="1" applyAlignment="1" applyProtection="1">
      <alignment horizontal="center" vertical="center"/>
      <protection locked="0"/>
    </xf>
    <xf numFmtId="3" fontId="6" fillId="3" borderId="14" xfId="0" applyNumberFormat="1" applyFont="1" applyFill="1" applyBorder="1" applyAlignment="1" applyProtection="1">
      <alignment horizontal="center" vertical="center"/>
      <protection locked="0"/>
    </xf>
    <xf numFmtId="3" fontId="17" fillId="3" borderId="19" xfId="0" applyNumberFormat="1" applyFont="1" applyFill="1" applyBorder="1" applyAlignment="1" applyProtection="1">
      <alignment horizontal="center" vertical="center"/>
      <protection locked="0"/>
    </xf>
    <xf numFmtId="0" fontId="17" fillId="3" borderId="19" xfId="0" applyFont="1" applyFill="1" applyBorder="1" applyAlignment="1" applyProtection="1">
      <alignment horizontal="center" vertical="center"/>
      <protection locked="0"/>
    </xf>
    <xf numFmtId="167" fontId="17" fillId="3" borderId="45" xfId="0" applyNumberFormat="1" applyFont="1" applyFill="1" applyBorder="1" applyAlignment="1" applyProtection="1">
      <alignment horizontal="center" vertical="center"/>
      <protection locked="0"/>
    </xf>
    <xf numFmtId="3" fontId="17" fillId="3" borderId="8" xfId="0" quotePrefix="1" applyNumberFormat="1" applyFont="1" applyFill="1" applyBorder="1" applyAlignment="1" applyProtection="1">
      <alignment horizontal="center" vertical="center"/>
      <protection locked="0"/>
    </xf>
    <xf numFmtId="3" fontId="17" fillId="3" borderId="12" xfId="0" quotePrefix="1" applyNumberFormat="1" applyFont="1" applyFill="1" applyBorder="1" applyAlignment="1" applyProtection="1">
      <alignment horizontal="center" vertical="center"/>
      <protection locked="0"/>
    </xf>
    <xf numFmtId="167" fontId="17" fillId="3" borderId="18" xfId="0" applyNumberFormat="1" applyFont="1" applyFill="1" applyBorder="1" applyAlignment="1" applyProtection="1">
      <alignment horizontal="center" vertical="center"/>
      <protection locked="0"/>
    </xf>
    <xf numFmtId="0" fontId="17" fillId="2" borderId="0" xfId="0" applyFont="1" applyFill="1" applyAlignment="1"/>
    <xf numFmtId="0" fontId="17" fillId="2" borderId="0" xfId="0" applyFont="1" applyFill="1" applyBorder="1" applyAlignment="1"/>
    <xf numFmtId="3" fontId="55" fillId="3" borderId="17" xfId="0" applyNumberFormat="1" applyFont="1" applyFill="1" applyBorder="1" applyAlignment="1" applyProtection="1">
      <alignment horizontal="center" vertical="center"/>
      <protection locked="0"/>
    </xf>
    <xf numFmtId="3" fontId="17" fillId="3" borderId="17" xfId="0" applyNumberFormat="1" applyFont="1" applyFill="1" applyBorder="1" applyAlignment="1" applyProtection="1">
      <alignment horizontal="center" vertical="center"/>
      <protection locked="0"/>
    </xf>
    <xf numFmtId="3" fontId="17" fillId="3" borderId="50" xfId="0" applyNumberFormat="1" applyFont="1" applyFill="1" applyBorder="1" applyAlignment="1" applyProtection="1">
      <alignment horizontal="center" vertical="center"/>
      <protection locked="0"/>
    </xf>
    <xf numFmtId="167" fontId="17" fillId="3" borderId="17" xfId="0" applyNumberFormat="1" applyFont="1" applyFill="1" applyBorder="1" applyAlignment="1" applyProtection="1">
      <alignment horizontal="center"/>
      <protection locked="0"/>
    </xf>
    <xf numFmtId="0" fontId="10" fillId="3" borderId="14" xfId="0" applyFont="1" applyFill="1" applyBorder="1" applyAlignment="1" applyProtection="1">
      <alignment horizontal="center" vertical="center"/>
      <protection locked="0"/>
    </xf>
    <xf numFmtId="3" fontId="17" fillId="2" borderId="0" xfId="0" quotePrefix="1" applyNumberFormat="1" applyFont="1" applyFill="1" applyBorder="1" applyAlignment="1">
      <alignment horizontal="center"/>
    </xf>
    <xf numFmtId="167" fontId="17" fillId="3" borderId="37" xfId="0" applyNumberFormat="1" applyFont="1" applyFill="1" applyBorder="1" applyAlignment="1" applyProtection="1">
      <alignment horizontal="center"/>
      <protection locked="0"/>
    </xf>
    <xf numFmtId="3" fontId="55" fillId="2" borderId="0" xfId="0" applyNumberFormat="1" applyFont="1" applyFill="1" applyBorder="1" applyAlignment="1" applyProtection="1">
      <alignment horizontal="center" vertical="center"/>
      <protection locked="0"/>
    </xf>
    <xf numFmtId="167" fontId="17" fillId="3" borderId="54" xfId="0" applyNumberFormat="1" applyFont="1" applyFill="1" applyBorder="1" applyAlignment="1" applyProtection="1">
      <alignment horizontal="center"/>
      <protection locked="0"/>
    </xf>
    <xf numFmtId="0" fontId="39" fillId="2" borderId="13" xfId="4" quotePrefix="1" applyFont="1" applyFill="1" applyBorder="1" applyAlignment="1"/>
    <xf numFmtId="0" fontId="27" fillId="2" borderId="0" xfId="4" applyFill="1" applyAlignment="1"/>
    <xf numFmtId="0" fontId="56" fillId="7" borderId="55" xfId="5" applyFont="1" applyFill="1" applyBorder="1" applyAlignment="1">
      <alignment horizontal="center"/>
    </xf>
    <xf numFmtId="0" fontId="56" fillId="7" borderId="56" xfId="5" applyFont="1" applyFill="1" applyBorder="1" applyAlignment="1">
      <alignment horizontal="center"/>
    </xf>
    <xf numFmtId="0" fontId="56" fillId="0" borderId="57" xfId="5" applyFont="1" applyFill="1" applyBorder="1" applyAlignment="1">
      <alignment wrapText="1"/>
    </xf>
    <xf numFmtId="0" fontId="56" fillId="0" borderId="58" xfId="5" applyFont="1" applyFill="1" applyBorder="1" applyAlignment="1">
      <alignment wrapText="1"/>
    </xf>
    <xf numFmtId="0" fontId="56" fillId="0" borderId="59" xfId="5" applyFont="1" applyFill="1" applyBorder="1" applyAlignment="1">
      <alignment wrapText="1"/>
    </xf>
    <xf numFmtId="0" fontId="56" fillId="0" borderId="60" xfId="5" applyFont="1" applyFill="1" applyBorder="1" applyAlignment="1">
      <alignment wrapText="1"/>
    </xf>
    <xf numFmtId="0" fontId="56" fillId="0" borderId="58" xfId="5" quotePrefix="1" applyFont="1" applyFill="1" applyBorder="1" applyAlignment="1">
      <alignment horizontal="left" wrapText="1"/>
    </xf>
    <xf numFmtId="0" fontId="56" fillId="0" borderId="58" xfId="5" applyFont="1" applyFill="1" applyBorder="1" applyAlignment="1">
      <alignment horizontal="left" wrapText="1"/>
    </xf>
    <xf numFmtId="0" fontId="56" fillId="0" borderId="61" xfId="5" applyFont="1" applyFill="1" applyBorder="1" applyAlignment="1">
      <alignment wrapText="1"/>
    </xf>
    <xf numFmtId="0" fontId="56" fillId="0" borderId="62" xfId="5" applyFont="1" applyFill="1" applyBorder="1" applyAlignment="1">
      <alignment wrapText="1"/>
    </xf>
    <xf numFmtId="0" fontId="50" fillId="2" borderId="63" xfId="0" applyFont="1" applyFill="1" applyBorder="1" applyAlignment="1">
      <alignment horizontal="center" vertical="center"/>
    </xf>
    <xf numFmtId="0" fontId="0" fillId="2" borderId="0" xfId="0" applyFill="1" applyAlignment="1">
      <alignment horizontal="center"/>
    </xf>
    <xf numFmtId="0" fontId="29" fillId="2" borderId="0" xfId="0" applyNumberFormat="1" applyFont="1" applyFill="1" applyBorder="1" applyAlignment="1">
      <alignment horizontal="left" vertical="center" wrapText="1"/>
    </xf>
    <xf numFmtId="0" fontId="0" fillId="2" borderId="63" xfId="0" applyFill="1" applyBorder="1" applyAlignment="1">
      <alignment vertical="center"/>
    </xf>
    <xf numFmtId="0" fontId="29" fillId="2" borderId="0" xfId="0" applyFont="1" applyFill="1" applyAlignment="1">
      <alignment horizontal="center"/>
    </xf>
    <xf numFmtId="0" fontId="59" fillId="2" borderId="0" xfId="0" applyFont="1" applyFill="1" applyAlignment="1">
      <alignment horizontal="right"/>
    </xf>
    <xf numFmtId="0" fontId="49" fillId="2" borderId="0" xfId="0" quotePrefix="1" applyFont="1" applyFill="1" applyBorder="1" applyAlignment="1">
      <alignment horizontal="left" vertical="center" wrapText="1"/>
    </xf>
    <xf numFmtId="0" fontId="49" fillId="2" borderId="0" xfId="0" quotePrefix="1" applyFont="1" applyFill="1" applyAlignment="1">
      <alignment horizontal="center" vertical="center" wrapText="1"/>
    </xf>
    <xf numFmtId="0" fontId="48" fillId="2" borderId="0" xfId="0" applyFont="1" applyFill="1" applyAlignment="1">
      <alignment horizontal="left" vertical="center" wrapText="1"/>
    </xf>
    <xf numFmtId="0" fontId="49" fillId="2" borderId="0" xfId="0" quotePrefix="1" applyFont="1" applyFill="1" applyAlignment="1">
      <alignment horizontal="left" vertical="center" wrapText="1"/>
    </xf>
    <xf numFmtId="0" fontId="49" fillId="2" borderId="0" xfId="0" quotePrefix="1" applyFont="1" applyFill="1" applyBorder="1" applyAlignment="1">
      <alignment horizontal="left" vertical="top" wrapText="1"/>
    </xf>
    <xf numFmtId="0" fontId="49" fillId="2" borderId="0" xfId="0" quotePrefix="1" applyFont="1" applyFill="1" applyBorder="1" applyAlignment="1">
      <alignment vertical="center"/>
    </xf>
    <xf numFmtId="0" fontId="59" fillId="2" borderId="0" xfId="0" applyFont="1" applyFill="1" applyAlignment="1">
      <alignment horizontal="right" vertical="top"/>
    </xf>
    <xf numFmtId="3" fontId="17" fillId="2" borderId="64" xfId="0" applyNumberFormat="1" applyFont="1" applyFill="1" applyBorder="1" applyAlignment="1" applyProtection="1">
      <alignment horizontal="center" vertical="center"/>
      <protection locked="0"/>
    </xf>
    <xf numFmtId="0" fontId="10" fillId="2" borderId="1" xfId="0" quotePrefix="1" applyFont="1" applyFill="1" applyBorder="1" applyAlignment="1">
      <alignment horizontal="center" vertical="center"/>
    </xf>
    <xf numFmtId="0" fontId="60" fillId="2" borderId="0" xfId="0" applyFont="1" applyFill="1" applyAlignment="1">
      <alignment vertical="center"/>
    </xf>
    <xf numFmtId="0" fontId="48" fillId="2" borderId="0" xfId="0" quotePrefix="1" applyFont="1" applyFill="1" applyAlignment="1">
      <alignment vertical="center" wrapText="1"/>
    </xf>
    <xf numFmtId="0" fontId="48" fillId="2" borderId="0" xfId="0" applyFont="1" applyFill="1" applyAlignment="1">
      <alignment horizontal="center"/>
    </xf>
    <xf numFmtId="0" fontId="48" fillId="2" borderId="0" xfId="0" applyFont="1" applyFill="1"/>
    <xf numFmtId="0" fontId="48" fillId="2" borderId="0" xfId="0" applyFont="1" applyFill="1" applyAlignment="1">
      <alignment horizontal="left"/>
    </xf>
    <xf numFmtId="0" fontId="48" fillId="2" borderId="0" xfId="0" applyFont="1" applyFill="1" applyBorder="1" applyAlignment="1">
      <alignment horizontal="left" vertical="top" wrapText="1"/>
    </xf>
    <xf numFmtId="0" fontId="6" fillId="2" borderId="13" xfId="4" applyFont="1" applyFill="1" applyBorder="1" applyAlignment="1">
      <alignment horizontal="center" vertical="center"/>
    </xf>
    <xf numFmtId="3" fontId="17" fillId="8" borderId="14" xfId="0" applyNumberFormat="1" applyFont="1" applyFill="1" applyBorder="1" applyAlignment="1" applyProtection="1">
      <alignment horizontal="center" vertical="center"/>
      <protection locked="0"/>
    </xf>
    <xf numFmtId="0" fontId="61" fillId="2" borderId="0" xfId="4" applyFont="1" applyFill="1" applyBorder="1" applyAlignment="1">
      <alignment horizontal="centerContinuous" vertical="center"/>
    </xf>
    <xf numFmtId="0" fontId="61" fillId="2" borderId="0" xfId="4" applyFont="1" applyFill="1" applyBorder="1" applyAlignment="1">
      <alignment vertical="center"/>
    </xf>
    <xf numFmtId="0" fontId="61" fillId="2" borderId="0" xfId="4" applyFont="1" applyFill="1" applyBorder="1" applyAlignment="1"/>
    <xf numFmtId="0" fontId="62" fillId="2" borderId="0" xfId="0" quotePrefix="1" applyFont="1" applyFill="1" applyBorder="1" applyAlignment="1">
      <alignment horizontal="left" vertical="center"/>
    </xf>
    <xf numFmtId="0" fontId="62" fillId="0" borderId="19" xfId="0" quotePrefix="1" applyFont="1" applyFill="1" applyBorder="1" applyAlignment="1">
      <alignment vertical="center"/>
    </xf>
    <xf numFmtId="0" fontId="62" fillId="2" borderId="0" xfId="4" applyFont="1" applyFill="1"/>
    <xf numFmtId="0" fontId="50" fillId="2" borderId="0" xfId="0" applyFont="1" applyFill="1" applyAlignment="1">
      <alignment horizontal="left" vertical="center"/>
    </xf>
    <xf numFmtId="0" fontId="50" fillId="2" borderId="0" xfId="4" applyFont="1" applyFill="1" applyAlignment="1">
      <alignment horizontal="left" vertical="center"/>
    </xf>
    <xf numFmtId="0" fontId="51" fillId="2" borderId="0" xfId="4" applyFont="1" applyFill="1" applyAlignment="1">
      <alignment vertical="center"/>
    </xf>
    <xf numFmtId="0" fontId="50" fillId="2" borderId="0" xfId="4" applyFont="1" applyFill="1" applyBorder="1" applyAlignment="1">
      <alignment vertical="center"/>
    </xf>
    <xf numFmtId="0" fontId="64" fillId="2" borderId="0" xfId="4" applyFont="1" applyFill="1" applyAlignment="1">
      <alignment vertical="center"/>
    </xf>
    <xf numFmtId="0" fontId="27" fillId="2" borderId="0" xfId="4" applyFill="1" applyAlignment="1">
      <alignment vertical="top"/>
    </xf>
    <xf numFmtId="0" fontId="10" fillId="2" borderId="9" xfId="0" applyFont="1" applyFill="1" applyBorder="1" applyAlignment="1">
      <alignment horizontal="center" wrapText="1"/>
    </xf>
    <xf numFmtId="0" fontId="10" fillId="2" borderId="11" xfId="0" applyFont="1" applyFill="1" applyBorder="1" applyAlignment="1">
      <alignment horizontal="centerContinuous" vertical="top" wrapText="1"/>
    </xf>
    <xf numFmtId="0" fontId="17" fillId="2" borderId="10" xfId="0" applyFont="1" applyFill="1" applyBorder="1" applyAlignment="1">
      <alignment vertical="center"/>
    </xf>
    <xf numFmtId="0" fontId="17" fillId="2" borderId="12" xfId="0" applyFont="1" applyFill="1" applyBorder="1" applyAlignment="1">
      <alignment vertical="center"/>
    </xf>
    <xf numFmtId="0" fontId="62" fillId="2" borderId="0" xfId="0" applyFont="1" applyFill="1" applyBorder="1" applyAlignment="1">
      <alignment vertical="center"/>
    </xf>
    <xf numFmtId="0" fontId="62" fillId="2" borderId="0" xfId="0" applyFont="1" applyFill="1" applyAlignment="1">
      <alignment vertical="center"/>
    </xf>
    <xf numFmtId="0" fontId="61" fillId="2" borderId="2" xfId="0" applyFont="1" applyFill="1" applyBorder="1" applyAlignment="1">
      <alignment horizontal="centerContinuous" vertical="center"/>
    </xf>
    <xf numFmtId="0" fontId="62" fillId="2" borderId="5" xfId="0" applyFont="1" applyFill="1" applyBorder="1" applyAlignment="1">
      <alignment horizontal="centerContinuous" vertical="center"/>
    </xf>
    <xf numFmtId="0" fontId="62" fillId="2" borderId="4" xfId="0" applyFont="1" applyFill="1" applyBorder="1" applyAlignment="1">
      <alignment horizontal="centerContinuous" vertical="center"/>
    </xf>
    <xf numFmtId="0" fontId="61" fillId="2" borderId="3" xfId="0" applyFont="1" applyFill="1" applyBorder="1" applyAlignment="1">
      <alignment horizontal="centerContinuous" vertical="center"/>
    </xf>
    <xf numFmtId="0" fontId="62" fillId="2" borderId="3" xfId="0" applyFont="1" applyFill="1" applyBorder="1" applyAlignment="1">
      <alignment horizontal="centerContinuous" vertical="center"/>
    </xf>
    <xf numFmtId="0" fontId="61" fillId="2" borderId="5" xfId="0" applyFont="1" applyFill="1" applyBorder="1" applyAlignment="1">
      <alignment horizontal="centerContinuous" vertical="center"/>
    </xf>
    <xf numFmtId="0" fontId="61" fillId="2" borderId="1" xfId="0" applyFont="1" applyFill="1" applyBorder="1" applyAlignment="1">
      <alignment horizontal="centerContinuous" vertical="center" wrapText="1"/>
    </xf>
    <xf numFmtId="0" fontId="61" fillId="2" borderId="4" xfId="0" applyFont="1" applyFill="1" applyBorder="1" applyAlignment="1">
      <alignment horizontal="centerContinuous" vertical="center" wrapText="1"/>
    </xf>
    <xf numFmtId="0" fontId="61" fillId="2" borderId="2" xfId="0" applyFont="1" applyFill="1" applyBorder="1" applyAlignment="1">
      <alignment horizontal="centerContinuous" vertical="center" wrapText="1"/>
    </xf>
    <xf numFmtId="167" fontId="62" fillId="2" borderId="37" xfId="0" applyNumberFormat="1" applyFont="1" applyFill="1" applyBorder="1" applyAlignment="1" applyProtection="1">
      <alignment horizontal="center" vertical="center"/>
      <protection locked="0"/>
    </xf>
    <xf numFmtId="167" fontId="62" fillId="2" borderId="17" xfId="0" applyNumberFormat="1" applyFont="1" applyFill="1" applyBorder="1" applyAlignment="1" applyProtection="1">
      <alignment horizontal="center" vertical="center"/>
      <protection locked="0"/>
    </xf>
    <xf numFmtId="167" fontId="62" fillId="2" borderId="64" xfId="0" applyNumberFormat="1" applyFont="1" applyFill="1" applyBorder="1" applyAlignment="1" applyProtection="1">
      <alignment horizontal="center" vertical="center"/>
      <protection locked="0"/>
    </xf>
    <xf numFmtId="167" fontId="62" fillId="2" borderId="19" xfId="0" applyNumberFormat="1" applyFont="1" applyFill="1" applyBorder="1" applyAlignment="1" applyProtection="1">
      <alignment horizontal="center" vertical="center"/>
      <protection locked="0"/>
    </xf>
    <xf numFmtId="167" fontId="62" fillId="2" borderId="17" xfId="0" applyNumberFormat="1" applyFont="1" applyFill="1" applyBorder="1" applyAlignment="1" applyProtection="1">
      <alignment horizontal="center"/>
      <protection locked="0"/>
    </xf>
    <xf numFmtId="167" fontId="62" fillId="2" borderId="64" xfId="0" applyNumberFormat="1" applyFont="1" applyFill="1" applyBorder="1" applyAlignment="1" applyProtection="1">
      <alignment horizontal="center"/>
      <protection locked="0"/>
    </xf>
    <xf numFmtId="167" fontId="62" fillId="2" borderId="19" xfId="0" applyNumberFormat="1" applyFont="1" applyFill="1" applyBorder="1" applyAlignment="1" applyProtection="1">
      <alignment horizontal="center"/>
      <protection locked="0"/>
    </xf>
    <xf numFmtId="3" fontId="62" fillId="2" borderId="45" xfId="0" applyNumberFormat="1" applyFont="1" applyFill="1" applyBorder="1" applyAlignment="1" applyProtection="1">
      <alignment horizontal="center" vertical="center"/>
      <protection locked="0"/>
    </xf>
    <xf numFmtId="3" fontId="62" fillId="2" borderId="17" xfId="0" applyNumberFormat="1" applyFont="1" applyFill="1" applyBorder="1" applyAlignment="1" applyProtection="1">
      <alignment horizontal="center" vertical="center"/>
      <protection locked="0"/>
    </xf>
    <xf numFmtId="3" fontId="62" fillId="2" borderId="54" xfId="0" applyNumberFormat="1" applyFont="1" applyFill="1" applyBorder="1" applyAlignment="1" applyProtection="1">
      <alignment horizontal="center" vertical="center"/>
      <protection locked="0"/>
    </xf>
    <xf numFmtId="3" fontId="62" fillId="2" borderId="37" xfId="0" applyNumberFormat="1" applyFont="1" applyFill="1" applyBorder="1" applyAlignment="1" applyProtection="1">
      <alignment horizontal="center" vertical="center"/>
      <protection locked="0"/>
    </xf>
    <xf numFmtId="3" fontId="62" fillId="2" borderId="64" xfId="0" applyNumberFormat="1" applyFont="1" applyFill="1" applyBorder="1" applyAlignment="1" applyProtection="1">
      <alignment horizontal="center" vertical="center"/>
      <protection locked="0"/>
    </xf>
    <xf numFmtId="167" fontId="62" fillId="2" borderId="18" xfId="0" applyNumberFormat="1" applyFont="1" applyFill="1" applyBorder="1" applyAlignment="1" applyProtection="1">
      <alignment horizontal="center" vertical="center"/>
      <protection locked="0"/>
    </xf>
    <xf numFmtId="167" fontId="62" fillId="2" borderId="50" xfId="0" applyNumberFormat="1" applyFont="1" applyFill="1" applyBorder="1" applyAlignment="1" applyProtection="1">
      <alignment horizontal="center" vertical="center"/>
      <protection locked="0"/>
    </xf>
    <xf numFmtId="167" fontId="62" fillId="2" borderId="49" xfId="0" applyNumberFormat="1" applyFont="1" applyFill="1" applyBorder="1" applyAlignment="1" applyProtection="1">
      <alignment horizontal="center" vertical="center"/>
      <protection locked="0"/>
    </xf>
    <xf numFmtId="167" fontId="62" fillId="2" borderId="65" xfId="0" applyNumberFormat="1" applyFont="1" applyFill="1" applyBorder="1" applyAlignment="1" applyProtection="1">
      <alignment horizontal="center" vertical="center"/>
      <protection locked="0"/>
    </xf>
    <xf numFmtId="167" fontId="62" fillId="2" borderId="66" xfId="0" applyNumberFormat="1" applyFont="1" applyFill="1" applyBorder="1" applyAlignment="1" applyProtection="1">
      <alignment horizontal="center" vertical="center"/>
      <protection locked="0"/>
    </xf>
    <xf numFmtId="167" fontId="62" fillId="2" borderId="12" xfId="0" applyNumberFormat="1" applyFont="1" applyFill="1" applyBorder="1" applyAlignment="1" applyProtection="1">
      <alignment horizontal="center" vertical="center"/>
      <protection locked="0"/>
    </xf>
    <xf numFmtId="0" fontId="61" fillId="2" borderId="3" xfId="4" applyFont="1" applyFill="1" applyBorder="1" applyAlignment="1">
      <alignment horizontal="center" vertical="center"/>
    </xf>
    <xf numFmtId="0" fontId="62" fillId="2" borderId="3" xfId="4" applyFont="1" applyFill="1" applyBorder="1" applyAlignment="1">
      <alignment horizontal="center" vertical="center"/>
    </xf>
    <xf numFmtId="0" fontId="62" fillId="2" borderId="4" xfId="4" applyFont="1" applyFill="1" applyBorder="1" applyAlignment="1">
      <alignment horizontal="center" vertical="center"/>
    </xf>
    <xf numFmtId="167" fontId="62" fillId="2" borderId="14" xfId="1" applyNumberFormat="1" applyFont="1" applyFill="1" applyBorder="1" applyAlignment="1" applyProtection="1">
      <alignment horizontal="center"/>
      <protection locked="0"/>
    </xf>
    <xf numFmtId="167" fontId="62" fillId="2" borderId="13" xfId="1" applyNumberFormat="1" applyFont="1" applyFill="1" applyBorder="1" applyAlignment="1" applyProtection="1">
      <alignment horizontal="center"/>
      <protection locked="0"/>
    </xf>
    <xf numFmtId="167" fontId="62" fillId="2" borderId="14" xfId="1" applyNumberFormat="1" applyFont="1" applyFill="1" applyBorder="1" applyAlignment="1" applyProtection="1">
      <alignment horizontal="center" vertical="top"/>
      <protection locked="0"/>
    </xf>
    <xf numFmtId="0" fontId="62" fillId="2" borderId="2" xfId="4" applyFont="1" applyFill="1" applyBorder="1"/>
    <xf numFmtId="0" fontId="62" fillId="2" borderId="3" xfId="4" applyFont="1" applyFill="1" applyBorder="1"/>
    <xf numFmtId="0" fontId="62" fillId="2" borderId="19" xfId="4" applyFont="1" applyFill="1" applyBorder="1"/>
    <xf numFmtId="0" fontId="62" fillId="2" borderId="12" xfId="4" applyFont="1" applyFill="1" applyBorder="1" applyAlignment="1">
      <alignment vertical="top"/>
    </xf>
    <xf numFmtId="3" fontId="17" fillId="2" borderId="66" xfId="0" applyNumberFormat="1" applyFont="1" applyFill="1" applyBorder="1" applyAlignment="1" applyProtection="1">
      <alignment horizontal="center" vertical="center"/>
      <protection locked="0"/>
    </xf>
    <xf numFmtId="0" fontId="62" fillId="2" borderId="4" xfId="0" applyFont="1" applyFill="1" applyBorder="1" applyAlignment="1">
      <alignment horizontal="justify" vertical="center" wrapText="1"/>
    </xf>
    <xf numFmtId="3" fontId="62" fillId="2" borderId="50" xfId="0" applyNumberFormat="1" applyFont="1" applyFill="1" applyBorder="1" applyAlignment="1" applyProtection="1">
      <alignment horizontal="center" vertical="center"/>
      <protection locked="0"/>
    </xf>
    <xf numFmtId="0" fontId="62" fillId="2" borderId="4" xfId="0" applyFont="1" applyFill="1" applyBorder="1" applyAlignment="1">
      <alignment vertical="center"/>
    </xf>
    <xf numFmtId="3" fontId="62" fillId="2" borderId="17" xfId="0" quotePrefix="1" applyNumberFormat="1" applyFont="1" applyFill="1" applyBorder="1" applyAlignment="1" applyProtection="1">
      <alignment horizontal="left" vertical="center"/>
      <protection locked="0"/>
    </xf>
    <xf numFmtId="3" fontId="62" fillId="2" borderId="14" xfId="0" applyNumberFormat="1" applyFont="1" applyFill="1" applyBorder="1" applyAlignment="1" applyProtection="1">
      <alignment horizontal="center"/>
      <protection locked="0"/>
    </xf>
    <xf numFmtId="3" fontId="62" fillId="2" borderId="13" xfId="0" quotePrefix="1" applyNumberFormat="1" applyFont="1" applyFill="1" applyBorder="1" applyAlignment="1" applyProtection="1">
      <alignment horizontal="center"/>
      <protection locked="0"/>
    </xf>
    <xf numFmtId="0" fontId="61" fillId="2" borderId="1" xfId="0" applyFont="1" applyFill="1" applyBorder="1" applyAlignment="1">
      <alignment horizontal="center" vertical="center"/>
    </xf>
    <xf numFmtId="0" fontId="61" fillId="2" borderId="2" xfId="0" applyFont="1" applyFill="1" applyBorder="1" applyAlignment="1">
      <alignment horizontal="center" vertical="center"/>
    </xf>
    <xf numFmtId="0" fontId="62" fillId="2" borderId="4" xfId="0" applyFont="1" applyFill="1" applyBorder="1" applyAlignment="1">
      <alignment horizontal="center" vertical="center"/>
    </xf>
    <xf numFmtId="0" fontId="66" fillId="3" borderId="2" xfId="0" applyFont="1" applyFill="1" applyBorder="1" applyAlignment="1" applyProtection="1">
      <alignment vertical="center"/>
      <protection locked="0"/>
    </xf>
    <xf numFmtId="0" fontId="66" fillId="0" borderId="0" xfId="0" applyFont="1" applyFill="1" applyBorder="1" applyAlignment="1" applyProtection="1">
      <alignment vertical="center"/>
      <protection locked="0"/>
    </xf>
    <xf numFmtId="0" fontId="66" fillId="0" borderId="0" xfId="0" applyFont="1" applyFill="1" applyBorder="1" applyAlignment="1">
      <alignment vertical="center"/>
    </xf>
    <xf numFmtId="0" fontId="66" fillId="3" borderId="4" xfId="0" applyFont="1" applyFill="1" applyBorder="1" applyAlignment="1" applyProtection="1">
      <alignment vertical="center"/>
      <protection locked="0"/>
    </xf>
    <xf numFmtId="0" fontId="67" fillId="3" borderId="13" xfId="0" quotePrefix="1" applyFont="1" applyFill="1" applyBorder="1" applyAlignment="1">
      <alignment vertical="center"/>
    </xf>
    <xf numFmtId="1" fontId="73" fillId="3" borderId="45" xfId="0" applyNumberFormat="1" applyFont="1" applyFill="1" applyBorder="1" applyAlignment="1" applyProtection="1">
      <alignment horizontal="center" vertical="center"/>
      <protection locked="0"/>
    </xf>
    <xf numFmtId="3" fontId="54" fillId="3" borderId="14" xfId="0" applyNumberFormat="1" applyFont="1" applyFill="1" applyBorder="1" applyAlignment="1" applyProtection="1">
      <alignment horizontal="center" vertical="center"/>
      <protection locked="0"/>
    </xf>
    <xf numFmtId="0" fontId="66" fillId="3" borderId="1" xfId="0" applyFont="1" applyFill="1" applyBorder="1" applyAlignment="1">
      <alignment horizontal="center" vertical="center"/>
    </xf>
    <xf numFmtId="3" fontId="54" fillId="3" borderId="6" xfId="0" applyNumberFormat="1" applyFont="1" applyFill="1" applyBorder="1" applyAlignment="1" applyProtection="1">
      <alignment horizontal="center" vertical="center"/>
      <protection locked="0"/>
    </xf>
    <xf numFmtId="1" fontId="73" fillId="3" borderId="14" xfId="0" applyNumberFormat="1" applyFont="1" applyFill="1" applyBorder="1" applyAlignment="1" applyProtection="1">
      <alignment horizontal="center" vertical="center"/>
      <protection locked="0"/>
    </xf>
    <xf numFmtId="1" fontId="73" fillId="3" borderId="8" xfId="0" applyNumberFormat="1" applyFont="1" applyFill="1" applyBorder="1" applyAlignment="1" applyProtection="1">
      <alignment horizontal="center" vertical="center"/>
      <protection locked="0"/>
    </xf>
    <xf numFmtId="0" fontId="42" fillId="9" borderId="9" xfId="0" applyFont="1" applyFill="1" applyBorder="1" applyAlignment="1" applyProtection="1">
      <alignment horizontal="left" vertical="center"/>
      <protection locked="0"/>
    </xf>
    <xf numFmtId="1" fontId="42" fillId="9" borderId="10" xfId="0" applyNumberFormat="1" applyFont="1" applyFill="1" applyBorder="1" applyAlignment="1" applyProtection="1">
      <alignment vertical="center"/>
      <protection locked="0"/>
    </xf>
    <xf numFmtId="0" fontId="42" fillId="9" borderId="11" xfId="0" applyFont="1" applyFill="1" applyBorder="1" applyAlignment="1" applyProtection="1">
      <alignment horizontal="left" vertical="center"/>
      <protection locked="0"/>
    </xf>
    <xf numFmtId="1" fontId="42" fillId="9" borderId="12" xfId="0" quotePrefix="1" applyNumberFormat="1" applyFont="1" applyFill="1" applyBorder="1" applyAlignment="1" applyProtection="1">
      <alignment vertical="center"/>
      <protection locked="0"/>
    </xf>
    <xf numFmtId="0" fontId="0" fillId="0" borderId="0" xfId="0" applyFill="1"/>
    <xf numFmtId="0" fontId="0" fillId="0" borderId="0" xfId="0" applyFill="1" applyAlignment="1">
      <alignment vertical="center"/>
    </xf>
    <xf numFmtId="0" fontId="73" fillId="0" borderId="0" xfId="0" applyFont="1" applyFill="1"/>
    <xf numFmtId="0" fontId="73" fillId="0" borderId="0" xfId="0" applyFont="1" applyFill="1" applyAlignment="1">
      <alignment horizontal="center"/>
    </xf>
    <xf numFmtId="0" fontId="42" fillId="0" borderId="0" xfId="0" applyFont="1" applyFill="1"/>
    <xf numFmtId="0" fontId="73" fillId="0" borderId="0" xfId="0" applyFont="1" applyFill="1" applyAlignment="1">
      <alignment vertical="center"/>
    </xf>
    <xf numFmtId="0" fontId="73" fillId="0" borderId="0" xfId="0" applyFont="1" applyFill="1" applyBorder="1" applyAlignment="1">
      <alignment vertical="center"/>
    </xf>
    <xf numFmtId="0" fontId="42" fillId="0" borderId="0" xfId="0" applyFont="1" applyFill="1" applyAlignment="1">
      <alignment vertical="center"/>
    </xf>
    <xf numFmtId="0" fontId="73" fillId="0" borderId="0" xfId="0" applyFont="1" applyFill="1" applyBorder="1" applyAlignment="1">
      <alignment horizontal="center" vertical="center"/>
    </xf>
    <xf numFmtId="0" fontId="42" fillId="0" borderId="0" xfId="0" applyFont="1" applyFill="1" applyAlignment="1">
      <alignment horizontal="center"/>
    </xf>
    <xf numFmtId="167" fontId="62" fillId="2" borderId="64" xfId="0" applyNumberFormat="1" applyFont="1" applyFill="1" applyBorder="1" applyAlignment="1" applyProtection="1">
      <alignment horizontal="center" vertical="top"/>
      <protection locked="0"/>
    </xf>
    <xf numFmtId="3" fontId="17" fillId="2" borderId="0" xfId="0" quotePrefix="1" applyNumberFormat="1" applyFont="1" applyFill="1" applyBorder="1" applyAlignment="1">
      <alignment horizontal="center" vertical="top"/>
    </xf>
    <xf numFmtId="3" fontId="17" fillId="2" borderId="0" xfId="0" applyNumberFormat="1" applyFont="1" applyFill="1" applyBorder="1" applyAlignment="1">
      <alignment horizontal="center" vertical="top"/>
    </xf>
    <xf numFmtId="0" fontId="17" fillId="2" borderId="0" xfId="0" applyFont="1" applyFill="1" applyAlignment="1">
      <alignment vertical="top"/>
    </xf>
    <xf numFmtId="167" fontId="62" fillId="2" borderId="19" xfId="0" applyNumberFormat="1" applyFont="1" applyFill="1" applyBorder="1" applyAlignment="1" applyProtection="1">
      <alignment horizontal="center" vertical="top"/>
      <protection locked="0"/>
    </xf>
    <xf numFmtId="0" fontId="67" fillId="3" borderId="6" xfId="0" applyFont="1" applyFill="1" applyBorder="1" applyAlignment="1">
      <alignment vertical="center"/>
    </xf>
    <xf numFmtId="0" fontId="75" fillId="3" borderId="6" xfId="0" applyFont="1" applyFill="1" applyBorder="1" applyAlignment="1">
      <alignment vertical="center"/>
    </xf>
    <xf numFmtId="0" fontId="67" fillId="3" borderId="14" xfId="0" applyFont="1" applyFill="1" applyBorder="1" applyAlignment="1">
      <alignment vertical="center"/>
    </xf>
    <xf numFmtId="0" fontId="75" fillId="3" borderId="14" xfId="0" applyFont="1" applyFill="1" applyBorder="1" applyAlignment="1">
      <alignment vertical="center"/>
    </xf>
    <xf numFmtId="0" fontId="67" fillId="3" borderId="8" xfId="0" applyFont="1" applyFill="1" applyBorder="1" applyAlignment="1">
      <alignment vertical="center"/>
    </xf>
    <xf numFmtId="0" fontId="75" fillId="3" borderId="8" xfId="0" applyFont="1" applyFill="1" applyBorder="1" applyAlignment="1">
      <alignment vertical="center"/>
    </xf>
    <xf numFmtId="0" fontId="74" fillId="3" borderId="6" xfId="0" applyFont="1" applyFill="1" applyBorder="1" applyAlignment="1">
      <alignment vertical="center"/>
    </xf>
    <xf numFmtId="0" fontId="74" fillId="3" borderId="14" xfId="0" applyFont="1" applyFill="1" applyBorder="1" applyAlignment="1">
      <alignment vertical="center"/>
    </xf>
    <xf numFmtId="0" fontId="74" fillId="3" borderId="8" xfId="0" applyFont="1" applyFill="1" applyBorder="1" applyAlignment="1">
      <alignment vertical="center"/>
    </xf>
    <xf numFmtId="0" fontId="76" fillId="3" borderId="2" xfId="0" applyFont="1" applyFill="1" applyBorder="1" applyAlignment="1">
      <alignment horizontal="centerContinuous" vertical="center"/>
    </xf>
    <xf numFmtId="0" fontId="67" fillId="3" borderId="3" xfId="0" applyFont="1" applyFill="1" applyBorder="1" applyAlignment="1">
      <alignment horizontal="centerContinuous" vertical="center"/>
    </xf>
    <xf numFmtId="0" fontId="76" fillId="3" borderId="3" xfId="0" applyFont="1" applyFill="1" applyBorder="1" applyAlignment="1">
      <alignment horizontal="centerContinuous" vertical="center"/>
    </xf>
    <xf numFmtId="0" fontId="67" fillId="3" borderId="4" xfId="0" applyFont="1" applyFill="1" applyBorder="1" applyAlignment="1">
      <alignment horizontal="centerContinuous" vertical="center"/>
    </xf>
    <xf numFmtId="0" fontId="76" fillId="3" borderId="5" xfId="0" applyFont="1" applyFill="1" applyBorder="1" applyAlignment="1">
      <alignment horizontal="centerContinuous" wrapText="1"/>
    </xf>
    <xf numFmtId="0" fontId="76" fillId="3" borderId="6" xfId="0" applyFont="1" applyFill="1" applyBorder="1" applyAlignment="1">
      <alignment horizontal="center" wrapText="1"/>
    </xf>
    <xf numFmtId="0" fontId="76" fillId="3" borderId="9" xfId="0" applyFont="1" applyFill="1" applyBorder="1" applyAlignment="1">
      <alignment horizontal="center" wrapText="1"/>
    </xf>
    <xf numFmtId="0" fontId="76" fillId="3" borderId="1" xfId="0" applyFont="1" applyFill="1" applyBorder="1" applyAlignment="1">
      <alignment horizontal="center" vertical="center"/>
    </xf>
    <xf numFmtId="0" fontId="76" fillId="3" borderId="7" xfId="0" applyFont="1" applyFill="1" applyBorder="1" applyAlignment="1">
      <alignment horizontal="centerContinuous" vertical="top" wrapText="1"/>
    </xf>
    <xf numFmtId="0" fontId="76" fillId="3" borderId="8" xfId="0" applyFont="1" applyFill="1" applyBorder="1" applyAlignment="1">
      <alignment horizontal="centerContinuous" vertical="top" wrapText="1"/>
    </xf>
    <xf numFmtId="0" fontId="76" fillId="3" borderId="11" xfId="0" applyFont="1" applyFill="1" applyBorder="1" applyAlignment="1">
      <alignment horizontal="centerContinuous" vertical="top" wrapText="1"/>
    </xf>
    <xf numFmtId="0" fontId="6" fillId="3" borderId="13" xfId="0" applyFont="1" applyFill="1" applyBorder="1" applyAlignment="1" applyProtection="1">
      <alignment horizontal="center" vertical="center"/>
      <protection locked="0"/>
    </xf>
    <xf numFmtId="3" fontId="17" fillId="3" borderId="64" xfId="0" applyNumberFormat="1" applyFont="1" applyFill="1" applyBorder="1" applyAlignment="1" applyProtection="1">
      <alignment horizontal="center" vertical="center"/>
      <protection locked="0"/>
    </xf>
    <xf numFmtId="3" fontId="6" fillId="3" borderId="13" xfId="0" applyNumberFormat="1" applyFont="1" applyFill="1" applyBorder="1" applyAlignment="1" applyProtection="1">
      <alignment horizontal="center" vertical="center"/>
      <protection locked="0"/>
    </xf>
    <xf numFmtId="3" fontId="17" fillId="3" borderId="13" xfId="0" applyNumberFormat="1" applyFont="1" applyFill="1" applyBorder="1" applyAlignment="1" applyProtection="1">
      <alignment horizontal="center" vertical="center"/>
      <protection locked="0"/>
    </xf>
    <xf numFmtId="3" fontId="17" fillId="3" borderId="66" xfId="0" applyNumberFormat="1" applyFont="1" applyFill="1" applyBorder="1" applyAlignment="1" applyProtection="1">
      <alignment horizontal="center" vertical="center"/>
      <protection locked="0"/>
    </xf>
    <xf numFmtId="3" fontId="17" fillId="0" borderId="0" xfId="0" applyNumberFormat="1" applyFont="1" applyFill="1" applyBorder="1" applyAlignment="1" applyProtection="1">
      <alignment horizontal="center" vertical="center"/>
      <protection locked="0"/>
    </xf>
    <xf numFmtId="0" fontId="17" fillId="0" borderId="0" xfId="0" applyFont="1" applyFill="1" applyBorder="1" applyAlignment="1">
      <alignment vertical="center"/>
    </xf>
    <xf numFmtId="1" fontId="73" fillId="3" borderId="6" xfId="0" applyNumberFormat="1" applyFont="1" applyFill="1" applyBorder="1" applyAlignment="1" applyProtection="1">
      <alignment horizontal="center" vertical="center"/>
      <protection locked="0"/>
    </xf>
    <xf numFmtId="3" fontId="78" fillId="3" borderId="17" xfId="0" applyNumberFormat="1" applyFont="1" applyFill="1" applyBorder="1" applyAlignment="1" applyProtection="1">
      <alignment horizontal="center" vertical="center"/>
      <protection locked="0"/>
    </xf>
    <xf numFmtId="167" fontId="74" fillId="3" borderId="17" xfId="0" applyNumberFormat="1" applyFont="1" applyFill="1" applyBorder="1" applyAlignment="1" applyProtection="1">
      <alignment horizontal="center" vertical="center"/>
      <protection locked="0"/>
    </xf>
    <xf numFmtId="3" fontId="74" fillId="3" borderId="14" xfId="0" applyNumberFormat="1" applyFont="1" applyFill="1" applyBorder="1" applyAlignment="1" applyProtection="1">
      <alignment horizontal="center" vertical="center"/>
      <protection locked="0"/>
    </xf>
    <xf numFmtId="3" fontId="78" fillId="3" borderId="50" xfId="0" applyNumberFormat="1" applyFont="1" applyFill="1" applyBorder="1" applyAlignment="1" applyProtection="1">
      <alignment horizontal="center" vertical="center"/>
      <protection locked="0"/>
    </xf>
    <xf numFmtId="0" fontId="67" fillId="3" borderId="14" xfId="0" applyFont="1" applyFill="1" applyBorder="1" applyAlignment="1" applyProtection="1">
      <alignment horizontal="center"/>
      <protection locked="0"/>
    </xf>
    <xf numFmtId="3" fontId="74" fillId="10" borderId="14" xfId="0" applyNumberFormat="1" applyFont="1" applyFill="1" applyBorder="1" applyAlignment="1" applyProtection="1">
      <alignment horizontal="center" vertical="center"/>
      <protection locked="0"/>
    </xf>
    <xf numFmtId="3" fontId="67" fillId="3" borderId="14" xfId="0" applyNumberFormat="1" applyFont="1" applyFill="1" applyBorder="1" applyAlignment="1" applyProtection="1">
      <alignment horizontal="center"/>
      <protection locked="0"/>
    </xf>
    <xf numFmtId="1" fontId="73" fillId="3" borderId="13" xfId="0" applyNumberFormat="1" applyFont="1" applyFill="1" applyBorder="1" applyAlignment="1" applyProtection="1">
      <alignment horizontal="center" vertical="center"/>
      <protection locked="0"/>
    </xf>
    <xf numFmtId="3" fontId="17" fillId="3" borderId="8" xfId="0" applyNumberFormat="1" applyFont="1" applyFill="1" applyBorder="1" applyAlignment="1" applyProtection="1">
      <alignment horizontal="center" vertical="center"/>
      <protection locked="0"/>
    </xf>
    <xf numFmtId="0" fontId="69" fillId="3" borderId="2" xfId="0" applyFont="1" applyFill="1" applyBorder="1" applyAlignment="1">
      <alignment horizontal="centerContinuous" vertical="center"/>
    </xf>
    <xf numFmtId="0" fontId="66" fillId="3" borderId="5" xfId="0" applyFont="1" applyFill="1" applyBorder="1" applyAlignment="1">
      <alignment horizontal="centerContinuous" vertical="center"/>
    </xf>
    <xf numFmtId="0" fontId="66" fillId="3" borderId="4" xfId="0" applyFont="1" applyFill="1" applyBorder="1" applyAlignment="1">
      <alignment horizontal="centerContinuous" vertical="center"/>
    </xf>
    <xf numFmtId="0" fontId="69" fillId="3" borderId="3" xfId="0" applyFont="1" applyFill="1" applyBorder="1" applyAlignment="1">
      <alignment horizontal="centerContinuous" vertical="center"/>
    </xf>
    <xf numFmtId="0" fontId="66" fillId="3" borderId="3" xfId="0" applyFont="1" applyFill="1" applyBorder="1" applyAlignment="1">
      <alignment horizontal="centerContinuous" vertical="center"/>
    </xf>
    <xf numFmtId="0" fontId="69" fillId="3" borderId="1" xfId="0" applyFont="1" applyFill="1" applyBorder="1" applyAlignment="1">
      <alignment horizontal="centerContinuous" vertical="center" wrapText="1"/>
    </xf>
    <xf numFmtId="0" fontId="69" fillId="3" borderId="4" xfId="0" applyFont="1" applyFill="1" applyBorder="1" applyAlignment="1">
      <alignment horizontal="centerContinuous" vertical="center" wrapText="1"/>
    </xf>
    <xf numFmtId="0" fontId="69" fillId="3" borderId="2" xfId="0" applyFont="1" applyFill="1" applyBorder="1" applyAlignment="1">
      <alignment horizontal="centerContinuous" vertical="center" wrapText="1"/>
    </xf>
    <xf numFmtId="0" fontId="3" fillId="0" borderId="0" xfId="4" applyFont="1" applyFill="1"/>
    <xf numFmtId="0" fontId="51" fillId="0" borderId="0" xfId="4" applyFont="1" applyFill="1" applyAlignment="1">
      <alignment vertical="center"/>
    </xf>
    <xf numFmtId="0" fontId="62" fillId="0" borderId="10" xfId="0" applyFont="1" applyFill="1" applyBorder="1" applyAlignment="1">
      <alignment horizontal="centerContinuous" vertical="center"/>
    </xf>
    <xf numFmtId="0" fontId="61" fillId="0" borderId="4" xfId="0" applyFont="1" applyFill="1" applyBorder="1" applyAlignment="1">
      <alignment horizontal="centerContinuous" vertical="center" wrapText="1"/>
    </xf>
    <xf numFmtId="167" fontId="62" fillId="0" borderId="19" xfId="0" applyNumberFormat="1" applyFont="1" applyFill="1" applyBorder="1" applyAlignment="1" applyProtection="1">
      <alignment horizontal="center" vertical="center"/>
      <protection locked="0"/>
    </xf>
    <xf numFmtId="167" fontId="17" fillId="0" borderId="0" xfId="0" applyNumberFormat="1" applyFont="1" applyFill="1" applyBorder="1" applyAlignment="1" applyProtection="1">
      <alignment horizontal="center"/>
      <protection locked="0"/>
    </xf>
    <xf numFmtId="3" fontId="55" fillId="0" borderId="0" xfId="0" applyNumberFormat="1" applyFont="1" applyFill="1" applyBorder="1" applyAlignment="1" applyProtection="1">
      <alignment horizontal="center" vertical="center"/>
      <protection locked="0"/>
    </xf>
    <xf numFmtId="0" fontId="3" fillId="0" borderId="0" xfId="4" applyFont="1" applyFill="1" applyBorder="1"/>
    <xf numFmtId="0" fontId="51" fillId="0" borderId="0" xfId="4" applyFont="1" applyFill="1" applyBorder="1" applyAlignment="1">
      <alignment vertical="center"/>
    </xf>
    <xf numFmtId="0" fontId="6" fillId="0" borderId="0" xfId="0" applyFont="1" applyFill="1" applyBorder="1" applyAlignment="1">
      <alignment vertical="center"/>
    </xf>
    <xf numFmtId="0" fontId="2" fillId="0" borderId="0" xfId="0" applyFont="1" applyFill="1" applyBorder="1" applyAlignment="1">
      <alignment vertical="center"/>
    </xf>
    <xf numFmtId="0" fontId="0" fillId="0" borderId="0" xfId="0" applyFill="1" applyBorder="1"/>
    <xf numFmtId="167" fontId="17" fillId="3" borderId="64" xfId="0" applyNumberFormat="1" applyFont="1" applyFill="1" applyBorder="1" applyAlignment="1" applyProtection="1">
      <alignment horizontal="center"/>
      <protection locked="0"/>
    </xf>
    <xf numFmtId="3" fontId="17" fillId="3" borderId="37" xfId="0" applyNumberFormat="1" applyFont="1" applyFill="1" applyBorder="1" applyAlignment="1" applyProtection="1">
      <alignment horizontal="center" vertical="center"/>
      <protection locked="0"/>
    </xf>
    <xf numFmtId="1" fontId="73" fillId="3" borderId="19" xfId="0" applyNumberFormat="1" applyFont="1" applyFill="1" applyBorder="1" applyAlignment="1" applyProtection="1">
      <alignment horizontal="center" vertical="center"/>
      <protection locked="0"/>
    </xf>
    <xf numFmtId="167" fontId="17" fillId="3" borderId="45" xfId="0" applyNumberFormat="1" applyFont="1" applyFill="1" applyBorder="1" applyAlignment="1" applyProtection="1">
      <alignment horizontal="center"/>
      <protection locked="0"/>
    </xf>
    <xf numFmtId="3" fontId="17" fillId="3" borderId="45" xfId="0" applyNumberFormat="1" applyFont="1" applyFill="1" applyBorder="1" applyAlignment="1" applyProtection="1">
      <alignment horizontal="center" vertical="center"/>
      <protection locked="0"/>
    </xf>
    <xf numFmtId="3" fontId="17" fillId="3" borderId="54" xfId="0" applyNumberFormat="1" applyFont="1" applyFill="1" applyBorder="1" applyAlignment="1" applyProtection="1">
      <alignment horizontal="center" vertical="center"/>
      <protection locked="0"/>
    </xf>
    <xf numFmtId="0" fontId="17" fillId="0" borderId="0" xfId="0" applyFont="1" applyFill="1" applyAlignment="1">
      <alignment vertical="center"/>
    </xf>
    <xf numFmtId="0" fontId="17" fillId="0" borderId="0" xfId="0" applyFont="1" applyFill="1" applyAlignment="1"/>
    <xf numFmtId="0" fontId="74" fillId="0" borderId="0" xfId="0" applyFont="1" applyFill="1" applyAlignment="1">
      <alignment vertical="center"/>
    </xf>
    <xf numFmtId="0" fontId="74" fillId="0" borderId="0" xfId="0" applyFont="1" applyFill="1" applyAlignment="1"/>
    <xf numFmtId="0" fontId="74" fillId="0" borderId="0" xfId="0" applyFont="1" applyFill="1" applyBorder="1" applyAlignment="1">
      <alignment vertical="center"/>
    </xf>
    <xf numFmtId="1" fontId="73" fillId="3" borderId="12" xfId="0" applyNumberFormat="1" applyFont="1" applyFill="1" applyBorder="1" applyAlignment="1" applyProtection="1">
      <alignment horizontal="center" vertical="center"/>
      <protection locked="0"/>
    </xf>
    <xf numFmtId="1" fontId="73" fillId="3" borderId="11" xfId="0" applyNumberFormat="1" applyFont="1" applyFill="1" applyBorder="1" applyAlignment="1" applyProtection="1">
      <alignment horizontal="center" vertical="center"/>
      <protection locked="0"/>
    </xf>
    <xf numFmtId="3" fontId="62" fillId="10" borderId="14" xfId="0" applyNumberFormat="1" applyFont="1" applyFill="1" applyBorder="1" applyAlignment="1" applyProtection="1">
      <alignment horizontal="center" vertical="center"/>
      <protection locked="0"/>
    </xf>
    <xf numFmtId="3" fontId="62" fillId="10" borderId="19" xfId="0" applyNumberFormat="1" applyFont="1" applyFill="1" applyBorder="1" applyAlignment="1" applyProtection="1">
      <alignment horizontal="center" vertical="center"/>
      <protection locked="0"/>
    </xf>
    <xf numFmtId="3" fontId="62" fillId="10" borderId="13" xfId="0" applyNumberFormat="1" applyFont="1" applyFill="1" applyBorder="1" applyAlignment="1" applyProtection="1">
      <alignment horizontal="center" vertical="center"/>
      <protection locked="0"/>
    </xf>
    <xf numFmtId="0" fontId="17" fillId="0" borderId="0" xfId="0" applyFont="1" applyFill="1" applyBorder="1" applyAlignment="1"/>
    <xf numFmtId="3" fontId="74" fillId="3" borderId="6" xfId="0" applyNumberFormat="1" applyFont="1" applyFill="1" applyBorder="1" applyAlignment="1" applyProtection="1">
      <alignment horizontal="center" vertical="center"/>
      <protection locked="0"/>
    </xf>
    <xf numFmtId="167" fontId="74" fillId="3" borderId="14" xfId="0" applyNumberFormat="1" applyFont="1" applyFill="1" applyBorder="1" applyAlignment="1" applyProtection="1">
      <alignment horizontal="center"/>
      <protection locked="0"/>
    </xf>
    <xf numFmtId="3" fontId="78" fillId="3" borderId="14" xfId="0" applyNumberFormat="1" applyFont="1" applyFill="1" applyBorder="1" applyAlignment="1" applyProtection="1">
      <alignment horizontal="center" vertical="center"/>
      <protection locked="0"/>
    </xf>
    <xf numFmtId="0" fontId="80" fillId="0" borderId="0" xfId="4" applyFont="1" applyFill="1"/>
    <xf numFmtId="0" fontId="81" fillId="0" borderId="0" xfId="4" applyFont="1" applyFill="1"/>
    <xf numFmtId="0" fontId="66" fillId="3" borderId="2" xfId="4" applyFont="1" applyFill="1" applyBorder="1"/>
    <xf numFmtId="0" fontId="66" fillId="3" borderId="3" xfId="4" applyFont="1" applyFill="1" applyBorder="1"/>
    <xf numFmtId="0" fontId="69" fillId="3" borderId="3" xfId="4" applyFont="1" applyFill="1" applyBorder="1" applyAlignment="1">
      <alignment horizontal="center" vertical="center"/>
    </xf>
    <xf numFmtId="0" fontId="66" fillId="3" borderId="3" xfId="4" applyFont="1" applyFill="1" applyBorder="1" applyAlignment="1">
      <alignment horizontal="center" vertical="center"/>
    </xf>
    <xf numFmtId="0" fontId="66" fillId="3" borderId="4" xfId="4" applyFont="1" applyFill="1" applyBorder="1" applyAlignment="1">
      <alignment horizontal="center" vertical="center"/>
    </xf>
    <xf numFmtId="0" fontId="67" fillId="3" borderId="13" xfId="4" applyFont="1" applyFill="1" applyBorder="1" applyAlignment="1">
      <alignment horizontal="center" vertical="center"/>
    </xf>
    <xf numFmtId="0" fontId="82" fillId="3" borderId="13" xfId="4" quotePrefix="1" applyFont="1" applyFill="1" applyBorder="1" applyAlignment="1"/>
    <xf numFmtId="0" fontId="66" fillId="3" borderId="19" xfId="0" quotePrefix="1" applyFont="1" applyFill="1" applyBorder="1" applyAlignment="1">
      <alignment vertical="center"/>
    </xf>
    <xf numFmtId="0" fontId="66" fillId="3" borderId="19" xfId="0" quotePrefix="1" applyFont="1" applyFill="1" applyBorder="1" applyAlignment="1">
      <alignment vertical="center" wrapText="1"/>
    </xf>
    <xf numFmtId="0" fontId="83" fillId="3" borderId="13" xfId="4" applyFont="1" applyFill="1" applyBorder="1" applyAlignment="1">
      <alignment vertical="center"/>
    </xf>
    <xf numFmtId="0" fontId="82" fillId="3" borderId="13" xfId="4" applyFont="1" applyFill="1" applyBorder="1" applyAlignment="1">
      <alignment vertical="center"/>
    </xf>
    <xf numFmtId="0" fontId="84" fillId="3" borderId="13" xfId="4" applyFont="1" applyFill="1" applyBorder="1" applyAlignment="1">
      <alignment vertical="center"/>
    </xf>
    <xf numFmtId="0" fontId="82" fillId="3" borderId="9" xfId="4" quotePrefix="1" applyFont="1" applyFill="1" applyBorder="1" applyAlignment="1"/>
    <xf numFmtId="0" fontId="69" fillId="3" borderId="10" xfId="4" applyFont="1" applyFill="1" applyBorder="1" applyAlignment="1"/>
    <xf numFmtId="0" fontId="66" fillId="3" borderId="19" xfId="0" quotePrefix="1" applyFont="1" applyFill="1" applyBorder="1" applyAlignment="1">
      <alignment horizontal="left" vertical="center"/>
    </xf>
    <xf numFmtId="0" fontId="69" fillId="3" borderId="19" xfId="4" applyFont="1" applyFill="1" applyBorder="1" applyAlignment="1"/>
    <xf numFmtId="0" fontId="84" fillId="3" borderId="11" xfId="4" applyFont="1" applyFill="1" applyBorder="1" applyAlignment="1">
      <alignment vertical="top"/>
    </xf>
    <xf numFmtId="0" fontId="66" fillId="3" borderId="12" xfId="0" quotePrefix="1" applyFont="1" applyFill="1" applyBorder="1" applyAlignment="1">
      <alignment horizontal="left" vertical="top"/>
    </xf>
    <xf numFmtId="0" fontId="62" fillId="2" borderId="12" xfId="4" applyFont="1" applyFill="1" applyBorder="1"/>
    <xf numFmtId="167" fontId="62" fillId="2" borderId="11" xfId="1" applyNumberFormat="1" applyFont="1" applyFill="1" applyBorder="1" applyAlignment="1" applyProtection="1">
      <alignment horizontal="center" vertical="top"/>
      <protection locked="0"/>
    </xf>
    <xf numFmtId="0" fontId="69" fillId="0" borderId="0" xfId="4" applyFont="1" applyFill="1" applyBorder="1" applyAlignment="1">
      <alignment vertical="center"/>
    </xf>
    <xf numFmtId="0" fontId="69" fillId="0" borderId="0" xfId="4" applyFont="1" applyFill="1" applyBorder="1" applyAlignment="1">
      <alignment vertical="center" wrapText="1"/>
    </xf>
    <xf numFmtId="0" fontId="81" fillId="0" borderId="0" xfId="4" applyFont="1" applyFill="1" applyBorder="1"/>
    <xf numFmtId="0" fontId="81" fillId="3" borderId="14" xfId="4" applyFont="1" applyFill="1" applyBorder="1"/>
    <xf numFmtId="0" fontId="81" fillId="3" borderId="8" xfId="4" applyFont="1" applyFill="1" applyBorder="1"/>
    <xf numFmtId="0" fontId="49" fillId="2" borderId="1" xfId="0" applyFont="1" applyFill="1" applyBorder="1" applyAlignment="1">
      <alignment horizontal="center" vertical="center"/>
    </xf>
    <xf numFmtId="0" fontId="49" fillId="2" borderId="1" xfId="0" quotePrefix="1" applyFont="1" applyFill="1" applyBorder="1" applyAlignment="1">
      <alignment horizontal="center" vertical="center"/>
    </xf>
    <xf numFmtId="0" fontId="48" fillId="2" borderId="0" xfId="0" applyFont="1" applyFill="1" applyBorder="1" applyAlignment="1">
      <alignment horizontal="left"/>
    </xf>
    <xf numFmtId="0" fontId="85" fillId="0" borderId="0" xfId="0" quotePrefix="1" applyFont="1" applyFill="1" applyBorder="1" applyAlignment="1">
      <alignment vertical="center"/>
    </xf>
    <xf numFmtId="1" fontId="42" fillId="9" borderId="10" xfId="0" quotePrefix="1" applyNumberFormat="1" applyFont="1" applyFill="1" applyBorder="1" applyAlignment="1" applyProtection="1">
      <alignment vertical="center"/>
      <protection locked="0"/>
    </xf>
    <xf numFmtId="0" fontId="27" fillId="2" borderId="5" xfId="3" applyFill="1" applyBorder="1"/>
    <xf numFmtId="0" fontId="27" fillId="2" borderId="10" xfId="3" applyFill="1" applyBorder="1"/>
    <xf numFmtId="0" fontId="1" fillId="2" borderId="13" xfId="3" applyFont="1" applyFill="1" applyBorder="1" applyAlignment="1">
      <alignment horizontal="center"/>
    </xf>
    <xf numFmtId="0" fontId="27" fillId="2" borderId="19" xfId="3" applyFill="1" applyBorder="1"/>
    <xf numFmtId="0" fontId="27" fillId="2" borderId="13" xfId="3" applyFill="1" applyBorder="1"/>
    <xf numFmtId="0" fontId="27" fillId="2" borderId="11" xfId="3" applyFill="1" applyBorder="1"/>
    <xf numFmtId="0" fontId="27" fillId="2" borderId="12" xfId="3" applyFill="1" applyBorder="1"/>
    <xf numFmtId="0" fontId="1" fillId="2" borderId="0" xfId="3" quotePrefix="1" applyFont="1" applyFill="1" applyBorder="1" applyAlignment="1">
      <alignment horizontal="left"/>
    </xf>
    <xf numFmtId="0" fontId="57" fillId="2" borderId="0" xfId="0" quotePrefix="1" applyFont="1" applyFill="1" applyBorder="1" applyAlignment="1"/>
    <xf numFmtId="0" fontId="85" fillId="2" borderId="0" xfId="0" applyFont="1" applyFill="1" applyBorder="1" applyAlignment="1">
      <alignment horizontal="center" vertical="center"/>
    </xf>
    <xf numFmtId="0" fontId="85" fillId="2" borderId="5" xfId="0" applyFont="1" applyFill="1" applyBorder="1" applyAlignment="1">
      <alignment horizontal="center" vertical="center"/>
    </xf>
    <xf numFmtId="0" fontId="29" fillId="0" borderId="9" xfId="0" applyFont="1" applyBorder="1"/>
    <xf numFmtId="1" fontId="73" fillId="3" borderId="67" xfId="0" applyNumberFormat="1" applyFont="1" applyFill="1" applyBorder="1" applyAlignment="1" applyProtection="1">
      <alignment horizontal="center" vertical="center"/>
      <protection locked="0"/>
    </xf>
    <xf numFmtId="1" fontId="73" fillId="3" borderId="1" xfId="0" applyNumberFormat="1" applyFont="1" applyFill="1" applyBorder="1" applyAlignment="1" applyProtection="1">
      <alignment horizontal="center" vertical="center"/>
      <protection locked="0"/>
    </xf>
    <xf numFmtId="0" fontId="27" fillId="2" borderId="9" xfId="3" applyFill="1" applyBorder="1"/>
    <xf numFmtId="0" fontId="58" fillId="11" borderId="4" xfId="0" applyFont="1" applyFill="1" applyBorder="1" applyAlignment="1">
      <alignment vertical="center"/>
    </xf>
    <xf numFmtId="0" fontId="62" fillId="3" borderId="4" xfId="0" applyFont="1" applyFill="1" applyBorder="1" applyAlignment="1" applyProtection="1">
      <alignment vertical="center"/>
      <protection locked="0"/>
    </xf>
    <xf numFmtId="0" fontId="73" fillId="3" borderId="9" xfId="0" applyFont="1" applyFill="1" applyBorder="1" applyAlignment="1">
      <alignment horizontal="center" vertical="center"/>
    </xf>
    <xf numFmtId="0" fontId="73" fillId="3" borderId="6" xfId="0" applyFont="1" applyFill="1" applyBorder="1" applyAlignment="1">
      <alignment horizontal="center" vertical="center" wrapText="1"/>
    </xf>
    <xf numFmtId="0" fontId="73" fillId="3" borderId="6" xfId="0" applyFont="1" applyFill="1" applyBorder="1" applyAlignment="1">
      <alignment horizontal="center" vertical="center"/>
    </xf>
    <xf numFmtId="3" fontId="73" fillId="3" borderId="6" xfId="0" applyNumberFormat="1" applyFont="1" applyFill="1" applyBorder="1" applyAlignment="1">
      <alignment horizontal="center" vertical="center"/>
    </xf>
    <xf numFmtId="0" fontId="73" fillId="3" borderId="14" xfId="0" applyFont="1" applyFill="1" applyBorder="1" applyAlignment="1">
      <alignment horizontal="center" vertical="center"/>
    </xf>
    <xf numFmtId="3" fontId="73" fillId="3" borderId="14" xfId="0" applyNumberFormat="1" applyFont="1" applyFill="1" applyBorder="1" applyAlignment="1">
      <alignment horizontal="center" vertical="center"/>
    </xf>
    <xf numFmtId="3" fontId="73" fillId="3" borderId="8" xfId="0" applyNumberFormat="1" applyFont="1" applyFill="1" applyBorder="1" applyAlignment="1">
      <alignment horizontal="center" vertical="center"/>
    </xf>
    <xf numFmtId="0" fontId="17" fillId="2" borderId="4" xfId="0" applyFont="1" applyFill="1" applyBorder="1" applyAlignment="1">
      <alignment vertical="center"/>
    </xf>
    <xf numFmtId="0" fontId="75" fillId="3" borderId="14" xfId="0" applyFont="1" applyFill="1" applyBorder="1" applyAlignment="1">
      <alignment horizontal="center" vertical="center"/>
    </xf>
    <xf numFmtId="0" fontId="80" fillId="3" borderId="14" xfId="0" applyFont="1" applyFill="1" applyBorder="1" applyAlignment="1">
      <alignment horizontal="center" vertical="center"/>
    </xf>
    <xf numFmtId="0" fontId="0" fillId="2" borderId="0" xfId="0" applyFont="1" applyFill="1" applyAlignment="1">
      <alignment vertical="center"/>
    </xf>
    <xf numFmtId="0" fontId="27" fillId="0" borderId="0" xfId="4" applyFill="1"/>
    <xf numFmtId="0" fontId="6" fillId="0" borderId="13" xfId="4" applyFont="1" applyFill="1" applyBorder="1" applyAlignment="1">
      <alignment horizontal="center" vertical="center"/>
    </xf>
    <xf numFmtId="0" fontId="62" fillId="0" borderId="19" xfId="0" quotePrefix="1" applyFont="1" applyFill="1" applyBorder="1" applyAlignment="1">
      <alignment vertical="center" wrapText="1"/>
    </xf>
    <xf numFmtId="0" fontId="62" fillId="0" borderId="0" xfId="0" quotePrefix="1" applyFont="1" applyFill="1" applyBorder="1" applyAlignment="1">
      <alignment horizontal="left" vertical="center"/>
    </xf>
    <xf numFmtId="0" fontId="27" fillId="0" borderId="0" xfId="4" applyFill="1" applyAlignment="1"/>
    <xf numFmtId="0" fontId="39" fillId="0" borderId="13" xfId="4" quotePrefix="1" applyFont="1" applyFill="1" applyBorder="1" applyAlignment="1"/>
    <xf numFmtId="0" fontId="61" fillId="0" borderId="0" xfId="4" applyFont="1" applyFill="1" applyBorder="1" applyAlignment="1"/>
    <xf numFmtId="0" fontId="40" fillId="0" borderId="13" xfId="4" applyFont="1" applyFill="1" applyBorder="1" applyAlignment="1">
      <alignment vertical="center"/>
    </xf>
    <xf numFmtId="0" fontId="27" fillId="0" borderId="0" xfId="4" applyFill="1" applyAlignment="1">
      <alignment vertical="center"/>
    </xf>
    <xf numFmtId="0" fontId="39" fillId="0" borderId="13" xfId="4" applyFont="1" applyFill="1" applyBorder="1" applyAlignment="1">
      <alignment vertical="center"/>
    </xf>
    <xf numFmtId="0" fontId="41" fillId="0" borderId="13" xfId="4" applyFont="1" applyFill="1" applyBorder="1" applyAlignment="1">
      <alignment vertical="center"/>
    </xf>
    <xf numFmtId="0" fontId="27" fillId="0" borderId="0" xfId="4" applyFill="1" applyAlignment="1">
      <alignment vertical="top"/>
    </xf>
    <xf numFmtId="0" fontId="41" fillId="0" borderId="13" xfId="4" applyFont="1" applyFill="1" applyBorder="1" applyAlignment="1">
      <alignment vertical="top"/>
    </xf>
    <xf numFmtId="0" fontId="62" fillId="0" borderId="0" xfId="0" quotePrefix="1" applyFont="1" applyFill="1" applyBorder="1" applyAlignment="1">
      <alignment horizontal="left" vertical="top"/>
    </xf>
    <xf numFmtId="0" fontId="61" fillId="0" borderId="0" xfId="4" applyFont="1" applyFill="1" applyBorder="1" applyAlignment="1">
      <alignment horizontal="centerContinuous" vertical="center"/>
    </xf>
    <xf numFmtId="0" fontId="61" fillId="0" borderId="0" xfId="4" applyFont="1" applyFill="1" applyBorder="1" applyAlignment="1">
      <alignment vertical="center"/>
    </xf>
    <xf numFmtId="0" fontId="62" fillId="0" borderId="4" xfId="0" applyFont="1" applyFill="1" applyBorder="1" applyAlignment="1">
      <alignment horizontal="centerContinuous" vertical="center" wrapText="1"/>
    </xf>
    <xf numFmtId="0" fontId="61" fillId="0" borderId="0" xfId="0" quotePrefix="1" applyFont="1" applyFill="1" applyBorder="1" applyAlignment="1">
      <alignment horizontal="left" wrapText="1"/>
    </xf>
    <xf numFmtId="0" fontId="62" fillId="0" borderId="0" xfId="0" applyFont="1" applyFill="1" applyBorder="1" applyAlignment="1">
      <alignment vertical="center"/>
    </xf>
    <xf numFmtId="0" fontId="62" fillId="0" borderId="0" xfId="0" applyFont="1" applyFill="1" applyBorder="1" applyAlignment="1">
      <alignment vertical="top"/>
    </xf>
    <xf numFmtId="0" fontId="61" fillId="0" borderId="0" xfId="0" applyFont="1" applyFill="1" applyBorder="1" applyAlignment="1"/>
    <xf numFmtId="0" fontId="62" fillId="0" borderId="0" xfId="0" applyFont="1" applyFill="1" applyBorder="1" applyAlignment="1">
      <alignment horizontal="left" vertical="center"/>
    </xf>
    <xf numFmtId="0" fontId="61" fillId="0" borderId="0" xfId="0" applyFont="1" applyFill="1" applyBorder="1" applyAlignment="1">
      <alignment vertical="center"/>
    </xf>
    <xf numFmtId="0" fontId="62" fillId="0" borderId="7" xfId="0" applyFont="1" applyFill="1" applyBorder="1" applyAlignment="1">
      <alignment horizontal="left" vertical="center"/>
    </xf>
    <xf numFmtId="0" fontId="66" fillId="0" borderId="4" xfId="0" applyFont="1" applyFill="1" applyBorder="1" applyAlignment="1" applyProtection="1">
      <alignment vertical="center"/>
      <protection locked="0"/>
    </xf>
    <xf numFmtId="0" fontId="66" fillId="0" borderId="4" xfId="0" applyFont="1" applyFill="1" applyBorder="1" applyAlignment="1">
      <alignment horizontal="centerContinuous" vertical="center" wrapText="1"/>
    </xf>
    <xf numFmtId="0" fontId="69" fillId="0" borderId="0" xfId="0" quotePrefix="1" applyFont="1" applyFill="1" applyBorder="1" applyAlignment="1">
      <alignment horizontal="left" wrapText="1"/>
    </xf>
    <xf numFmtId="0" fontId="66" fillId="0" borderId="0" xfId="0" quotePrefix="1" applyFont="1" applyFill="1" applyBorder="1" applyAlignment="1">
      <alignment horizontal="left" vertical="center"/>
    </xf>
    <xf numFmtId="0" fontId="66" fillId="0" borderId="0" xfId="0" applyFont="1" applyFill="1" applyBorder="1" applyAlignment="1">
      <alignment vertical="top"/>
    </xf>
    <xf numFmtId="0" fontId="69" fillId="0" borderId="0" xfId="0" applyFont="1" applyFill="1" applyBorder="1" applyAlignment="1"/>
    <xf numFmtId="0" fontId="66" fillId="0" borderId="0" xfId="0" applyFont="1" applyFill="1" applyBorder="1" applyAlignment="1">
      <alignment horizontal="left" vertical="center"/>
    </xf>
    <xf numFmtId="0" fontId="69" fillId="0" borderId="0" xfId="0" applyFont="1" applyFill="1" applyBorder="1" applyAlignment="1">
      <alignment vertical="center"/>
    </xf>
    <xf numFmtId="0" fontId="66" fillId="0" borderId="7" xfId="0" applyFont="1" applyFill="1" applyBorder="1" applyAlignment="1">
      <alignment horizontal="left" vertical="center"/>
    </xf>
    <xf numFmtId="0" fontId="66" fillId="0" borderId="3" xfId="0" quotePrefix="1" applyFont="1" applyFill="1" applyBorder="1" applyAlignment="1">
      <alignment horizontal="left" vertical="center"/>
    </xf>
    <xf numFmtId="0" fontId="62" fillId="0" borderId="0" xfId="0" applyFont="1" applyFill="1"/>
    <xf numFmtId="0" fontId="50" fillId="0" borderId="0" xfId="0" applyFont="1" applyFill="1" applyAlignment="1">
      <alignment horizontal="left" vertical="center"/>
    </xf>
    <xf numFmtId="3" fontId="47" fillId="0" borderId="0" xfId="4" applyNumberFormat="1" applyFont="1" applyFill="1"/>
    <xf numFmtId="0" fontId="6" fillId="0" borderId="2" xfId="0" applyFont="1" applyFill="1" applyBorder="1" applyAlignment="1">
      <alignment vertical="center"/>
    </xf>
    <xf numFmtId="0" fontId="8" fillId="0" borderId="13" xfId="0" applyFont="1" applyFill="1" applyBorder="1" applyAlignment="1"/>
    <xf numFmtId="0" fontId="6" fillId="0" borderId="13" xfId="0" applyFont="1" applyFill="1" applyBorder="1" applyAlignment="1">
      <alignment vertical="center"/>
    </xf>
    <xf numFmtId="0" fontId="6" fillId="0" borderId="13" xfId="0" quotePrefix="1" applyFont="1" applyFill="1" applyBorder="1" applyAlignment="1">
      <alignment vertical="center"/>
    </xf>
    <xf numFmtId="0" fontId="6" fillId="0" borderId="13" xfId="0" quotePrefix="1" applyFont="1" applyFill="1" applyBorder="1" applyAlignment="1">
      <alignment vertical="top"/>
    </xf>
    <xf numFmtId="0" fontId="6" fillId="0" borderId="13" xfId="0" applyFont="1" applyFill="1" applyBorder="1" applyAlignment="1">
      <alignment vertical="top"/>
    </xf>
    <xf numFmtId="0" fontId="9" fillId="0" borderId="13" xfId="0" applyFont="1" applyFill="1" applyBorder="1" applyAlignment="1">
      <alignment vertical="center"/>
    </xf>
    <xf numFmtId="0" fontId="8" fillId="0" borderId="13" xfId="0" applyFont="1" applyFill="1" applyBorder="1" applyAlignment="1">
      <alignment vertical="center"/>
    </xf>
    <xf numFmtId="0" fontId="9" fillId="0" borderId="13" xfId="0" applyFont="1" applyFill="1" applyBorder="1" applyAlignment="1"/>
    <xf numFmtId="0" fontId="9" fillId="0" borderId="11" xfId="0" applyFont="1" applyFill="1" applyBorder="1" applyAlignment="1">
      <alignment vertical="center"/>
    </xf>
    <xf numFmtId="0" fontId="62" fillId="0" borderId="2" xfId="0" applyFont="1" applyFill="1" applyBorder="1" applyAlignment="1">
      <alignment vertical="center"/>
    </xf>
    <xf numFmtId="0" fontId="6" fillId="0" borderId="0" xfId="0" quotePrefix="1" applyFont="1" applyFill="1" applyBorder="1" applyAlignment="1">
      <alignment horizontal="left" vertical="center"/>
    </xf>
    <xf numFmtId="0" fontId="18" fillId="0" borderId="0" xfId="0" applyFont="1" applyFill="1" applyBorder="1" applyAlignment="1">
      <alignment vertical="center"/>
    </xf>
    <xf numFmtId="0" fontId="3" fillId="0" borderId="0" xfId="0" applyFont="1" applyFill="1" applyBorder="1" applyAlignment="1">
      <alignment vertical="center"/>
    </xf>
    <xf numFmtId="0" fontId="66" fillId="0" borderId="2" xfId="0" applyFont="1" applyFill="1" applyBorder="1" applyAlignment="1" applyProtection="1">
      <alignment vertical="center"/>
      <protection locked="0"/>
    </xf>
    <xf numFmtId="0" fontId="67" fillId="0" borderId="2" xfId="0" applyFont="1" applyFill="1" applyBorder="1" applyAlignment="1">
      <alignment vertical="center"/>
    </xf>
    <xf numFmtId="0" fontId="68" fillId="0" borderId="13" xfId="0" applyFont="1" applyFill="1" applyBorder="1" applyAlignment="1"/>
    <xf numFmtId="0" fontId="67" fillId="0" borderId="13" xfId="0" applyFont="1" applyFill="1" applyBorder="1" applyAlignment="1">
      <alignment vertical="center"/>
    </xf>
    <xf numFmtId="0" fontId="67" fillId="0" borderId="13" xfId="0" quotePrefix="1" applyFont="1" applyFill="1" applyBorder="1" applyAlignment="1">
      <alignment vertical="center"/>
    </xf>
    <xf numFmtId="0" fontId="71" fillId="0" borderId="13" xfId="0" applyFont="1" applyFill="1" applyBorder="1" applyAlignment="1">
      <alignment vertical="center"/>
    </xf>
    <xf numFmtId="0" fontId="68" fillId="0" borderId="13" xfId="0" applyFont="1" applyFill="1" applyBorder="1" applyAlignment="1">
      <alignment vertical="center"/>
    </xf>
    <xf numFmtId="0" fontId="71" fillId="0" borderId="13" xfId="0" applyFont="1" applyFill="1" applyBorder="1" applyAlignment="1"/>
    <xf numFmtId="0" fontId="71" fillId="0" borderId="11" xfId="0" applyFont="1" applyFill="1" applyBorder="1" applyAlignment="1">
      <alignment vertical="center"/>
    </xf>
    <xf numFmtId="0" fontId="0" fillId="0" borderId="2" xfId="0" applyFill="1" applyBorder="1"/>
    <xf numFmtId="0" fontId="62" fillId="0" borderId="4" xfId="0" applyFont="1" applyFill="1" applyBorder="1" applyAlignment="1">
      <alignment horizontal="centerContinuous" vertical="top" wrapText="1"/>
    </xf>
    <xf numFmtId="0" fontId="61" fillId="0" borderId="0" xfId="0" quotePrefix="1" applyFont="1" applyFill="1" applyBorder="1" applyAlignment="1">
      <alignment horizontal="left" vertical="center" wrapText="1"/>
    </xf>
    <xf numFmtId="0" fontId="9" fillId="0" borderId="13" xfId="0" applyFont="1" applyFill="1" applyBorder="1" applyAlignment="1">
      <alignment vertical="top"/>
    </xf>
    <xf numFmtId="0" fontId="6" fillId="0" borderId="13" xfId="0" applyFont="1" applyFill="1" applyBorder="1" applyAlignment="1"/>
    <xf numFmtId="0" fontId="61" fillId="0" borderId="0" xfId="0" quotePrefix="1" applyFont="1" applyFill="1" applyBorder="1" applyAlignment="1">
      <alignment horizontal="left" vertical="center"/>
    </xf>
    <xf numFmtId="0" fontId="62" fillId="0" borderId="7" xfId="0" applyFont="1" applyFill="1" applyBorder="1" applyAlignment="1">
      <alignment vertical="center"/>
    </xf>
    <xf numFmtId="0" fontId="66" fillId="0" borderId="3" xfId="0" applyFont="1" applyFill="1" applyBorder="1" applyAlignment="1">
      <alignment horizontal="centerContinuous" vertical="top" wrapText="1"/>
    </xf>
    <xf numFmtId="0" fontId="69" fillId="0" borderId="0" xfId="0" quotePrefix="1" applyFont="1" applyFill="1" applyBorder="1" applyAlignment="1">
      <alignment horizontal="left" vertical="center" wrapText="1"/>
    </xf>
    <xf numFmtId="0" fontId="67" fillId="0" borderId="13" xfId="0" applyFont="1" applyFill="1" applyBorder="1" applyAlignment="1"/>
    <xf numFmtId="0" fontId="69" fillId="0" borderId="0" xfId="0" quotePrefix="1" applyFont="1" applyFill="1" applyBorder="1" applyAlignment="1">
      <alignment horizontal="left" vertical="center"/>
    </xf>
    <xf numFmtId="0" fontId="66" fillId="0" borderId="7" xfId="0" applyFont="1" applyFill="1" applyBorder="1" applyAlignment="1">
      <alignment vertical="center"/>
    </xf>
    <xf numFmtId="0" fontId="6" fillId="0" borderId="9" xfId="0" applyFont="1" applyFill="1" applyBorder="1" applyAlignment="1">
      <alignment horizontal="centerContinuous" vertical="center" wrapText="1"/>
    </xf>
    <xf numFmtId="0" fontId="61" fillId="0" borderId="5" xfId="0" applyFont="1" applyFill="1" applyBorder="1" applyAlignment="1">
      <alignment horizontal="centerContinuous" wrapText="1"/>
    </xf>
    <xf numFmtId="0" fontId="6" fillId="0" borderId="11" xfId="0" applyFont="1" applyFill="1" applyBorder="1" applyAlignment="1">
      <alignment horizontal="centerContinuous" vertical="center" wrapText="1"/>
    </xf>
    <xf numFmtId="0" fontId="62" fillId="0" borderId="7" xfId="0" applyFont="1" applyFill="1" applyBorder="1" applyAlignment="1">
      <alignment horizontal="centerContinuous" vertical="center" wrapText="1"/>
    </xf>
    <xf numFmtId="0" fontId="67" fillId="0" borderId="9" xfId="0" applyFont="1" applyFill="1" applyBorder="1" applyAlignment="1">
      <alignment horizontal="centerContinuous" vertical="center" wrapText="1"/>
    </xf>
    <xf numFmtId="0" fontId="69" fillId="0" borderId="5" xfId="0" applyFont="1" applyFill="1" applyBorder="1" applyAlignment="1">
      <alignment horizontal="centerContinuous" wrapText="1"/>
    </xf>
    <xf numFmtId="0" fontId="67" fillId="0" borderId="11" xfId="0" applyFont="1" applyFill="1" applyBorder="1" applyAlignment="1">
      <alignment horizontal="centerContinuous" vertical="center" wrapText="1"/>
    </xf>
    <xf numFmtId="0" fontId="66" fillId="0" borderId="7" xfId="0" applyFont="1" applyFill="1" applyBorder="1" applyAlignment="1">
      <alignment horizontal="centerContinuous" vertical="center" wrapText="1"/>
    </xf>
    <xf numFmtId="0" fontId="66" fillId="0" borderId="13" xfId="0" quotePrefix="1" applyFont="1" applyFill="1" applyBorder="1" applyAlignment="1">
      <alignment horizontal="left" vertical="center"/>
    </xf>
    <xf numFmtId="0" fontId="62" fillId="0" borderId="5" xfId="0" applyFont="1" applyFill="1" applyBorder="1" applyAlignment="1">
      <alignment horizontal="centerContinuous" vertical="center" wrapText="1"/>
    </xf>
    <xf numFmtId="0" fontId="62" fillId="0" borderId="7" xfId="0" applyFont="1" applyFill="1" applyBorder="1" applyAlignment="1">
      <alignment horizontal="centerContinuous" vertical="top" wrapText="1"/>
    </xf>
    <xf numFmtId="0" fontId="6" fillId="0" borderId="13" xfId="0" quotePrefix="1" applyFont="1" applyFill="1" applyBorder="1" applyAlignment="1"/>
    <xf numFmtId="0" fontId="61" fillId="0" borderId="0" xfId="0" quotePrefix="1" applyFont="1" applyFill="1" applyBorder="1" applyAlignment="1">
      <alignment horizontal="left"/>
    </xf>
    <xf numFmtId="0" fontId="66" fillId="0" borderId="5" xfId="0" applyFont="1" applyFill="1" applyBorder="1" applyAlignment="1">
      <alignment horizontal="centerContinuous" vertical="center" wrapText="1"/>
    </xf>
    <xf numFmtId="0" fontId="66" fillId="0" borderId="7" xfId="0" applyFont="1" applyFill="1" applyBorder="1" applyAlignment="1">
      <alignment horizontal="centerContinuous" vertical="top" wrapText="1"/>
    </xf>
    <xf numFmtId="0" fontId="67" fillId="0" borderId="13" xfId="0" quotePrefix="1" applyFont="1" applyFill="1" applyBorder="1" applyAlignment="1"/>
    <xf numFmtId="0" fontId="69" fillId="0" borderId="0" xfId="0" quotePrefix="1" applyFont="1" applyFill="1" applyBorder="1" applyAlignment="1">
      <alignment horizontal="left"/>
    </xf>
    <xf numFmtId="0" fontId="89" fillId="0" borderId="0" xfId="0" applyFont="1"/>
    <xf numFmtId="0" fontId="89" fillId="0" borderId="69" xfId="0" applyFont="1" applyBorder="1"/>
    <xf numFmtId="0" fontId="89" fillId="13" borderId="1" xfId="0" applyFont="1" applyFill="1" applyBorder="1"/>
    <xf numFmtId="0" fontId="91" fillId="12" borderId="1" xfId="0" applyFont="1" applyFill="1" applyBorder="1" applyAlignment="1" applyProtection="1">
      <alignment horizontal="left" vertical="center"/>
      <protection locked="0"/>
    </xf>
    <xf numFmtId="0" fontId="91" fillId="0" borderId="0" xfId="0" applyFont="1" applyAlignment="1">
      <alignment horizontal="left" vertical="center"/>
    </xf>
    <xf numFmtId="169" fontId="91" fillId="12" borderId="1" xfId="0" applyNumberFormat="1" applyFont="1" applyFill="1" applyBorder="1" applyAlignment="1" applyProtection="1">
      <alignment horizontal="left" vertical="center"/>
      <protection locked="0"/>
    </xf>
    <xf numFmtId="0" fontId="89" fillId="0" borderId="0" xfId="0" quotePrefix="1" applyFont="1" applyAlignment="1">
      <alignment horizontal="left"/>
    </xf>
    <xf numFmtId="17" fontId="89" fillId="12" borderId="1" xfId="0" quotePrefix="1" applyNumberFormat="1" applyFont="1" applyFill="1" applyBorder="1" applyAlignment="1" applyProtection="1">
      <alignment horizontal="center"/>
      <protection locked="0"/>
    </xf>
    <xf numFmtId="0" fontId="89" fillId="0" borderId="0" xfId="0" quotePrefix="1" applyFont="1" applyAlignment="1">
      <alignment horizontal="center"/>
    </xf>
    <xf numFmtId="0" fontId="89" fillId="13" borderId="1" xfId="0" applyFont="1" applyFill="1" applyBorder="1" applyAlignment="1">
      <alignment vertical="center"/>
    </xf>
    <xf numFmtId="0" fontId="89" fillId="13" borderId="4" xfId="0" applyFont="1" applyFill="1" applyBorder="1" applyAlignment="1">
      <alignment vertical="center"/>
    </xf>
    <xf numFmtId="0" fontId="89" fillId="13" borderId="14" xfId="0" applyFont="1" applyFill="1" applyBorder="1"/>
    <xf numFmtId="0" fontId="91" fillId="0" borderId="0" xfId="0" applyFont="1" applyAlignment="1">
      <alignment vertical="center"/>
    </xf>
    <xf numFmtId="0" fontId="89" fillId="0" borderId="0" xfId="0" applyFont="1" applyAlignment="1">
      <alignment vertical="center"/>
    </xf>
    <xf numFmtId="0" fontId="89" fillId="13" borderId="14" xfId="0" applyFont="1" applyFill="1" applyBorder="1" applyAlignment="1">
      <alignment vertical="center"/>
    </xf>
    <xf numFmtId="14" fontId="91" fillId="12" borderId="1" xfId="0" applyNumberFormat="1" applyFont="1" applyFill="1" applyBorder="1" applyAlignment="1" applyProtection="1">
      <alignment horizontal="left" vertical="center"/>
      <protection locked="0"/>
    </xf>
    <xf numFmtId="0" fontId="89" fillId="13" borderId="8" xfId="0" applyFont="1" applyFill="1" applyBorder="1" applyAlignment="1">
      <alignment vertical="center"/>
    </xf>
    <xf numFmtId="0" fontId="92" fillId="12" borderId="1" xfId="6" applyFill="1" applyBorder="1" applyAlignment="1" applyProtection="1">
      <alignment horizontal="left" vertical="center"/>
      <protection locked="0"/>
    </xf>
    <xf numFmtId="0" fontId="91" fillId="0" borderId="0" xfId="0" applyFont="1" applyAlignment="1">
      <alignment horizontal="center" vertical="center"/>
    </xf>
    <xf numFmtId="0" fontId="62" fillId="2" borderId="19" xfId="0" applyFont="1" applyFill="1" applyBorder="1" applyAlignment="1" applyProtection="1">
      <protection locked="0"/>
    </xf>
    <xf numFmtId="0" fontId="62" fillId="2" borderId="19" xfId="0" applyFont="1" applyFill="1" applyBorder="1" applyAlignment="1" applyProtection="1">
      <alignment vertical="center"/>
      <protection locked="0"/>
    </xf>
    <xf numFmtId="0" fontId="62" fillId="2" borderId="19" xfId="0" applyFont="1" applyFill="1" applyBorder="1" applyAlignment="1" applyProtection="1">
      <alignment vertical="top"/>
      <protection locked="0"/>
    </xf>
    <xf numFmtId="0" fontId="62" fillId="2" borderId="12" xfId="0" applyFont="1" applyFill="1" applyBorder="1" applyAlignment="1" applyProtection="1">
      <alignment vertical="center"/>
      <protection locked="0"/>
    </xf>
    <xf numFmtId="0" fontId="62" fillId="2" borderId="14" xfId="0" applyFont="1" applyFill="1" applyBorder="1" applyAlignment="1" applyProtection="1">
      <alignment horizontal="center"/>
    </xf>
    <xf numFmtId="0" fontId="62" fillId="2" borderId="19" xfId="0" applyFont="1" applyFill="1" applyBorder="1" applyAlignment="1" applyProtection="1">
      <alignment horizontal="center"/>
    </xf>
    <xf numFmtId="0" fontId="62" fillId="2" borderId="13" xfId="0" applyFont="1" applyFill="1" applyBorder="1" applyAlignment="1" applyProtection="1">
      <alignment horizontal="center"/>
    </xf>
    <xf numFmtId="0" fontId="62" fillId="2" borderId="19" xfId="0" applyFont="1" applyFill="1" applyBorder="1" applyAlignment="1" applyProtection="1"/>
    <xf numFmtId="167" fontId="62" fillId="2" borderId="64" xfId="0" applyNumberFormat="1" applyFont="1" applyFill="1" applyBorder="1" applyAlignment="1" applyProtection="1">
      <alignment horizontal="center" vertical="center"/>
    </xf>
    <xf numFmtId="3" fontId="62" fillId="2" borderId="13" xfId="0" quotePrefix="1" applyNumberFormat="1" applyFont="1" applyFill="1" applyBorder="1" applyAlignment="1" applyProtection="1">
      <alignment horizontal="center"/>
    </xf>
    <xf numFmtId="167" fontId="62" fillId="2" borderId="17" xfId="0" applyNumberFormat="1" applyFont="1" applyFill="1" applyBorder="1" applyAlignment="1" applyProtection="1">
      <alignment horizontal="center" vertical="center"/>
    </xf>
    <xf numFmtId="3" fontId="62" fillId="8" borderId="14" xfId="0" applyNumberFormat="1" applyFont="1" applyFill="1" applyBorder="1" applyAlignment="1" applyProtection="1">
      <alignment horizontal="center" vertical="top"/>
    </xf>
    <xf numFmtId="3" fontId="62" fillId="8" borderId="14" xfId="0" applyNumberFormat="1" applyFont="1" applyFill="1" applyBorder="1" applyAlignment="1" applyProtection="1">
      <alignment horizontal="center" vertical="center"/>
    </xf>
    <xf numFmtId="3" fontId="62" fillId="2" borderId="14" xfId="0" applyNumberFormat="1" applyFont="1" applyFill="1" applyBorder="1" applyAlignment="1" applyProtection="1">
      <alignment horizontal="center"/>
    </xf>
    <xf numFmtId="3" fontId="62" fillId="2" borderId="19" xfId="0" applyNumberFormat="1" applyFont="1" applyFill="1" applyBorder="1" applyAlignment="1" applyProtection="1">
      <alignment horizontal="center"/>
    </xf>
    <xf numFmtId="3" fontId="62" fillId="2" borderId="13" xfId="0" applyNumberFormat="1" applyFont="1" applyFill="1" applyBorder="1" applyAlignment="1" applyProtection="1">
      <alignment horizontal="center"/>
    </xf>
    <xf numFmtId="167" fontId="62" fillId="2" borderId="19" xfId="0" applyNumberFormat="1" applyFont="1" applyFill="1" applyBorder="1" applyAlignment="1" applyProtection="1">
      <alignment horizontal="center" vertical="center"/>
    </xf>
    <xf numFmtId="167" fontId="62" fillId="2" borderId="64" xfId="0" applyNumberFormat="1" applyFont="1" applyFill="1" applyBorder="1" applyAlignment="1" applyProtection="1">
      <alignment horizontal="center" vertical="top"/>
    </xf>
    <xf numFmtId="167" fontId="62" fillId="2" borderId="64" xfId="0" applyNumberFormat="1" applyFont="1" applyFill="1" applyBorder="1" applyAlignment="1" applyProtection="1">
      <alignment horizontal="center"/>
    </xf>
    <xf numFmtId="167" fontId="62" fillId="2" borderId="17" xfId="0" applyNumberFormat="1" applyFont="1" applyFill="1" applyBorder="1" applyAlignment="1" applyProtection="1">
      <alignment horizontal="center" vertical="top"/>
    </xf>
    <xf numFmtId="167" fontId="62" fillId="2" borderId="19" xfId="0" applyNumberFormat="1" applyFont="1" applyFill="1" applyBorder="1" applyAlignment="1" applyProtection="1">
      <alignment horizontal="center" vertical="top"/>
    </xf>
    <xf numFmtId="167" fontId="62" fillId="2" borderId="17" xfId="0" applyNumberFormat="1" applyFont="1" applyFill="1" applyBorder="1" applyAlignment="1" applyProtection="1">
      <alignment horizontal="center"/>
    </xf>
    <xf numFmtId="167" fontId="62" fillId="2" borderId="19" xfId="0" applyNumberFormat="1" applyFont="1" applyFill="1" applyBorder="1" applyAlignment="1" applyProtection="1">
      <alignment horizontal="center"/>
    </xf>
    <xf numFmtId="0" fontId="6" fillId="2" borderId="14" xfId="0" applyFont="1" applyFill="1" applyBorder="1" applyAlignment="1" applyProtection="1">
      <alignment horizontal="center"/>
    </xf>
    <xf numFmtId="0" fontId="10" fillId="2" borderId="14" xfId="0" applyFont="1" applyFill="1" applyBorder="1" applyAlignment="1" applyProtection="1">
      <alignment horizontal="center"/>
    </xf>
    <xf numFmtId="0" fontId="6" fillId="2" borderId="13" xfId="0" applyFont="1" applyFill="1" applyBorder="1" applyAlignment="1" applyProtection="1">
      <alignment horizontal="center"/>
    </xf>
    <xf numFmtId="0" fontId="17" fillId="2" borderId="19" xfId="0" applyFont="1" applyFill="1" applyBorder="1" applyAlignment="1" applyProtection="1"/>
    <xf numFmtId="0" fontId="17" fillId="2" borderId="19" xfId="0" applyFont="1" applyFill="1" applyBorder="1" applyAlignment="1" applyProtection="1">
      <alignment vertical="center"/>
      <protection locked="0"/>
    </xf>
    <xf numFmtId="0" fontId="17" fillId="2" borderId="12" xfId="0" applyFont="1" applyFill="1" applyBorder="1" applyAlignment="1" applyProtection="1">
      <alignment vertical="center"/>
      <protection locked="0"/>
    </xf>
    <xf numFmtId="167" fontId="17" fillId="2" borderId="17" xfId="0" applyNumberFormat="1" applyFont="1" applyFill="1" applyBorder="1" applyAlignment="1" applyProtection="1">
      <alignment horizontal="center" vertical="center"/>
    </xf>
    <xf numFmtId="167" fontId="17" fillId="2" borderId="17" xfId="0" applyNumberFormat="1" applyFont="1" applyFill="1" applyBorder="1" applyAlignment="1" applyProtection="1">
      <alignment horizontal="center"/>
    </xf>
    <xf numFmtId="3" fontId="17" fillId="2" borderId="14" xfId="0" applyNumberFormat="1" applyFont="1" applyFill="1" applyBorder="1" applyAlignment="1" applyProtection="1">
      <alignment horizontal="center"/>
    </xf>
    <xf numFmtId="167" fontId="17" fillId="2" borderId="50" xfId="0" applyNumberFormat="1" applyFont="1" applyFill="1" applyBorder="1" applyAlignment="1" applyProtection="1">
      <alignment horizontal="center" vertical="center"/>
    </xf>
    <xf numFmtId="3" fontId="17" fillId="8" borderId="14" xfId="0" applyNumberFormat="1" applyFont="1" applyFill="1" applyBorder="1" applyAlignment="1" applyProtection="1">
      <alignment horizontal="center" vertical="center"/>
    </xf>
    <xf numFmtId="167" fontId="17" fillId="2" borderId="64" xfId="0" applyNumberFormat="1" applyFont="1" applyFill="1" applyBorder="1" applyAlignment="1" applyProtection="1">
      <alignment horizontal="center" vertical="center"/>
    </xf>
    <xf numFmtId="3" fontId="6" fillId="2" borderId="14" xfId="0" applyNumberFormat="1" applyFont="1" applyFill="1" applyBorder="1" applyAlignment="1" applyProtection="1">
      <alignment horizontal="center"/>
    </xf>
    <xf numFmtId="3" fontId="6" fillId="2" borderId="13" xfId="0" applyNumberFormat="1" applyFont="1" applyFill="1" applyBorder="1" applyAlignment="1" applyProtection="1">
      <alignment horizontal="center"/>
    </xf>
    <xf numFmtId="0" fontId="17" fillId="2" borderId="19" xfId="0" applyFont="1" applyFill="1" applyBorder="1" applyAlignment="1" applyProtection="1">
      <alignment vertical="center"/>
    </xf>
    <xf numFmtId="3" fontId="17" fillId="2" borderId="13" xfId="0" applyNumberFormat="1" applyFont="1" applyFill="1" applyBorder="1" applyAlignment="1" applyProtection="1">
      <alignment horizontal="center"/>
    </xf>
    <xf numFmtId="3" fontId="17" fillId="2" borderId="0" xfId="0" applyNumberFormat="1" applyFont="1" applyFill="1" applyBorder="1" applyAlignment="1" applyProtection="1">
      <alignment horizontal="center" vertical="center"/>
      <protection locked="0"/>
    </xf>
    <xf numFmtId="3" fontId="17" fillId="2" borderId="14" xfId="0" applyNumberFormat="1" applyFont="1" applyFill="1" applyBorder="1" applyAlignment="1" applyProtection="1">
      <alignment horizontal="center" vertical="center"/>
      <protection locked="0"/>
    </xf>
    <xf numFmtId="3" fontId="62" fillId="8" borderId="19" xfId="0" applyNumberFormat="1" applyFont="1" applyFill="1" applyBorder="1" applyAlignment="1" applyProtection="1">
      <alignment horizontal="center" vertical="center"/>
    </xf>
    <xf numFmtId="3" fontId="62" fillId="8" borderId="13" xfId="0" applyNumberFormat="1" applyFont="1" applyFill="1" applyBorder="1" applyAlignment="1" applyProtection="1">
      <alignment horizontal="center" vertical="center"/>
    </xf>
    <xf numFmtId="167" fontId="62" fillId="2" borderId="45" xfId="0" applyNumberFormat="1" applyFont="1" applyFill="1" applyBorder="1" applyAlignment="1" applyProtection="1">
      <alignment horizontal="center"/>
    </xf>
    <xf numFmtId="167" fontId="62" fillId="2" borderId="54" xfId="0" applyNumberFormat="1" applyFont="1" applyFill="1" applyBorder="1" applyAlignment="1" applyProtection="1">
      <alignment horizontal="center"/>
    </xf>
    <xf numFmtId="167" fontId="62" fillId="2" borderId="37" xfId="0" applyNumberFormat="1" applyFont="1" applyFill="1" applyBorder="1" applyAlignment="1" applyProtection="1">
      <alignment horizontal="center"/>
    </xf>
    <xf numFmtId="167" fontId="62" fillId="0" borderId="19" xfId="0" applyNumberFormat="1" applyFont="1" applyFill="1" applyBorder="1" applyAlignment="1" applyProtection="1">
      <alignment horizontal="center"/>
    </xf>
    <xf numFmtId="167" fontId="62" fillId="2" borderId="37" xfId="0" applyNumberFormat="1" applyFont="1" applyFill="1" applyBorder="1" applyAlignment="1" applyProtection="1">
      <alignment horizontal="center" vertical="center"/>
    </xf>
    <xf numFmtId="167" fontId="62" fillId="0" borderId="19" xfId="0" applyNumberFormat="1" applyFont="1" applyFill="1" applyBorder="1" applyAlignment="1" applyProtection="1">
      <alignment horizontal="center" vertical="center"/>
    </xf>
    <xf numFmtId="167" fontId="62" fillId="2" borderId="65" xfId="0" applyNumberFormat="1" applyFont="1" applyFill="1" applyBorder="1" applyAlignment="1" applyProtection="1">
      <alignment horizontal="center" vertical="center"/>
    </xf>
    <xf numFmtId="167" fontId="62" fillId="2" borderId="50" xfId="0" applyNumberFormat="1" applyFont="1" applyFill="1" applyBorder="1" applyAlignment="1" applyProtection="1">
      <alignment horizontal="center" vertical="center"/>
    </xf>
    <xf numFmtId="167" fontId="62" fillId="2" borderId="66" xfId="0" applyNumberFormat="1" applyFont="1" applyFill="1" applyBorder="1" applyAlignment="1" applyProtection="1">
      <alignment horizontal="center" vertical="center"/>
    </xf>
    <xf numFmtId="167" fontId="62" fillId="0" borderId="12" xfId="0" applyNumberFormat="1" applyFont="1" applyFill="1" applyBorder="1" applyAlignment="1" applyProtection="1">
      <alignment horizontal="center" vertical="center"/>
    </xf>
    <xf numFmtId="167" fontId="62" fillId="2" borderId="54" xfId="0" applyNumberFormat="1" applyFont="1" applyFill="1" applyBorder="1" applyAlignment="1" applyProtection="1">
      <alignment horizontal="center" vertical="center"/>
    </xf>
    <xf numFmtId="167" fontId="62" fillId="2" borderId="45" xfId="0" applyNumberFormat="1" applyFont="1" applyFill="1" applyBorder="1" applyAlignment="1" applyProtection="1">
      <alignment horizontal="center" vertical="center"/>
    </xf>
    <xf numFmtId="167" fontId="62" fillId="2" borderId="14" xfId="1" applyNumberFormat="1" applyFont="1" applyFill="1" applyBorder="1" applyAlignment="1" applyProtection="1">
      <alignment horizontal="center"/>
    </xf>
    <xf numFmtId="167" fontId="62" fillId="2" borderId="9" xfId="1" applyNumberFormat="1" applyFont="1" applyFill="1" applyBorder="1" applyAlignment="1" applyProtection="1">
      <alignment horizontal="center"/>
    </xf>
    <xf numFmtId="0" fontId="62" fillId="2" borderId="10" xfId="4" applyFont="1" applyFill="1" applyBorder="1" applyAlignment="1" applyProtection="1"/>
    <xf numFmtId="167" fontId="62" fillId="2" borderId="13" xfId="1" applyNumberFormat="1" applyFont="1" applyFill="1" applyBorder="1" applyAlignment="1" applyProtection="1">
      <alignment horizontal="center"/>
    </xf>
    <xf numFmtId="0" fontId="62" fillId="2" borderId="19" xfId="4" applyFont="1" applyFill="1" applyBorder="1" applyProtection="1"/>
    <xf numFmtId="167" fontId="62" fillId="2" borderId="14" xfId="1" applyNumberFormat="1" applyFont="1" applyFill="1" applyBorder="1" applyAlignment="1" applyProtection="1">
      <alignment horizontal="center" vertical="center"/>
    </xf>
    <xf numFmtId="167" fontId="62" fillId="2" borderId="13" xfId="1" applyNumberFormat="1" applyFont="1" applyFill="1" applyBorder="1" applyAlignment="1" applyProtection="1">
      <alignment horizontal="center" vertical="center"/>
    </xf>
    <xf numFmtId="0" fontId="62" fillId="2" borderId="19" xfId="4" applyFont="1" applyFill="1" applyBorder="1" applyAlignment="1" applyProtection="1">
      <alignment vertical="center"/>
    </xf>
    <xf numFmtId="0" fontId="62" fillId="2" borderId="19" xfId="4" applyFont="1" applyFill="1" applyBorder="1" applyAlignment="1" applyProtection="1"/>
    <xf numFmtId="0" fontId="73" fillId="3" borderId="13" xfId="0" applyFont="1" applyFill="1" applyBorder="1" applyAlignment="1">
      <alignment horizontal="center" vertical="center"/>
    </xf>
    <xf numFmtId="0" fontId="73" fillId="3" borderId="11" xfId="0" applyFont="1" applyFill="1" applyBorder="1" applyAlignment="1">
      <alignment horizontal="center" vertical="center"/>
    </xf>
    <xf numFmtId="0" fontId="88" fillId="12" borderId="0" xfId="0" applyFont="1" applyFill="1" applyAlignment="1">
      <alignment horizontal="center"/>
    </xf>
    <xf numFmtId="168" fontId="90" fillId="0" borderId="0" xfId="0" applyNumberFormat="1" applyFont="1" applyAlignment="1">
      <alignment horizontal="center"/>
    </xf>
    <xf numFmtId="0" fontId="90" fillId="0" borderId="0" xfId="0" applyFont="1" applyAlignment="1">
      <alignment horizontal="center"/>
    </xf>
    <xf numFmtId="0" fontId="90" fillId="0" borderId="0" xfId="0" applyFont="1" applyAlignment="1">
      <alignment horizontal="center" wrapText="1"/>
    </xf>
    <xf numFmtId="0" fontId="89" fillId="0" borderId="0" xfId="0" applyFont="1" applyAlignment="1">
      <alignment horizontal="center"/>
    </xf>
    <xf numFmtId="0" fontId="1" fillId="2" borderId="13" xfId="3" applyFont="1" applyFill="1" applyBorder="1" applyAlignment="1">
      <alignment horizontal="center"/>
    </xf>
    <xf numFmtId="0" fontId="1" fillId="2" borderId="0" xfId="3" applyFont="1" applyFill="1" applyBorder="1" applyAlignment="1">
      <alignment horizontal="center"/>
    </xf>
    <xf numFmtId="0" fontId="29" fillId="2" borderId="13" xfId="3" applyFont="1" applyFill="1" applyBorder="1" applyAlignment="1">
      <alignment horizontal="center"/>
    </xf>
    <xf numFmtId="0" fontId="29" fillId="2" borderId="0" xfId="3" applyFont="1" applyFill="1" applyBorder="1" applyAlignment="1">
      <alignment horizontal="center"/>
    </xf>
    <xf numFmtId="0" fontId="29" fillId="2" borderId="19" xfId="3" applyFont="1" applyFill="1" applyBorder="1" applyAlignment="1">
      <alignment horizontal="center"/>
    </xf>
    <xf numFmtId="0" fontId="53" fillId="2" borderId="13" xfId="3" applyFont="1" applyFill="1" applyBorder="1" applyAlignment="1">
      <alignment horizontal="center"/>
    </xf>
    <xf numFmtId="0" fontId="53" fillId="2" borderId="0" xfId="3" applyFont="1" applyFill="1" applyBorder="1" applyAlignment="1">
      <alignment horizontal="center"/>
    </xf>
    <xf numFmtId="0" fontId="53" fillId="2" borderId="19" xfId="3" applyFont="1" applyFill="1" applyBorder="1" applyAlignment="1">
      <alignment horizontal="center"/>
    </xf>
    <xf numFmtId="0" fontId="52" fillId="2" borderId="13" xfId="3" quotePrefix="1" applyFont="1" applyFill="1" applyBorder="1" applyAlignment="1">
      <alignment horizontal="center" vertical="center"/>
    </xf>
    <xf numFmtId="0" fontId="52" fillId="2" borderId="0" xfId="3" quotePrefix="1" applyFont="1" applyFill="1" applyBorder="1" applyAlignment="1">
      <alignment horizontal="center" vertical="center"/>
    </xf>
    <xf numFmtId="0" fontId="52" fillId="2" borderId="19" xfId="3" quotePrefix="1" applyFont="1" applyFill="1" applyBorder="1" applyAlignment="1">
      <alignment horizontal="center" vertical="center"/>
    </xf>
    <xf numFmtId="0" fontId="51" fillId="2" borderId="13" xfId="3" quotePrefix="1" applyFont="1" applyFill="1" applyBorder="1" applyAlignment="1" applyProtection="1">
      <alignment horizontal="center" vertical="center"/>
      <protection locked="0"/>
    </xf>
    <xf numFmtId="0" fontId="51" fillId="2" borderId="0" xfId="3" applyFont="1" applyFill="1" applyBorder="1" applyAlignment="1" applyProtection="1">
      <alignment horizontal="center" vertical="center"/>
      <protection locked="0"/>
    </xf>
    <xf numFmtId="0" fontId="51" fillId="2" borderId="19" xfId="3" applyFont="1" applyFill="1" applyBorder="1" applyAlignment="1" applyProtection="1">
      <alignment horizontal="center" vertical="center"/>
      <protection locked="0"/>
    </xf>
    <xf numFmtId="0" fontId="49" fillId="2" borderId="2" xfId="0" quotePrefix="1" applyFont="1" applyFill="1" applyBorder="1" applyAlignment="1">
      <alignment horizontal="justify" vertical="center" wrapText="1"/>
    </xf>
    <xf numFmtId="0" fontId="49" fillId="2" borderId="3" xfId="0" quotePrefix="1" applyFont="1" applyFill="1" applyBorder="1" applyAlignment="1">
      <alignment horizontal="justify" vertical="center" wrapText="1"/>
    </xf>
    <xf numFmtId="0" fontId="49" fillId="2" borderId="4" xfId="0" quotePrefix="1" applyFont="1" applyFill="1" applyBorder="1" applyAlignment="1">
      <alignment horizontal="justify" vertical="center" wrapText="1"/>
    </xf>
    <xf numFmtId="0" fontId="48" fillId="2" borderId="3" xfId="0" quotePrefix="1" applyFont="1" applyFill="1" applyBorder="1" applyAlignment="1">
      <alignment horizontal="justify" vertical="center" wrapText="1"/>
    </xf>
    <xf numFmtId="0" fontId="48" fillId="2" borderId="4" xfId="0" quotePrefix="1" applyFont="1" applyFill="1" applyBorder="1" applyAlignment="1">
      <alignment horizontal="justify" vertical="center" wrapText="1"/>
    </xf>
    <xf numFmtId="0" fontId="49" fillId="2" borderId="2" xfId="0" applyFont="1" applyFill="1" applyBorder="1" applyAlignment="1">
      <alignment horizontal="justify" vertical="center" wrapText="1"/>
    </xf>
    <xf numFmtId="0" fontId="48" fillId="2" borderId="2" xfId="0" quotePrefix="1" applyFont="1" applyFill="1" applyBorder="1" applyAlignment="1">
      <alignment horizontal="justify" vertical="center" wrapText="1"/>
    </xf>
    <xf numFmtId="0" fontId="58" fillId="11" borderId="2" xfId="0" applyFont="1" applyFill="1" applyBorder="1" applyAlignment="1">
      <alignment horizontal="center" vertical="center"/>
    </xf>
    <xf numFmtId="0" fontId="58" fillId="11" borderId="3" xfId="0" applyFont="1" applyFill="1" applyBorder="1" applyAlignment="1">
      <alignment horizontal="center" vertical="center"/>
    </xf>
    <xf numFmtId="0" fontId="58" fillId="11" borderId="4" xfId="0" applyFont="1" applyFill="1" applyBorder="1" applyAlignment="1">
      <alignment horizontal="center" vertical="center"/>
    </xf>
    <xf numFmtId="0" fontId="50" fillId="2" borderId="63" xfId="0" applyFont="1" applyFill="1" applyBorder="1" applyAlignment="1">
      <alignment horizontal="center" vertical="center"/>
    </xf>
    <xf numFmtId="0" fontId="28" fillId="5" borderId="2" xfId="0" applyNumberFormat="1" applyFont="1" applyFill="1" applyBorder="1" applyAlignment="1">
      <alignment horizontal="justify" vertical="center" wrapText="1"/>
    </xf>
    <xf numFmtId="0" fontId="28" fillId="5" borderId="3" xfId="0" quotePrefix="1" applyNumberFormat="1" applyFont="1" applyFill="1" applyBorder="1" applyAlignment="1">
      <alignment horizontal="justify" vertical="center" wrapText="1"/>
    </xf>
    <xf numFmtId="0" fontId="28" fillId="5" borderId="4" xfId="0" quotePrefix="1" applyNumberFormat="1" applyFont="1" applyFill="1" applyBorder="1" applyAlignment="1">
      <alignment horizontal="justify" vertical="center" wrapText="1"/>
    </xf>
    <xf numFmtId="0" fontId="1" fillId="5" borderId="43" xfId="0" applyFont="1" applyFill="1" applyBorder="1" applyAlignment="1">
      <alignment horizontal="center" vertical="center"/>
    </xf>
    <xf numFmtId="0" fontId="1" fillId="5" borderId="48" xfId="0" applyFont="1" applyFill="1" applyBorder="1" applyAlignment="1">
      <alignment horizontal="center" vertical="center"/>
    </xf>
    <xf numFmtId="0" fontId="1" fillId="5" borderId="21" xfId="0" quotePrefix="1" applyFont="1" applyFill="1" applyBorder="1" applyAlignment="1">
      <alignment horizontal="center" vertical="center"/>
    </xf>
    <xf numFmtId="0" fontId="1" fillId="5" borderId="68" xfId="0" quotePrefix="1" applyFont="1" applyFill="1" applyBorder="1" applyAlignment="1">
      <alignment horizontal="center" vertical="center"/>
    </xf>
    <xf numFmtId="0" fontId="1" fillId="3" borderId="35" xfId="0" applyFont="1" applyFill="1" applyBorder="1" applyAlignment="1">
      <alignment horizontal="center" vertical="center"/>
    </xf>
    <xf numFmtId="0" fontId="62" fillId="2" borderId="3" xfId="0" quotePrefix="1" applyFont="1" applyFill="1" applyBorder="1" applyAlignment="1">
      <alignment horizontal="justify" vertical="top" wrapText="1"/>
    </xf>
    <xf numFmtId="0" fontId="50" fillId="2" borderId="0" xfId="4" applyFont="1" applyFill="1" applyBorder="1" applyAlignment="1">
      <alignment horizontal="center" vertical="center"/>
    </xf>
    <xf numFmtId="0" fontId="10" fillId="3" borderId="6"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74" fillId="3" borderId="6" xfId="0" applyFont="1" applyFill="1" applyBorder="1" applyAlignment="1">
      <alignment horizontal="center" vertical="center"/>
    </xf>
    <xf numFmtId="0" fontId="74" fillId="3" borderId="8" xfId="0" applyFont="1" applyFill="1" applyBorder="1" applyAlignment="1">
      <alignment horizontal="center" vertical="center"/>
    </xf>
    <xf numFmtId="0" fontId="93" fillId="2" borderId="2" xfId="0" quotePrefix="1" applyFont="1" applyFill="1" applyBorder="1" applyAlignment="1">
      <alignment horizontal="justify" vertical="top" wrapText="1"/>
    </xf>
    <xf numFmtId="0" fontId="94" fillId="2" borderId="3" xfId="0" applyFont="1" applyFill="1" applyBorder="1" applyAlignment="1">
      <alignment horizontal="justify" vertical="top" wrapText="1"/>
    </xf>
    <xf numFmtId="0" fontId="94" fillId="2" borderId="7" xfId="0" applyFont="1" applyFill="1" applyBorder="1" applyAlignment="1">
      <alignment horizontal="justify" vertical="top" wrapText="1"/>
    </xf>
    <xf numFmtId="0" fontId="79" fillId="3" borderId="2" xfId="0" applyFont="1" applyFill="1" applyBorder="1" applyAlignment="1">
      <alignment horizontal="center" vertical="center" wrapText="1"/>
    </xf>
    <xf numFmtId="0" fontId="79" fillId="3" borderId="3" xfId="0" applyFont="1" applyFill="1" applyBorder="1" applyAlignment="1">
      <alignment horizontal="center" vertical="center" wrapText="1"/>
    </xf>
    <xf numFmtId="0" fontId="79" fillId="3" borderId="4" xfId="0" applyFont="1" applyFill="1" applyBorder="1" applyAlignment="1">
      <alignment horizontal="center" vertical="center" wrapText="1"/>
    </xf>
    <xf numFmtId="0" fontId="86" fillId="3" borderId="6" xfId="4" applyFont="1" applyFill="1" applyBorder="1" applyAlignment="1">
      <alignment horizontal="center" vertical="center" wrapText="1"/>
    </xf>
    <xf numFmtId="0" fontId="86" fillId="3" borderId="14" xfId="4" applyFont="1" applyFill="1" applyBorder="1" applyAlignment="1">
      <alignment horizontal="center" vertical="center" wrapText="1"/>
    </xf>
    <xf numFmtId="0" fontId="86" fillId="3" borderId="8" xfId="4" applyFont="1" applyFill="1" applyBorder="1" applyAlignment="1">
      <alignment horizontal="center" vertical="center" wrapText="1"/>
    </xf>
    <xf numFmtId="0" fontId="61" fillId="2" borderId="9" xfId="4" applyFont="1" applyFill="1" applyBorder="1" applyAlignment="1">
      <alignment horizontal="center" vertical="center" wrapText="1"/>
    </xf>
    <xf numFmtId="0" fontId="61" fillId="2" borderId="10" xfId="4" applyFont="1" applyFill="1" applyBorder="1" applyAlignment="1">
      <alignment horizontal="center" vertical="center" wrapText="1"/>
    </xf>
    <xf numFmtId="0" fontId="61" fillId="2" borderId="13" xfId="4" applyFont="1" applyFill="1" applyBorder="1" applyAlignment="1">
      <alignment horizontal="center" vertical="center" wrapText="1"/>
    </xf>
    <xf numFmtId="0" fontId="61" fillId="2" borderId="19" xfId="4" applyFont="1" applyFill="1" applyBorder="1" applyAlignment="1">
      <alignment horizontal="center" vertical="center" wrapText="1"/>
    </xf>
    <xf numFmtId="0" fontId="61" fillId="2" borderId="11" xfId="4" applyFont="1" applyFill="1" applyBorder="1" applyAlignment="1">
      <alignment horizontal="center" vertical="center" wrapText="1"/>
    </xf>
    <xf numFmtId="0" fontId="61" fillId="2" borderId="12" xfId="4" applyFont="1" applyFill="1" applyBorder="1" applyAlignment="1">
      <alignment horizontal="center" vertical="center" wrapText="1"/>
    </xf>
    <xf numFmtId="0" fontId="61" fillId="2" borderId="2" xfId="4" applyFont="1" applyFill="1" applyBorder="1" applyAlignment="1">
      <alignment horizontal="center" vertical="center"/>
    </xf>
    <xf numFmtId="0" fontId="61" fillId="2" borderId="3" xfId="4" applyFont="1" applyFill="1" applyBorder="1" applyAlignment="1">
      <alignment horizontal="center" vertical="center"/>
    </xf>
    <xf numFmtId="0" fontId="61" fillId="2" borderId="4" xfId="4" applyFont="1" applyFill="1" applyBorder="1" applyAlignment="1">
      <alignment horizontal="center" vertical="center"/>
    </xf>
    <xf numFmtId="0" fontId="69" fillId="3" borderId="9" xfId="4" applyFont="1" applyFill="1" applyBorder="1" applyAlignment="1">
      <alignment horizontal="center" vertical="center" wrapText="1"/>
    </xf>
    <xf numFmtId="0" fontId="69" fillId="3" borderId="13"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63" fillId="2" borderId="3" xfId="4" quotePrefix="1" applyFont="1" applyFill="1" applyBorder="1" applyAlignment="1">
      <alignment horizontal="justify" vertical="top" wrapText="1"/>
    </xf>
    <xf numFmtId="0" fontId="69" fillId="3" borderId="2" xfId="4" applyFont="1" applyFill="1" applyBorder="1" applyAlignment="1">
      <alignment horizontal="center" vertical="center"/>
    </xf>
    <xf numFmtId="0" fontId="69" fillId="3" borderId="4" xfId="4" applyFont="1" applyFill="1" applyBorder="1" applyAlignment="1">
      <alignment horizontal="center" vertical="center"/>
    </xf>
    <xf numFmtId="0" fontId="69" fillId="3" borderId="6" xfId="4" applyFont="1" applyFill="1" applyBorder="1" applyAlignment="1">
      <alignment horizontal="center" vertical="center" wrapText="1"/>
    </xf>
    <xf numFmtId="0" fontId="69" fillId="3" borderId="14" xfId="4" applyFont="1" applyFill="1" applyBorder="1" applyAlignment="1">
      <alignment horizontal="center" vertical="center" wrapText="1"/>
    </xf>
    <xf numFmtId="0" fontId="69" fillId="3" borderId="8" xfId="4" applyFont="1" applyFill="1" applyBorder="1" applyAlignment="1">
      <alignment horizontal="center" vertical="center" wrapText="1"/>
    </xf>
    <xf numFmtId="0" fontId="6" fillId="2" borderId="9" xfId="4" applyFont="1" applyFill="1" applyBorder="1" applyAlignment="1">
      <alignment horizontal="center" vertical="center"/>
    </xf>
    <xf numFmtId="0" fontId="6" fillId="2" borderId="5" xfId="4" applyFont="1" applyFill="1" applyBorder="1" applyAlignment="1">
      <alignment horizontal="center" vertical="center"/>
    </xf>
    <xf numFmtId="0" fontId="6" fillId="2" borderId="13" xfId="4" applyFont="1" applyFill="1" applyBorder="1" applyAlignment="1">
      <alignment horizontal="center" vertical="center"/>
    </xf>
    <xf numFmtId="0" fontId="6" fillId="2" borderId="0" xfId="4" applyFont="1" applyFill="1" applyBorder="1" applyAlignment="1">
      <alignment horizontal="center" vertical="center"/>
    </xf>
    <xf numFmtId="0" fontId="6" fillId="2" borderId="11" xfId="4" applyFont="1" applyFill="1" applyBorder="1" applyAlignment="1">
      <alignment horizontal="center" vertical="center"/>
    </xf>
    <xf numFmtId="0" fontId="6" fillId="2" borderId="7" xfId="4" applyFont="1" applyFill="1" applyBorder="1" applyAlignment="1">
      <alignment horizontal="center" vertical="center"/>
    </xf>
    <xf numFmtId="0" fontId="66" fillId="3" borderId="14" xfId="4" applyFont="1" applyFill="1" applyBorder="1" applyAlignment="1">
      <alignment horizontal="center" vertical="center" wrapText="1"/>
    </xf>
    <xf numFmtId="0" fontId="66" fillId="3" borderId="8" xfId="4" applyFont="1" applyFill="1" applyBorder="1" applyAlignment="1">
      <alignment horizontal="center" vertical="center" wrapText="1"/>
    </xf>
    <xf numFmtId="0" fontId="67" fillId="3" borderId="9" xfId="4" applyFont="1" applyFill="1" applyBorder="1" applyAlignment="1">
      <alignment horizontal="center" vertical="center"/>
    </xf>
    <xf numFmtId="0" fontId="67" fillId="3" borderId="5" xfId="4" applyFont="1" applyFill="1" applyBorder="1" applyAlignment="1">
      <alignment horizontal="center" vertical="center"/>
    </xf>
    <xf numFmtId="0" fontId="67" fillId="3" borderId="13" xfId="4" applyFont="1" applyFill="1" applyBorder="1" applyAlignment="1">
      <alignment horizontal="center" vertical="center"/>
    </xf>
    <xf numFmtId="0" fontId="67" fillId="3" borderId="0" xfId="4" applyFont="1" applyFill="1" applyBorder="1" applyAlignment="1">
      <alignment horizontal="center" vertical="center"/>
    </xf>
    <xf numFmtId="0" fontId="67" fillId="3" borderId="11" xfId="4" applyFont="1" applyFill="1" applyBorder="1" applyAlignment="1">
      <alignment horizontal="center" vertical="center"/>
    </xf>
    <xf numFmtId="0" fontId="67" fillId="3" borderId="7" xfId="4" applyFont="1" applyFill="1" applyBorder="1" applyAlignment="1">
      <alignment horizontal="center" vertical="center"/>
    </xf>
    <xf numFmtId="0" fontId="62" fillId="2" borderId="6" xfId="4" applyFont="1" applyFill="1" applyBorder="1" applyAlignment="1">
      <alignment horizontal="center" vertical="center" wrapText="1"/>
    </xf>
    <xf numFmtId="0" fontId="62" fillId="2" borderId="8" xfId="4" applyFont="1" applyFill="1" applyBorder="1" applyAlignment="1">
      <alignment horizontal="center" vertical="center" wrapText="1"/>
    </xf>
    <xf numFmtId="0" fontId="50" fillId="2" borderId="0" xfId="4" applyFont="1" applyFill="1" applyAlignment="1">
      <alignment horizontal="center" vertical="center"/>
    </xf>
    <xf numFmtId="0" fontId="62" fillId="2" borderId="14" xfId="4" applyFont="1" applyFill="1" applyBorder="1" applyAlignment="1">
      <alignment horizontal="center" vertical="center" wrapText="1"/>
    </xf>
    <xf numFmtId="0" fontId="62" fillId="2" borderId="4" xfId="4" applyFont="1" applyFill="1" applyBorder="1" applyAlignment="1">
      <alignment horizontal="center" vertical="center"/>
    </xf>
    <xf numFmtId="0" fontId="66" fillId="3" borderId="6" xfId="4" applyFont="1" applyFill="1" applyBorder="1" applyAlignment="1">
      <alignment horizontal="center" vertical="center" wrapText="1"/>
    </xf>
    <xf numFmtId="0" fontId="66" fillId="3" borderId="4" xfId="4" applyFont="1" applyFill="1" applyBorder="1" applyAlignment="1">
      <alignment horizontal="center" vertical="center"/>
    </xf>
    <xf numFmtId="0" fontId="6" fillId="3" borderId="5" xfId="4" applyFont="1" applyFill="1" applyBorder="1" applyAlignment="1">
      <alignment horizontal="center" vertical="center"/>
    </xf>
    <xf numFmtId="0" fontId="6" fillId="3" borderId="10" xfId="4" applyFont="1" applyFill="1" applyBorder="1" applyAlignment="1">
      <alignment horizontal="center" vertical="center"/>
    </xf>
    <xf numFmtId="0" fontId="6" fillId="3" borderId="0" xfId="4" applyFont="1" applyFill="1" applyBorder="1" applyAlignment="1">
      <alignment horizontal="center" vertical="center"/>
    </xf>
    <xf numFmtId="0" fontId="6" fillId="3" borderId="19" xfId="4" applyFont="1" applyFill="1" applyBorder="1" applyAlignment="1">
      <alignment horizontal="center" vertical="center"/>
    </xf>
    <xf numFmtId="0" fontId="6" fillId="3" borderId="7" xfId="4" applyFont="1" applyFill="1" applyBorder="1" applyAlignment="1">
      <alignment horizontal="center" vertical="center"/>
    </xf>
    <xf numFmtId="0" fontId="6" fillId="3" borderId="12" xfId="4" applyFont="1" applyFill="1" applyBorder="1" applyAlignment="1">
      <alignment horizontal="center" vertical="center"/>
    </xf>
    <xf numFmtId="0" fontId="10" fillId="3" borderId="2" xfId="4" applyFont="1" applyFill="1" applyBorder="1" applyAlignment="1">
      <alignment horizontal="center" vertical="center"/>
    </xf>
    <xf numFmtId="0" fontId="10" fillId="3" borderId="4" xfId="4" applyFont="1" applyFill="1" applyBorder="1" applyAlignment="1">
      <alignment horizontal="center" vertical="center"/>
    </xf>
    <xf numFmtId="0" fontId="6" fillId="3" borderId="4" xfId="4" applyFont="1" applyFill="1" applyBorder="1" applyAlignment="1">
      <alignment horizontal="center" vertical="center"/>
    </xf>
    <xf numFmtId="0" fontId="6" fillId="3" borderId="14" xfId="4" applyFont="1" applyFill="1" applyBorder="1" applyAlignment="1">
      <alignment horizontal="center" vertical="center" wrapText="1"/>
    </xf>
    <xf numFmtId="0" fontId="6" fillId="3" borderId="8" xfId="4" applyFont="1" applyFill="1" applyBorder="1" applyAlignment="1">
      <alignment horizontal="center" vertical="center" wrapText="1"/>
    </xf>
    <xf numFmtId="0" fontId="6" fillId="3" borderId="6" xfId="4" applyFont="1" applyFill="1" applyBorder="1" applyAlignment="1">
      <alignment horizontal="center" vertical="center" wrapText="1"/>
    </xf>
    <xf numFmtId="0" fontId="10" fillId="3" borderId="9" xfId="4" applyFont="1" applyFill="1" applyBorder="1" applyAlignment="1">
      <alignment horizontal="center" vertical="center" wrapText="1"/>
    </xf>
    <xf numFmtId="0" fontId="10" fillId="3" borderId="13" xfId="4" applyFont="1" applyFill="1" applyBorder="1" applyAlignment="1">
      <alignment horizontal="center" vertical="center" wrapText="1"/>
    </xf>
    <xf numFmtId="0" fontId="10" fillId="3" borderId="11" xfId="4" applyFont="1" applyFill="1" applyBorder="1" applyAlignment="1">
      <alignment horizontal="center" vertical="center" wrapText="1"/>
    </xf>
    <xf numFmtId="0" fontId="10" fillId="3" borderId="6" xfId="4" applyFont="1" applyFill="1" applyBorder="1" applyAlignment="1">
      <alignment horizontal="center" vertical="center" wrapText="1"/>
    </xf>
    <xf numFmtId="0" fontId="10" fillId="3" borderId="14" xfId="4" applyFont="1" applyFill="1" applyBorder="1" applyAlignment="1">
      <alignment horizontal="center" vertical="center" wrapText="1"/>
    </xf>
    <xf numFmtId="0" fontId="10" fillId="3" borderId="8" xfId="4" applyFont="1" applyFill="1" applyBorder="1" applyAlignment="1">
      <alignment horizontal="center" vertical="center" wrapText="1"/>
    </xf>
  </cellXfs>
  <cellStyles count="7">
    <cellStyle name="Comma_CDS_Triennial_2007_V.2" xfId="1" xr:uid="{00000000-0005-0000-0000-000000000000}"/>
    <cellStyle name="Dezimal_Tabelle2" xfId="2" xr:uid="{00000000-0005-0000-0000-000001000000}"/>
    <cellStyle name="Hyperlink" xfId="6" builtinId="8"/>
    <cellStyle name="Normal" xfId="0" builtinId="0"/>
    <cellStyle name="Normal_Book2" xfId="3" xr:uid="{00000000-0005-0000-0000-000004000000}"/>
    <cellStyle name="Normal_CDS_Triennial_2007_V.2" xfId="4" xr:uid="{00000000-0005-0000-0000-000006000000}"/>
    <cellStyle name="Normal_Front" xfId="5" xr:uid="{00000000-0005-0000-0000-000007000000}"/>
  </cellStyles>
  <dxfs count="106">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
      <font>
        <b/>
        <i val="0"/>
        <strike val="0"/>
        <condense val="0"/>
        <extend val="0"/>
        <color indexed="10"/>
      </font>
      <fill>
        <patternFill patternType="solid">
          <bgColor indexed="43"/>
        </patternFill>
      </fill>
    </dxf>
    <dxf>
      <fill>
        <patternFill>
          <bgColor indexed="10"/>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ont>
        <b/>
        <i val="0"/>
        <strike val="0"/>
        <condense val="0"/>
        <extend val="0"/>
        <color indexed="10"/>
      </font>
      <fill>
        <patternFill patternType="solid">
          <bgColor indexed="43"/>
        </patternFill>
      </fill>
    </dxf>
    <dxf>
      <fill>
        <patternFill>
          <bgColor indexed="10"/>
        </patternFill>
      </fill>
    </dxf>
    <dxf>
      <fill>
        <patternFill>
          <bgColor indexed="10"/>
        </patternFill>
      </fill>
    </dxf>
    <dxf>
      <fill>
        <patternFill>
          <bgColor indexed="10"/>
        </patternFill>
      </fill>
    </dxf>
    <dxf>
      <font>
        <b/>
        <i val="0"/>
        <condense val="0"/>
        <extend val="0"/>
        <color indexed="10"/>
      </font>
    </dxf>
    <dxf>
      <font>
        <condense val="0"/>
        <extend val="0"/>
        <color indexed="9"/>
      </font>
    </dxf>
    <dxf>
      <font>
        <b/>
        <i val="0"/>
        <condense val="0"/>
        <extend val="0"/>
        <color indexed="22"/>
      </font>
      <fill>
        <patternFill>
          <bgColor indexed="60"/>
        </patternFill>
      </fill>
    </dxf>
    <dxf>
      <font>
        <b/>
        <i val="0"/>
        <condense val="0"/>
        <extend val="0"/>
        <color indexed="9"/>
      </font>
      <fill>
        <patternFill>
          <bgColor indexed="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1120</xdr:rowOff>
    </xdr:from>
    <xdr:ext cx="1214438" cy="9179716"/>
    <xdr:pic>
      <xdr:nvPicPr>
        <xdr:cNvPr id="2" name="Picture 4">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8801" r="-8801" b="13719"/>
        <a:stretch>
          <a:fillRect/>
        </a:stretch>
      </xdr:blipFill>
      <xdr:spPr bwMode="auto">
        <a:xfrm>
          <a:off x="0" y="534520"/>
          <a:ext cx="1214438" cy="9179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152400</xdr:colOff>
          <xdr:row>17</xdr:row>
          <xdr:rowOff>85725</xdr:rowOff>
        </xdr:from>
        <xdr:to>
          <xdr:col>7</xdr:col>
          <xdr:colOff>1381125</xdr:colOff>
          <xdr:row>19</xdr:row>
          <xdr:rowOff>85725</xdr:rowOff>
        </xdr:to>
        <xdr:sp macro="" textlink="">
          <xdr:nvSpPr>
            <xdr:cNvPr id="17410" name="cbo_Cty" hidden="1">
              <a:extLst>
                <a:ext uri="{63B3BB69-23CF-44E3-9099-C40C66FF867C}">
                  <a14:compatExt spid="_x0000_s17410"/>
                </a:ext>
                <a:ext uri="{FF2B5EF4-FFF2-40B4-BE49-F238E27FC236}">
                  <a16:creationId xmlns:a16="http://schemas.microsoft.com/office/drawing/2014/main" id="{00000000-0008-0000-0100-000002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57150</xdr:colOff>
      <xdr:row>2</xdr:row>
      <xdr:rowOff>38100</xdr:rowOff>
    </xdr:from>
    <xdr:to>
      <xdr:col>11</xdr:col>
      <xdr:colOff>76200</xdr:colOff>
      <xdr:row>6</xdr:row>
      <xdr:rowOff>9525</xdr:rowOff>
    </xdr:to>
    <xdr:pic>
      <xdr:nvPicPr>
        <xdr:cNvPr id="17468" name="Picture 3">
          <a:extLst>
            <a:ext uri="{FF2B5EF4-FFF2-40B4-BE49-F238E27FC236}">
              <a16:creationId xmlns:a16="http://schemas.microsoft.com/office/drawing/2014/main" id="{00000000-0008-0000-0100-00003C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542925"/>
          <a:ext cx="5276850" cy="7810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9525</xdr:colOff>
          <xdr:row>10</xdr:row>
          <xdr:rowOff>57150</xdr:rowOff>
        </xdr:from>
        <xdr:to>
          <xdr:col>4</xdr:col>
          <xdr:colOff>209550</xdr:colOff>
          <xdr:row>11</xdr:row>
          <xdr:rowOff>114300</xdr:rowOff>
        </xdr:to>
        <xdr:sp macro="" textlink="">
          <xdr:nvSpPr>
            <xdr:cNvPr id="12289" name="chkChecking" hidden="1">
              <a:extLst>
                <a:ext uri="{63B3BB69-23CF-44E3-9099-C40C66FF867C}">
                  <a14:compatExt spid="_x0000_s12289"/>
                </a:ext>
                <a:ext uri="{FF2B5EF4-FFF2-40B4-BE49-F238E27FC236}">
                  <a16:creationId xmlns:a16="http://schemas.microsoft.com/office/drawing/2014/main" id="{00000000-0008-0000-03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4.emf"/><Relationship Id="rId4" Type="http://schemas.openxmlformats.org/officeDocument/2006/relationships/control" Target="../activeX/activeX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E989-6AEE-4592-A610-60810BA7419E}">
  <dimension ref="A2:J24"/>
  <sheetViews>
    <sheetView showGridLines="0" tabSelected="1" topLeftCell="A4" zoomScaleNormal="100" workbookViewId="0">
      <selection activeCell="C32" sqref="C32"/>
    </sheetView>
  </sheetViews>
  <sheetFormatPr defaultColWidth="8.85546875" defaultRowHeight="15.75"/>
  <cols>
    <col min="1" max="1" width="17" style="632" customWidth="1"/>
    <col min="2" max="2" width="20.28515625" style="632" customWidth="1"/>
    <col min="3" max="3" width="34.85546875" style="632" customWidth="1"/>
    <col min="4" max="4" width="59.85546875" style="632" customWidth="1"/>
    <col min="5" max="5" width="2.7109375" style="632" customWidth="1"/>
    <col min="6" max="6" width="15.85546875" style="632" customWidth="1"/>
    <col min="7" max="9" width="11.85546875" style="632" customWidth="1"/>
    <col min="10" max="10" width="8.7109375" style="632" customWidth="1"/>
    <col min="11" max="16384" width="8.85546875" style="632"/>
  </cols>
  <sheetData>
    <row r="2" spans="1:10" ht="26.25">
      <c r="A2" s="717" t="s">
        <v>355</v>
      </c>
      <c r="B2" s="717"/>
      <c r="C2" s="717"/>
      <c r="D2" s="717"/>
      <c r="E2" s="717"/>
      <c r="F2" s="717"/>
      <c r="G2" s="717"/>
      <c r="H2" s="717"/>
      <c r="I2" s="717"/>
      <c r="J2" s="717"/>
    </row>
    <row r="3" spans="1:10">
      <c r="B3" s="718">
        <v>44713</v>
      </c>
      <c r="C3" s="718"/>
      <c r="D3" s="718"/>
      <c r="E3" s="718"/>
      <c r="F3" s="718"/>
      <c r="G3" s="718"/>
      <c r="H3" s="718"/>
      <c r="I3" s="718"/>
      <c r="J3" s="718"/>
    </row>
    <row r="4" spans="1:10">
      <c r="B4" s="719" t="s">
        <v>356</v>
      </c>
      <c r="C4" s="719"/>
      <c r="D4" s="719"/>
      <c r="E4" s="719"/>
      <c r="F4" s="719"/>
      <c r="G4" s="719"/>
      <c r="H4" s="719"/>
      <c r="I4" s="719"/>
      <c r="J4" s="719"/>
    </row>
    <row r="5" spans="1:10">
      <c r="B5" s="720" t="s">
        <v>371</v>
      </c>
      <c r="C5" s="719"/>
      <c r="D5" s="719"/>
      <c r="E5" s="719"/>
      <c r="F5" s="719"/>
      <c r="G5" s="719"/>
      <c r="H5" s="719"/>
      <c r="I5" s="719"/>
      <c r="J5" s="719"/>
    </row>
    <row r="6" spans="1:10">
      <c r="B6" s="721"/>
      <c r="C6" s="721"/>
      <c r="D6" s="721"/>
      <c r="E6" s="721"/>
      <c r="F6" s="721"/>
      <c r="G6" s="721"/>
      <c r="H6" s="721"/>
      <c r="I6" s="721"/>
      <c r="J6" s="721"/>
    </row>
    <row r="7" spans="1:10" ht="16.5" thickBot="1">
      <c r="B7" s="633"/>
      <c r="C7" s="633"/>
      <c r="D7" s="633"/>
      <c r="E7" s="633"/>
      <c r="F7" s="633"/>
      <c r="G7" s="633"/>
      <c r="H7" s="633"/>
      <c r="I7" s="633"/>
      <c r="J7" s="633"/>
    </row>
    <row r="8" spans="1:10" ht="16.5" thickTop="1"/>
    <row r="10" spans="1:10">
      <c r="B10" s="634" t="s">
        <v>357</v>
      </c>
      <c r="C10" s="634"/>
      <c r="D10" s="635"/>
    </row>
    <row r="11" spans="1:10">
      <c r="B11" s="634" t="s">
        <v>358</v>
      </c>
      <c r="C11" s="634"/>
      <c r="D11" s="635"/>
      <c r="E11" s="636"/>
      <c r="F11" s="636"/>
      <c r="G11" s="636"/>
    </row>
    <row r="12" spans="1:10">
      <c r="B12" s="634" t="s">
        <v>359</v>
      </c>
      <c r="C12" s="634"/>
      <c r="D12" s="637"/>
      <c r="F12" s="638" t="s">
        <v>360</v>
      </c>
    </row>
    <row r="13" spans="1:10">
      <c r="B13" s="634"/>
      <c r="C13" s="634"/>
      <c r="D13" s="639"/>
      <c r="F13" s="640"/>
    </row>
    <row r="14" spans="1:10">
      <c r="B14" s="641" t="s">
        <v>361</v>
      </c>
      <c r="C14" s="642" t="s">
        <v>362</v>
      </c>
      <c r="D14" s="635"/>
    </row>
    <row r="15" spans="1:10">
      <c r="B15" s="643"/>
      <c r="C15" s="642" t="s">
        <v>363</v>
      </c>
      <c r="D15" s="635"/>
      <c r="E15" s="644"/>
      <c r="F15" s="644"/>
    </row>
    <row r="16" spans="1:10" s="645" customFormat="1">
      <c r="B16" s="646"/>
      <c r="C16" s="642" t="s">
        <v>364</v>
      </c>
      <c r="D16" s="647"/>
      <c r="E16" s="644"/>
      <c r="F16" s="644"/>
    </row>
    <row r="17" spans="2:9" s="645" customFormat="1">
      <c r="B17" s="646"/>
      <c r="C17" s="642" t="s">
        <v>365</v>
      </c>
      <c r="D17" s="635"/>
      <c r="E17" s="644"/>
      <c r="F17" s="644"/>
    </row>
    <row r="18" spans="2:9" s="645" customFormat="1">
      <c r="B18" s="646"/>
      <c r="C18" s="642" t="s">
        <v>366</v>
      </c>
      <c r="D18" s="635"/>
      <c r="E18" s="644"/>
      <c r="F18" s="644"/>
    </row>
    <row r="19" spans="2:9" s="645" customFormat="1">
      <c r="B19" s="648"/>
      <c r="C19" s="642" t="s">
        <v>367</v>
      </c>
      <c r="D19" s="649"/>
      <c r="E19" s="644"/>
      <c r="F19" s="644"/>
    </row>
    <row r="20" spans="2:9" s="645" customFormat="1">
      <c r="B20" s="632" t="s">
        <v>368</v>
      </c>
      <c r="E20" s="650"/>
      <c r="F20" s="650"/>
    </row>
    <row r="21" spans="2:9" s="645" customFormat="1"/>
    <row r="22" spans="2:9" s="645" customFormat="1"/>
    <row r="23" spans="2:9" s="645" customFormat="1"/>
    <row r="24" spans="2:9">
      <c r="G24" s="645"/>
      <c r="I24" s="645"/>
    </row>
  </sheetData>
  <sheetProtection algorithmName="SHA-512" hashValue="p6juRyxqVN0xONrtMW5xZOBucbPVaRiClhUmRzJSdAEGmjVPYsrPPNPhTFeJv0X+7U/gWS8RzAu9E3okiVL5uw==" saltValue="QDeZu6x4FPEprgN8zvfSog==" spinCount="100000" sheet="1" objects="1" scenarios="1"/>
  <mergeCells count="5">
    <mergeCell ref="A2:J2"/>
    <mergeCell ref="B3:J3"/>
    <mergeCell ref="B4:J4"/>
    <mergeCell ref="B5:J5"/>
    <mergeCell ref="B6:J6"/>
  </mergeCells>
  <conditionalFormatting sqref="A2:J2">
    <cfRule type="expression" dxfId="105" priority="10">
      <formula>OR(TRIM($D$10)="", TRIM($D$11)="", TRIM($D$12)="", TRIM($D$14)="", TRIM($D$15)="", TRIM($D$16)="", TRIM($D$17)="", TRIM($D$18)="", TRIM($D$19)="" )</formula>
    </cfRule>
    <cfRule type="expression" dxfId="104" priority="11">
      <formula>AND(TRIM($D$10)&lt;&gt;"", TRIM($D$11)&lt;&gt;"", TRIM($D$12)&lt;&gt;"", TRIM($D$14)&lt;&gt;"", TRIM($D$15)&lt;&gt;"", TRIM($D$16)&lt;&gt;"", TRIM($D$17)&lt;&gt;"", TRIM($D$18)&lt;&gt;"", TRIM($D$19)&lt;&gt;"" )</formula>
    </cfRule>
  </conditionalFormatting>
  <conditionalFormatting sqref="D10">
    <cfRule type="expression" dxfId="103" priority="9">
      <formula>TRIM($D$10)=""</formula>
    </cfRule>
  </conditionalFormatting>
  <conditionalFormatting sqref="D11">
    <cfRule type="expression" dxfId="102" priority="8">
      <formula>TRIM($D$11)=""</formula>
    </cfRule>
  </conditionalFormatting>
  <conditionalFormatting sqref="D12">
    <cfRule type="expression" dxfId="101" priority="7">
      <formula>TRIM($D$12)=""</formula>
    </cfRule>
  </conditionalFormatting>
  <conditionalFormatting sqref="D14">
    <cfRule type="expression" dxfId="100" priority="6">
      <formula>TRIM($D$14)=""</formula>
    </cfRule>
  </conditionalFormatting>
  <conditionalFormatting sqref="D15">
    <cfRule type="expression" dxfId="99" priority="5">
      <formula>TRIM($D$15)=""</formula>
    </cfRule>
  </conditionalFormatting>
  <conditionalFormatting sqref="D16">
    <cfRule type="expression" dxfId="98" priority="4">
      <formula>TRIM($D$16)=""</formula>
    </cfRule>
  </conditionalFormatting>
  <conditionalFormatting sqref="D18">
    <cfRule type="expression" dxfId="97" priority="3">
      <formula>TRIM($D$18)=""</formula>
    </cfRule>
  </conditionalFormatting>
  <conditionalFormatting sqref="D19">
    <cfRule type="expression" dxfId="96" priority="2">
      <formula>TRIM($D$19)=""</formula>
    </cfRule>
  </conditionalFormatting>
  <conditionalFormatting sqref="D17">
    <cfRule type="expression" dxfId="95" priority="1">
      <formula>TRIM($D$14)=""</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outlinePr summaryBelow="0" summaryRight="0"/>
    <pageSetUpPr fitToPage="1"/>
  </sheetPr>
  <dimension ref="A1:AR74"/>
  <sheetViews>
    <sheetView showGridLines="0" zoomScale="70" zoomScaleNormal="70" workbookViewId="0">
      <pane xSplit="3" ySplit="8" topLeftCell="D9" activePane="bottomRight" state="frozen"/>
      <selection pane="topRight" activeCell="D1" sqref="D1"/>
      <selection pane="bottomLeft" activeCell="A9" sqref="A9"/>
      <selection pane="bottomRight" activeCell="B1" sqref="B1"/>
    </sheetView>
  </sheetViews>
  <sheetFormatPr defaultColWidth="0" defaultRowHeight="14.25"/>
  <cols>
    <col min="1" max="1" width="1.7109375" style="9" customWidth="1"/>
    <col min="2" max="2" width="13" style="391" customWidth="1"/>
    <col min="3" max="3" width="50.7109375" style="577" customWidth="1"/>
    <col min="4" max="4" width="11.5703125" style="9" customWidth="1"/>
    <col min="5" max="5" width="14" style="9" customWidth="1"/>
    <col min="6" max="6" width="15.140625" style="9" customWidth="1"/>
    <col min="7" max="7" width="13.5703125" style="9" customWidth="1"/>
    <col min="8" max="14" width="11.5703125" style="9" customWidth="1"/>
    <col min="15" max="15" width="1.7109375" style="9" customWidth="1"/>
    <col min="16" max="16" width="9.140625" style="84" customWidth="1"/>
    <col min="17" max="18" width="9.140625" style="9" customWidth="1"/>
    <col min="19" max="16384" width="0" style="9" hidden="1"/>
  </cols>
  <sheetData>
    <row r="1" spans="2:16" s="188" customFormat="1" ht="19.5" customHeight="1">
      <c r="B1" s="578" t="s">
        <v>338</v>
      </c>
      <c r="C1" s="557"/>
      <c r="D1" s="187"/>
      <c r="E1" s="187"/>
      <c r="F1" s="187"/>
      <c r="G1" s="187"/>
      <c r="H1" s="187"/>
      <c r="I1" s="187"/>
      <c r="J1" s="187"/>
      <c r="N1" s="524"/>
    </row>
    <row r="2" spans="2:16" s="319" customFormat="1" ht="20.100000000000001" customHeight="1">
      <c r="B2" s="452"/>
      <c r="C2" s="756" t="s">
        <v>296</v>
      </c>
      <c r="D2" s="756"/>
      <c r="E2" s="756"/>
      <c r="F2" s="756"/>
      <c r="G2" s="756"/>
      <c r="H2" s="756"/>
      <c r="I2" s="756"/>
      <c r="J2" s="756"/>
      <c r="K2" s="756"/>
      <c r="L2" s="756"/>
      <c r="M2" s="756"/>
      <c r="N2" s="756"/>
    </row>
    <row r="3" spans="2:16" s="319" customFormat="1" ht="20.100000000000001" customHeight="1">
      <c r="B3" s="452"/>
      <c r="C3" s="756" t="s">
        <v>63</v>
      </c>
      <c r="D3" s="756"/>
      <c r="E3" s="756"/>
      <c r="F3" s="756"/>
      <c r="G3" s="756"/>
      <c r="H3" s="756"/>
      <c r="I3" s="756"/>
      <c r="J3" s="756"/>
      <c r="K3" s="756"/>
      <c r="L3" s="756"/>
      <c r="M3" s="756"/>
      <c r="N3" s="756"/>
    </row>
    <row r="4" spans="2:16" s="319" customFormat="1" ht="20.100000000000001" customHeight="1">
      <c r="B4" s="452"/>
      <c r="C4" s="756" t="s">
        <v>350</v>
      </c>
      <c r="D4" s="756"/>
      <c r="E4" s="756"/>
      <c r="F4" s="756"/>
      <c r="G4" s="756"/>
      <c r="H4" s="756"/>
      <c r="I4" s="756"/>
      <c r="J4" s="756"/>
      <c r="K4" s="756"/>
      <c r="L4" s="756"/>
      <c r="M4" s="756"/>
      <c r="N4" s="756"/>
    </row>
    <row r="5" spans="2:16" s="319" customFormat="1" ht="20.100000000000001" customHeight="1">
      <c r="B5" s="452"/>
      <c r="C5" s="756" t="s">
        <v>6</v>
      </c>
      <c r="D5" s="756"/>
      <c r="E5" s="756"/>
      <c r="F5" s="756"/>
      <c r="G5" s="756"/>
      <c r="H5" s="756"/>
      <c r="I5" s="756"/>
      <c r="J5" s="756"/>
      <c r="K5" s="756"/>
      <c r="L5" s="756"/>
      <c r="M5" s="756"/>
      <c r="N5" s="756"/>
    </row>
    <row r="6" spans="2:16" s="188" customFormat="1" ht="52.5" customHeight="1">
      <c r="B6" s="579"/>
      <c r="C6" s="558"/>
      <c r="I6" s="189"/>
      <c r="J6" s="189"/>
    </row>
    <row r="7" spans="2:16" s="2" customFormat="1" ht="34.15" customHeight="1">
      <c r="B7" s="615"/>
      <c r="C7" s="616" t="s">
        <v>7</v>
      </c>
      <c r="D7" s="10" t="s">
        <v>32</v>
      </c>
      <c r="E7" s="11"/>
      <c r="F7" s="18"/>
      <c r="G7" s="11"/>
      <c r="H7" s="11"/>
      <c r="I7" s="12"/>
      <c r="J7" s="12"/>
      <c r="K7" s="13" t="s">
        <v>33</v>
      </c>
      <c r="L7" s="14" t="s">
        <v>34</v>
      </c>
      <c r="M7" s="14" t="s">
        <v>35</v>
      </c>
      <c r="N7" s="323" t="s">
        <v>34</v>
      </c>
      <c r="O7" s="325"/>
      <c r="P7" s="4"/>
    </row>
    <row r="8" spans="2:16" s="2" customFormat="1" ht="58.5" customHeight="1">
      <c r="B8" s="617"/>
      <c r="C8" s="618"/>
      <c r="D8" s="3" t="s">
        <v>36</v>
      </c>
      <c r="E8" s="15" t="s">
        <v>91</v>
      </c>
      <c r="F8" s="15" t="s">
        <v>92</v>
      </c>
      <c r="G8" s="15" t="s">
        <v>127</v>
      </c>
      <c r="H8" s="15" t="s">
        <v>59</v>
      </c>
      <c r="I8" s="302" t="s">
        <v>279</v>
      </c>
      <c r="J8" s="3" t="s">
        <v>37</v>
      </c>
      <c r="K8" s="16" t="s">
        <v>38</v>
      </c>
      <c r="L8" s="17" t="s">
        <v>39</v>
      </c>
      <c r="M8" s="17" t="s">
        <v>333</v>
      </c>
      <c r="N8" s="324" t="s">
        <v>334</v>
      </c>
      <c r="O8" s="326"/>
      <c r="P8" s="4"/>
    </row>
    <row r="9" spans="2:16" s="265" customFormat="1" ht="30" customHeight="1">
      <c r="B9" s="581"/>
      <c r="C9" s="563" t="s">
        <v>41</v>
      </c>
      <c r="D9" s="674"/>
      <c r="E9" s="674"/>
      <c r="F9" s="675"/>
      <c r="G9" s="674"/>
      <c r="H9" s="674"/>
      <c r="I9" s="674"/>
      <c r="J9" s="674"/>
      <c r="K9" s="674"/>
      <c r="L9" s="674"/>
      <c r="M9" s="674"/>
      <c r="N9" s="676"/>
      <c r="O9" s="677"/>
      <c r="P9" s="266"/>
    </row>
    <row r="10" spans="2:16" s="2" customFormat="1" ht="18" customHeight="1">
      <c r="B10" s="582"/>
      <c r="C10" s="546" t="s">
        <v>109</v>
      </c>
      <c r="D10" s="244"/>
      <c r="E10" s="244"/>
      <c r="F10" s="244"/>
      <c r="G10" s="244"/>
      <c r="H10" s="244"/>
      <c r="I10" s="244"/>
      <c r="J10" s="680">
        <f>+SUM(D10:I10)</f>
        <v>0</v>
      </c>
      <c r="K10" s="684"/>
      <c r="L10" s="684"/>
      <c r="M10" s="244"/>
      <c r="N10" s="301"/>
      <c r="O10" s="678"/>
      <c r="P10" s="4"/>
    </row>
    <row r="11" spans="2:16" s="2" customFormat="1" ht="18" customHeight="1">
      <c r="B11" s="583"/>
      <c r="C11" s="546" t="s">
        <v>110</v>
      </c>
      <c r="D11" s="244"/>
      <c r="E11" s="244"/>
      <c r="F11" s="244"/>
      <c r="G11" s="244"/>
      <c r="H11" s="244"/>
      <c r="I11" s="244"/>
      <c r="J11" s="680">
        <f>+SUM(D11:I11)</f>
        <v>0</v>
      </c>
      <c r="K11" s="684"/>
      <c r="L11" s="684"/>
      <c r="M11" s="244"/>
      <c r="N11" s="301"/>
      <c r="O11" s="678"/>
      <c r="P11" s="4"/>
    </row>
    <row r="12" spans="2:16" s="2" customFormat="1" ht="18" customHeight="1">
      <c r="B12" s="583"/>
      <c r="C12" s="546" t="s">
        <v>342</v>
      </c>
      <c r="D12" s="244"/>
      <c r="E12" s="244"/>
      <c r="F12" s="244"/>
      <c r="G12" s="244"/>
      <c r="H12" s="244"/>
      <c r="I12" s="244"/>
      <c r="J12" s="680">
        <f>+SUM(D12:I12)</f>
        <v>0</v>
      </c>
      <c r="K12" s="684"/>
      <c r="L12" s="684"/>
      <c r="M12" s="244"/>
      <c r="N12" s="301"/>
      <c r="O12" s="678"/>
      <c r="P12" s="4"/>
    </row>
    <row r="13" spans="2:16" s="2" customFormat="1" ht="18" customHeight="1">
      <c r="B13" s="583"/>
      <c r="C13" s="546" t="s">
        <v>111</v>
      </c>
      <c r="D13" s="244"/>
      <c r="E13" s="244"/>
      <c r="F13" s="244"/>
      <c r="G13" s="244"/>
      <c r="H13" s="244"/>
      <c r="I13" s="244"/>
      <c r="J13" s="680">
        <f>+SUM(D13:I13)</f>
        <v>0</v>
      </c>
      <c r="K13" s="684"/>
      <c r="L13" s="684"/>
      <c r="M13" s="244"/>
      <c r="N13" s="301"/>
      <c r="O13" s="678"/>
      <c r="P13" s="4"/>
    </row>
    <row r="14" spans="2:16" s="2" customFormat="1" ht="18" customHeight="1">
      <c r="B14" s="583"/>
      <c r="C14" s="561" t="s">
        <v>14</v>
      </c>
      <c r="D14" s="670">
        <f t="shared" ref="D14:I14" si="0">+D10+D11+D13</f>
        <v>0</v>
      </c>
      <c r="E14" s="680">
        <f t="shared" si="0"/>
        <v>0</v>
      </c>
      <c r="F14" s="680">
        <f t="shared" si="0"/>
        <v>0</v>
      </c>
      <c r="G14" s="680">
        <f t="shared" si="0"/>
        <v>0</v>
      </c>
      <c r="H14" s="680">
        <f t="shared" si="0"/>
        <v>0</v>
      </c>
      <c r="I14" s="680">
        <f t="shared" si="0"/>
        <v>0</v>
      </c>
      <c r="J14" s="680">
        <f>+SUM(D14:I14)</f>
        <v>0</v>
      </c>
      <c r="K14" s="234"/>
      <c r="L14" s="234"/>
      <c r="M14" s="680">
        <f>+M10+M11+M13</f>
        <v>0</v>
      </c>
      <c r="N14" s="685">
        <f>+N10+N11+N13</f>
        <v>0</v>
      </c>
      <c r="O14" s="678"/>
      <c r="P14" s="4"/>
    </row>
    <row r="15" spans="2:16" s="265" customFormat="1" ht="30" customHeight="1">
      <c r="B15" s="588"/>
      <c r="C15" s="563" t="s">
        <v>21</v>
      </c>
      <c r="D15" s="681"/>
      <c r="E15" s="681"/>
      <c r="F15" s="681"/>
      <c r="G15" s="681"/>
      <c r="H15" s="681"/>
      <c r="I15" s="681"/>
      <c r="J15" s="681"/>
      <c r="K15" s="686"/>
      <c r="L15" s="686"/>
      <c r="M15" s="686"/>
      <c r="N15" s="687"/>
      <c r="O15" s="677"/>
      <c r="P15" s="272"/>
    </row>
    <row r="16" spans="2:16" s="265" customFormat="1" ht="30" customHeight="1">
      <c r="B16" s="588"/>
      <c r="C16" s="563" t="s">
        <v>15</v>
      </c>
      <c r="D16" s="681"/>
      <c r="E16" s="681"/>
      <c r="F16" s="681"/>
      <c r="G16" s="681"/>
      <c r="H16" s="681"/>
      <c r="I16" s="681"/>
      <c r="J16" s="681"/>
      <c r="K16" s="686"/>
      <c r="L16" s="686"/>
      <c r="M16" s="686"/>
      <c r="N16" s="687"/>
      <c r="O16" s="677"/>
      <c r="P16" s="266"/>
    </row>
    <row r="17" spans="2:16" s="2" customFormat="1" ht="18" customHeight="1">
      <c r="B17" s="586"/>
      <c r="C17" s="546" t="s">
        <v>109</v>
      </c>
      <c r="D17" s="244"/>
      <c r="E17" s="244"/>
      <c r="F17" s="244"/>
      <c r="G17" s="244"/>
      <c r="H17" s="244"/>
      <c r="I17" s="244"/>
      <c r="J17" s="680">
        <f>+SUM(D17:I17)</f>
        <v>0</v>
      </c>
      <c r="K17" s="684"/>
      <c r="L17" s="684"/>
      <c r="M17" s="691"/>
      <c r="N17" s="690"/>
      <c r="O17" s="678"/>
      <c r="P17" s="4"/>
    </row>
    <row r="18" spans="2:16" s="2" customFormat="1" ht="18" customHeight="1">
      <c r="B18" s="582"/>
      <c r="C18" s="546" t="s">
        <v>110</v>
      </c>
      <c r="D18" s="244"/>
      <c r="E18" s="244"/>
      <c r="F18" s="244"/>
      <c r="G18" s="244"/>
      <c r="H18" s="244"/>
      <c r="I18" s="244"/>
      <c r="J18" s="680">
        <f>+SUM(D18:I18)</f>
        <v>0</v>
      </c>
      <c r="K18" s="684"/>
      <c r="L18" s="684"/>
      <c r="M18" s="691"/>
      <c r="N18" s="690"/>
      <c r="O18" s="678"/>
      <c r="P18" s="4"/>
    </row>
    <row r="19" spans="2:16" s="2" customFormat="1" ht="18" customHeight="1">
      <c r="B19" s="583"/>
      <c r="C19" s="546" t="s">
        <v>342</v>
      </c>
      <c r="D19" s="244"/>
      <c r="E19" s="244"/>
      <c r="F19" s="244"/>
      <c r="G19" s="244"/>
      <c r="H19" s="244"/>
      <c r="I19" s="244"/>
      <c r="J19" s="680">
        <f>+SUM(D19:I19)</f>
        <v>0</v>
      </c>
      <c r="K19" s="684"/>
      <c r="L19" s="684"/>
      <c r="M19" s="691"/>
      <c r="N19" s="690"/>
      <c r="O19" s="678"/>
      <c r="P19" s="4"/>
    </row>
    <row r="20" spans="2:16" s="2" customFormat="1" ht="18" customHeight="1">
      <c r="B20" s="587"/>
      <c r="C20" s="546" t="s">
        <v>111</v>
      </c>
      <c r="D20" s="244"/>
      <c r="E20" s="244"/>
      <c r="F20" s="244"/>
      <c r="G20" s="244"/>
      <c r="H20" s="244"/>
      <c r="I20" s="244"/>
      <c r="J20" s="680">
        <f>+SUM(D20:I20)</f>
        <v>0</v>
      </c>
      <c r="K20" s="684"/>
      <c r="L20" s="684"/>
      <c r="M20" s="691"/>
      <c r="N20" s="690"/>
      <c r="O20" s="678"/>
      <c r="P20" s="4"/>
    </row>
    <row r="21" spans="2:16" s="2" customFormat="1" ht="18" customHeight="1">
      <c r="B21" s="586"/>
      <c r="C21" s="561" t="s">
        <v>14</v>
      </c>
      <c r="D21" s="670">
        <f t="shared" ref="D21:I21" si="1">+D17+D18+D20</f>
        <v>0</v>
      </c>
      <c r="E21" s="680">
        <f t="shared" si="1"/>
        <v>0</v>
      </c>
      <c r="F21" s="680">
        <f t="shared" si="1"/>
        <v>0</v>
      </c>
      <c r="G21" s="680">
        <f t="shared" si="1"/>
        <v>0</v>
      </c>
      <c r="H21" s="680">
        <f t="shared" si="1"/>
        <v>0</v>
      </c>
      <c r="I21" s="680">
        <f t="shared" si="1"/>
        <v>0</v>
      </c>
      <c r="J21" s="680">
        <f>+SUM(D21:I21)</f>
        <v>0</v>
      </c>
      <c r="K21" s="234"/>
      <c r="L21" s="234"/>
      <c r="M21" s="680">
        <f>+M17+M18+M20</f>
        <v>0</v>
      </c>
      <c r="N21" s="685">
        <f>+N17+N18+N20</f>
        <v>0</v>
      </c>
      <c r="O21" s="688"/>
      <c r="P21" s="4"/>
    </row>
    <row r="22" spans="2:16" s="265" customFormat="1" ht="30" customHeight="1">
      <c r="B22" s="607"/>
      <c r="C22" s="563" t="s">
        <v>16</v>
      </c>
      <c r="D22" s="681"/>
      <c r="E22" s="681"/>
      <c r="F22" s="681"/>
      <c r="G22" s="681"/>
      <c r="H22" s="681"/>
      <c r="I22" s="681"/>
      <c r="J22" s="681"/>
      <c r="K22" s="686"/>
      <c r="L22" s="686"/>
      <c r="M22" s="686"/>
      <c r="N22" s="687"/>
      <c r="O22" s="677"/>
      <c r="P22" s="266"/>
    </row>
    <row r="23" spans="2:16" s="2" customFormat="1" ht="18" customHeight="1">
      <c r="B23" s="582"/>
      <c r="C23" s="546" t="s">
        <v>109</v>
      </c>
      <c r="D23" s="244"/>
      <c r="E23" s="244"/>
      <c r="F23" s="244"/>
      <c r="G23" s="244"/>
      <c r="H23" s="244"/>
      <c r="I23" s="244"/>
      <c r="J23" s="680">
        <f t="shared" ref="J23:J29" si="2">+SUM(D23:I23)</f>
        <v>0</v>
      </c>
      <c r="K23" s="310"/>
      <c r="L23" s="310"/>
      <c r="M23" s="691"/>
      <c r="N23" s="690"/>
      <c r="O23" s="678"/>
      <c r="P23" s="4"/>
    </row>
    <row r="24" spans="2:16" s="2" customFormat="1" ht="18" customHeight="1">
      <c r="B24" s="582"/>
      <c r="C24" s="546" t="s">
        <v>110</v>
      </c>
      <c r="D24" s="244"/>
      <c r="E24" s="244"/>
      <c r="F24" s="244"/>
      <c r="G24" s="244"/>
      <c r="H24" s="244"/>
      <c r="I24" s="244"/>
      <c r="J24" s="680">
        <f t="shared" si="2"/>
        <v>0</v>
      </c>
      <c r="K24" s="310"/>
      <c r="L24" s="310"/>
      <c r="M24" s="691"/>
      <c r="N24" s="690"/>
      <c r="O24" s="678"/>
      <c r="P24" s="4"/>
    </row>
    <row r="25" spans="2:16" s="2" customFormat="1" ht="18" customHeight="1">
      <c r="B25" s="583"/>
      <c r="C25" s="546" t="s">
        <v>342</v>
      </c>
      <c r="D25" s="244"/>
      <c r="E25" s="244"/>
      <c r="F25" s="244"/>
      <c r="G25" s="244"/>
      <c r="H25" s="244"/>
      <c r="I25" s="244"/>
      <c r="J25" s="680">
        <f t="shared" si="2"/>
        <v>0</v>
      </c>
      <c r="K25" s="310"/>
      <c r="L25" s="310"/>
      <c r="M25" s="691"/>
      <c r="N25" s="690"/>
      <c r="O25" s="678"/>
      <c r="P25" s="4"/>
    </row>
    <row r="26" spans="2:16" s="2" customFormat="1" ht="18" customHeight="1">
      <c r="B26" s="587"/>
      <c r="C26" s="546" t="s">
        <v>111</v>
      </c>
      <c r="D26" s="244"/>
      <c r="E26" s="244"/>
      <c r="F26" s="244"/>
      <c r="G26" s="244"/>
      <c r="H26" s="244"/>
      <c r="I26" s="244"/>
      <c r="J26" s="680">
        <f t="shared" si="2"/>
        <v>0</v>
      </c>
      <c r="K26" s="310"/>
      <c r="L26" s="310"/>
      <c r="M26" s="691"/>
      <c r="N26" s="690"/>
      <c r="O26" s="678"/>
      <c r="P26" s="4"/>
    </row>
    <row r="27" spans="2:16" s="2" customFormat="1" ht="18" customHeight="1">
      <c r="B27" s="582"/>
      <c r="C27" s="561" t="s">
        <v>14</v>
      </c>
      <c r="D27" s="670">
        <f t="shared" ref="D27:I27" si="3">+D23+D24+D26</f>
        <v>0</v>
      </c>
      <c r="E27" s="680">
        <f t="shared" si="3"/>
        <v>0</v>
      </c>
      <c r="F27" s="680">
        <f t="shared" si="3"/>
        <v>0</v>
      </c>
      <c r="G27" s="680">
        <f t="shared" si="3"/>
        <v>0</v>
      </c>
      <c r="H27" s="680">
        <f t="shared" si="3"/>
        <v>0</v>
      </c>
      <c r="I27" s="680">
        <f t="shared" si="3"/>
        <v>0</v>
      </c>
      <c r="J27" s="680">
        <f>+SUM(D27:I27)</f>
        <v>0</v>
      </c>
      <c r="K27" s="234"/>
      <c r="L27" s="234"/>
      <c r="M27" s="680">
        <f>+M23+M24+M26</f>
        <v>0</v>
      </c>
      <c r="N27" s="685">
        <f>+N23+N24+N26</f>
        <v>0</v>
      </c>
      <c r="O27" s="688"/>
      <c r="P27" s="4"/>
    </row>
    <row r="28" spans="2:16" s="2" customFormat="1" ht="50.1" customHeight="1">
      <c r="B28" s="582"/>
      <c r="C28" s="561" t="s">
        <v>17</v>
      </c>
      <c r="D28" s="680">
        <f t="shared" ref="D28:I28" si="4">+SUM(D27,D21)</f>
        <v>0</v>
      </c>
      <c r="E28" s="680">
        <f t="shared" si="4"/>
        <v>0</v>
      </c>
      <c r="F28" s="680">
        <f t="shared" si="4"/>
        <v>0</v>
      </c>
      <c r="G28" s="680">
        <f t="shared" si="4"/>
        <v>0</v>
      </c>
      <c r="H28" s="680">
        <f t="shared" si="4"/>
        <v>0</v>
      </c>
      <c r="I28" s="680">
        <f t="shared" si="4"/>
        <v>0</v>
      </c>
      <c r="J28" s="680">
        <f t="shared" si="2"/>
        <v>0</v>
      </c>
      <c r="K28" s="680">
        <f>+SUM(K27,K21)</f>
        <v>0</v>
      </c>
      <c r="L28" s="680">
        <f>+SUM(L27,L21)</f>
        <v>0</v>
      </c>
      <c r="M28" s="680">
        <f>+SUM(M27,M21)</f>
        <v>0</v>
      </c>
      <c r="N28" s="685">
        <f>+SUM(N27,N21)</f>
        <v>0</v>
      </c>
      <c r="O28" s="688"/>
      <c r="P28" s="4"/>
    </row>
    <row r="29" spans="2:16" s="2" customFormat="1" ht="30" customHeight="1">
      <c r="B29" s="582"/>
      <c r="C29" s="565" t="s">
        <v>22</v>
      </c>
      <c r="D29" s="680">
        <f>+SUM(D27,D21,D14)</f>
        <v>0</v>
      </c>
      <c r="E29" s="680">
        <f t="shared" ref="E29:K29" si="5">+SUM(E27,E21,E14)</f>
        <v>0</v>
      </c>
      <c r="F29" s="680">
        <f t="shared" si="5"/>
        <v>0</v>
      </c>
      <c r="G29" s="680">
        <f t="shared" si="5"/>
        <v>0</v>
      </c>
      <c r="H29" s="680">
        <f t="shared" si="5"/>
        <v>0</v>
      </c>
      <c r="I29" s="680">
        <f t="shared" si="5"/>
        <v>0</v>
      </c>
      <c r="J29" s="680">
        <f t="shared" si="2"/>
        <v>0</v>
      </c>
      <c r="K29" s="680">
        <f t="shared" si="5"/>
        <v>0</v>
      </c>
      <c r="L29" s="680">
        <f>+SUM(L28,L14,)</f>
        <v>0</v>
      </c>
      <c r="M29" s="680">
        <f>+SUM(M28,M14,)</f>
        <v>0</v>
      </c>
      <c r="N29" s="685">
        <f>+SUM(N28,N14,)</f>
        <v>0</v>
      </c>
      <c r="O29" s="688"/>
      <c r="P29" s="4"/>
    </row>
    <row r="30" spans="2:16" s="265" customFormat="1" ht="30" customHeight="1">
      <c r="B30" s="588"/>
      <c r="C30" s="563" t="s">
        <v>27</v>
      </c>
      <c r="D30" s="682"/>
      <c r="E30" s="682"/>
      <c r="F30" s="682"/>
      <c r="G30" s="682"/>
      <c r="H30" s="682"/>
      <c r="I30" s="682"/>
      <c r="J30" s="682"/>
      <c r="K30" s="682"/>
      <c r="L30" s="682"/>
      <c r="M30" s="682"/>
      <c r="N30" s="689"/>
      <c r="O30" s="677"/>
      <c r="P30" s="266"/>
    </row>
    <row r="31" spans="2:16" s="2" customFormat="1" ht="18" customHeight="1">
      <c r="B31" s="586"/>
      <c r="C31" s="561" t="s">
        <v>93</v>
      </c>
      <c r="D31" s="244"/>
      <c r="E31" s="244"/>
      <c r="F31" s="244"/>
      <c r="G31" s="244"/>
      <c r="H31" s="244"/>
      <c r="I31" s="244"/>
      <c r="J31" s="680">
        <f>+SUM(D31:I31)</f>
        <v>0</v>
      </c>
      <c r="K31" s="244"/>
      <c r="L31" s="244"/>
      <c r="M31" s="244"/>
      <c r="N31" s="690"/>
      <c r="O31" s="678"/>
      <c r="P31" s="146"/>
    </row>
    <row r="32" spans="2:16" s="2" customFormat="1" ht="18" customHeight="1">
      <c r="B32" s="589"/>
      <c r="C32" s="609" t="s">
        <v>94</v>
      </c>
      <c r="D32" s="245"/>
      <c r="E32" s="245"/>
      <c r="F32" s="245"/>
      <c r="G32" s="245"/>
      <c r="H32" s="245"/>
      <c r="I32" s="245"/>
      <c r="J32" s="683">
        <f>+SUM(D32:I32)</f>
        <v>0</v>
      </c>
      <c r="K32" s="245"/>
      <c r="L32" s="245"/>
      <c r="M32" s="245"/>
      <c r="N32" s="366"/>
      <c r="O32" s="679"/>
      <c r="P32" s="4"/>
    </row>
    <row r="33" spans="1:44" s="2" customFormat="1" ht="90" customHeight="1">
      <c r="B33" s="766" t="s">
        <v>369</v>
      </c>
      <c r="C33" s="767"/>
      <c r="D33" s="767"/>
      <c r="E33" s="767"/>
      <c r="F33" s="767"/>
      <c r="G33" s="767"/>
      <c r="H33" s="767"/>
      <c r="I33" s="767"/>
      <c r="J33" s="767"/>
      <c r="K33" s="767"/>
      <c r="L33" s="767"/>
      <c r="M33" s="767"/>
      <c r="N33" s="768"/>
      <c r="O33" s="539"/>
      <c r="P33" s="4"/>
    </row>
    <row r="34" spans="1:44" s="2" customFormat="1" ht="18" customHeight="1">
      <c r="B34" s="460"/>
      <c r="C34" s="561"/>
      <c r="E34" s="6"/>
      <c r="F34" s="6"/>
      <c r="G34" s="6"/>
      <c r="H34" s="6"/>
      <c r="I34" s="6"/>
      <c r="J34" s="6"/>
      <c r="K34" s="6"/>
      <c r="L34" s="6"/>
      <c r="M34" s="6"/>
      <c r="P34" s="4"/>
    </row>
    <row r="35" spans="1:44" s="2" customFormat="1" ht="18" customHeight="1">
      <c r="B35" s="460"/>
      <c r="C35" s="561"/>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row>
    <row r="36" spans="1:44" s="1" customFormat="1" ht="18" customHeight="1">
      <c r="B36" s="593"/>
      <c r="C36" s="561"/>
      <c r="E36" s="387" t="s">
        <v>310</v>
      </c>
      <c r="F36" s="388">
        <f>MAX(D42:P67)</f>
        <v>0</v>
      </c>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row>
    <row r="37" spans="1:44" s="1" customFormat="1" ht="20.100000000000001" customHeight="1">
      <c r="B37" s="594" t="s">
        <v>305</v>
      </c>
      <c r="C37" s="567"/>
      <c r="D37" s="377"/>
      <c r="E37" s="389" t="s">
        <v>311</v>
      </c>
      <c r="F37" s="390">
        <f>MIN(D42:P67)</f>
        <v>0</v>
      </c>
      <c r="G37" s="378"/>
      <c r="H37" s="378"/>
      <c r="I37" s="378"/>
      <c r="J37" s="378"/>
      <c r="K37" s="378"/>
      <c r="L37" s="378"/>
      <c r="M37" s="37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row>
    <row r="38" spans="1:44" s="1" customFormat="1" ht="18" customHeight="1">
      <c r="B38" s="593"/>
      <c r="C38" s="561"/>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row>
    <row r="39" spans="1:44" s="1" customFormat="1" ht="18" customHeight="1">
      <c r="B39" s="593"/>
      <c r="C39" s="561"/>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row>
    <row r="40" spans="1:44" s="2" customFormat="1" ht="34.15" customHeight="1">
      <c r="B40" s="619"/>
      <c r="C40" s="620" t="s">
        <v>7</v>
      </c>
      <c r="D40" s="415" t="s">
        <v>32</v>
      </c>
      <c r="E40" s="416"/>
      <c r="F40" s="417"/>
      <c r="G40" s="416"/>
      <c r="H40" s="416"/>
      <c r="I40" s="418"/>
      <c r="J40" s="418"/>
      <c r="K40" s="419" t="s">
        <v>33</v>
      </c>
      <c r="L40" s="420" t="s">
        <v>34</v>
      </c>
      <c r="M40" s="421" t="s">
        <v>35</v>
      </c>
      <c r="N40" s="420" t="s">
        <v>34</v>
      </c>
      <c r="O40" s="506"/>
      <c r="P40" s="764" t="str">
        <f>+J8</f>
        <v>Total</v>
      </c>
    </row>
    <row r="41" spans="1:44" s="2" customFormat="1" ht="58.5" customHeight="1">
      <c r="B41" s="621"/>
      <c r="C41" s="622"/>
      <c r="D41" s="422" t="str">
        <f>+D8</f>
        <v>US</v>
      </c>
      <c r="E41" s="422" t="str">
        <f t="shared" ref="E41:J41" si="6">+E8</f>
        <v>Japanese</v>
      </c>
      <c r="F41" s="422" t="str">
        <f t="shared" si="6"/>
        <v>European ²</v>
      </c>
      <c r="G41" s="422" t="str">
        <f t="shared" si="6"/>
        <v>Latin American</v>
      </c>
      <c r="H41" s="422" t="str">
        <f t="shared" si="6"/>
        <v>Other Asian ³</v>
      </c>
      <c r="I41" s="422" t="str">
        <f t="shared" si="6"/>
        <v>Other 4</v>
      </c>
      <c r="J41" s="422" t="str">
        <f t="shared" si="6"/>
        <v>Total</v>
      </c>
      <c r="K41" s="423" t="s">
        <v>38</v>
      </c>
      <c r="L41" s="424" t="s">
        <v>39</v>
      </c>
      <c r="M41" s="425" t="s">
        <v>40</v>
      </c>
      <c r="N41" s="424" t="s">
        <v>323</v>
      </c>
      <c r="O41" s="506"/>
      <c r="P41" s="765"/>
    </row>
    <row r="42" spans="1:44" s="2" customFormat="1" ht="18" customHeight="1">
      <c r="B42" s="596"/>
      <c r="C42" s="572" t="s">
        <v>41</v>
      </c>
      <c r="D42" s="252"/>
      <c r="E42" s="252"/>
      <c r="F42" s="271"/>
      <c r="G42" s="252"/>
      <c r="H42" s="252"/>
      <c r="I42" s="252"/>
      <c r="J42" s="252"/>
      <c r="K42" s="438"/>
      <c r="L42" s="438"/>
      <c r="M42" s="426"/>
      <c r="N42" s="252"/>
      <c r="O42" s="506"/>
      <c r="P42" s="433"/>
    </row>
    <row r="43" spans="1:44" s="2" customFormat="1" ht="18" customHeight="1">
      <c r="B43" s="597"/>
      <c r="C43" s="570" t="s">
        <v>109</v>
      </c>
      <c r="D43" s="268"/>
      <c r="E43" s="268"/>
      <c r="F43" s="268"/>
      <c r="G43" s="268"/>
      <c r="H43" s="268"/>
      <c r="I43" s="268"/>
      <c r="J43" s="268"/>
      <c r="K43" s="439"/>
      <c r="L43" s="439"/>
      <c r="M43" s="429"/>
      <c r="N43" s="253"/>
      <c r="O43" s="507"/>
      <c r="P43" s="385">
        <f>J10-SUM(D10:I10)</f>
        <v>0</v>
      </c>
    </row>
    <row r="44" spans="1:44" s="2" customFormat="1" ht="18" customHeight="1">
      <c r="B44" s="598"/>
      <c r="C44" s="570" t="s">
        <v>110</v>
      </c>
      <c r="D44" s="268"/>
      <c r="E44" s="268"/>
      <c r="F44" s="268"/>
      <c r="G44" s="268"/>
      <c r="H44" s="268"/>
      <c r="I44" s="268"/>
      <c r="J44" s="268"/>
      <c r="K44" s="439"/>
      <c r="L44" s="439"/>
      <c r="M44" s="429"/>
      <c r="N44" s="253"/>
      <c r="O44" s="507"/>
      <c r="P44" s="385">
        <f>J11-SUM(D11:I11)</f>
        <v>0</v>
      </c>
    </row>
    <row r="45" spans="1:44" s="2" customFormat="1" ht="18" customHeight="1">
      <c r="A45" s="380"/>
      <c r="B45" s="623" t="s">
        <v>342</v>
      </c>
      <c r="C45" s="570"/>
      <c r="D45" s="381">
        <f>+IF(OR(SUM(D12)&gt;0),IF(OR(D11=0,D11=""),111,IF((D11&lt;D12),111,0)),0)</f>
        <v>0</v>
      </c>
      <c r="E45" s="381">
        <f t="shared" ref="E45:J45" si="7">+IF(OR(SUM(E12)&gt;0),IF(OR(E11=0,E11=""),111,IF((E11&lt;E12),111,0)),0)</f>
        <v>0</v>
      </c>
      <c r="F45" s="381">
        <f t="shared" si="7"/>
        <v>0</v>
      </c>
      <c r="G45" s="381">
        <f t="shared" si="7"/>
        <v>0</v>
      </c>
      <c r="H45" s="381">
        <f t="shared" si="7"/>
        <v>0</v>
      </c>
      <c r="I45" s="381">
        <f t="shared" si="7"/>
        <v>0</v>
      </c>
      <c r="J45" s="381">
        <f t="shared" si="7"/>
        <v>0</v>
      </c>
      <c r="K45" s="439"/>
      <c r="L45" s="439"/>
      <c r="M45" s="381">
        <f>+IF(OR(SUM(M12)&gt;0),IF(OR(M11=0,M11=""),111,IF((M11&lt;M12),111,0)),0)</f>
        <v>0</v>
      </c>
      <c r="N45" s="381">
        <f>+IF(OR(SUM(N12)&gt;0),IF(OR(N11=0,N11=""),111,IF((N11&lt;N12),111,0)),0)</f>
        <v>0</v>
      </c>
      <c r="O45" s="507"/>
      <c r="P45" s="385">
        <f>J12-SUM(D12:I12)</f>
        <v>0</v>
      </c>
    </row>
    <row r="46" spans="1:44" s="2" customFormat="1" ht="18" customHeight="1">
      <c r="B46" s="598"/>
      <c r="C46" s="570" t="s">
        <v>111</v>
      </c>
      <c r="D46" s="268"/>
      <c r="E46" s="268"/>
      <c r="F46" s="268"/>
      <c r="G46" s="268"/>
      <c r="H46" s="268"/>
      <c r="I46" s="268"/>
      <c r="J46" s="268"/>
      <c r="K46" s="439"/>
      <c r="L46" s="439"/>
      <c r="M46" s="429"/>
      <c r="N46" s="253"/>
      <c r="O46" s="507"/>
      <c r="P46" s="385">
        <f>J13-SUM(D13:I13)</f>
        <v>0</v>
      </c>
    </row>
    <row r="47" spans="1:44" s="2" customFormat="1" ht="18" customHeight="1">
      <c r="B47" s="598"/>
      <c r="C47" s="378" t="s">
        <v>14</v>
      </c>
      <c r="D47" s="385">
        <f>+D14-D10-D11-D13</f>
        <v>0</v>
      </c>
      <c r="E47" s="385">
        <f t="shared" ref="E47:J47" si="8">+E14-E10-E11-E13</f>
        <v>0</v>
      </c>
      <c r="F47" s="385">
        <f t="shared" si="8"/>
        <v>0</v>
      </c>
      <c r="G47" s="385">
        <f t="shared" si="8"/>
        <v>0</v>
      </c>
      <c r="H47" s="385">
        <f t="shared" si="8"/>
        <v>0</v>
      </c>
      <c r="I47" s="385">
        <f t="shared" si="8"/>
        <v>0</v>
      </c>
      <c r="J47" s="385">
        <f t="shared" si="8"/>
        <v>0</v>
      </c>
      <c r="K47" s="435"/>
      <c r="L47" s="435"/>
      <c r="M47" s="441">
        <f>+M14-M10-M11-M13</f>
        <v>0</v>
      </c>
      <c r="N47" s="385">
        <f>+N14-N10-N11-N13</f>
        <v>0</v>
      </c>
      <c r="O47" s="507"/>
      <c r="P47" s="385">
        <f>J14-SUM(D14:I14)</f>
        <v>0</v>
      </c>
    </row>
    <row r="48" spans="1:44" s="2" customFormat="1" ht="18" customHeight="1">
      <c r="B48" s="601"/>
      <c r="C48" s="572" t="s">
        <v>21</v>
      </c>
      <c r="D48" s="268"/>
      <c r="E48" s="256"/>
      <c r="F48" s="256"/>
      <c r="G48" s="256"/>
      <c r="H48" s="256"/>
      <c r="I48" s="256"/>
      <c r="J48" s="256"/>
      <c r="K48" s="440"/>
      <c r="L48" s="440"/>
      <c r="M48" s="428"/>
      <c r="N48" s="258"/>
      <c r="O48" s="507"/>
      <c r="P48" s="413"/>
    </row>
    <row r="49" spans="2:16" s="2" customFormat="1" ht="18" customHeight="1">
      <c r="B49" s="601"/>
      <c r="C49" s="572" t="s">
        <v>15</v>
      </c>
      <c r="D49" s="256"/>
      <c r="E49" s="256"/>
      <c r="F49" s="256"/>
      <c r="G49" s="256"/>
      <c r="H49" s="256"/>
      <c r="I49" s="256"/>
      <c r="J49" s="256"/>
      <c r="K49" s="440"/>
      <c r="L49" s="440"/>
      <c r="M49" s="428"/>
      <c r="N49" s="258"/>
      <c r="O49" s="507"/>
      <c r="P49" s="413"/>
    </row>
    <row r="50" spans="2:16" s="2" customFormat="1" ht="18" customHeight="1">
      <c r="B50" s="599"/>
      <c r="C50" s="570" t="s">
        <v>109</v>
      </c>
      <c r="D50" s="268"/>
      <c r="E50" s="268"/>
      <c r="F50" s="268"/>
      <c r="G50" s="268"/>
      <c r="H50" s="268"/>
      <c r="I50" s="268"/>
      <c r="J50" s="268"/>
      <c r="K50" s="439"/>
      <c r="L50" s="439"/>
      <c r="M50" s="429"/>
      <c r="N50" s="253"/>
      <c r="O50" s="507"/>
      <c r="P50" s="385">
        <f>J17-SUM(D17:I17)</f>
        <v>0</v>
      </c>
    </row>
    <row r="51" spans="2:16" s="2" customFormat="1" ht="18" customHeight="1">
      <c r="B51" s="597"/>
      <c r="C51" s="570" t="s">
        <v>110</v>
      </c>
      <c r="D51" s="268"/>
      <c r="E51" s="268"/>
      <c r="F51" s="268"/>
      <c r="G51" s="268"/>
      <c r="H51" s="268"/>
      <c r="I51" s="268"/>
      <c r="J51" s="268"/>
      <c r="K51" s="439"/>
      <c r="L51" s="439"/>
      <c r="M51" s="429"/>
      <c r="N51" s="253"/>
      <c r="O51" s="507"/>
      <c r="P51" s="385">
        <f>J18-SUM(D18:I18)</f>
        <v>0</v>
      </c>
    </row>
    <row r="52" spans="2:16" s="2" customFormat="1" ht="18" customHeight="1">
      <c r="B52" s="623" t="s">
        <v>342</v>
      </c>
      <c r="C52" s="570"/>
      <c r="D52" s="381">
        <f>+IF(OR(SUM(D19)&gt;0),IF(OR(D18=0,D18=""),111,IF((D18&lt;D19),111,0)),0)</f>
        <v>0</v>
      </c>
      <c r="E52" s="381">
        <f t="shared" ref="E52:J52" si="9">+IF(OR(SUM(E19)&gt;0),IF(OR(E18=0,E18=""),111,IF((E18&lt;E19),111,0)),0)</f>
        <v>0</v>
      </c>
      <c r="F52" s="381">
        <f t="shared" si="9"/>
        <v>0</v>
      </c>
      <c r="G52" s="381">
        <f t="shared" si="9"/>
        <v>0</v>
      </c>
      <c r="H52" s="381">
        <f t="shared" si="9"/>
        <v>0</v>
      </c>
      <c r="I52" s="381">
        <f t="shared" si="9"/>
        <v>0</v>
      </c>
      <c r="J52" s="381">
        <f t="shared" si="9"/>
        <v>0</v>
      </c>
      <c r="K52" s="439"/>
      <c r="L52" s="439"/>
      <c r="M52" s="381">
        <f>+IF(OR(SUM(M19)&gt;0),IF(OR(M18=0,M18=""),111,IF((M18&lt;M19),111,0)),0)</f>
        <v>0</v>
      </c>
      <c r="N52" s="381">
        <f>+IF(OR(SUM(N19)&gt;0),IF(OR(N18=0,N18=""),111,IF((N18&lt;N19),111,0)),0)</f>
        <v>0</v>
      </c>
      <c r="O52" s="507"/>
      <c r="P52" s="385">
        <f>J19-SUM(D19:I19)</f>
        <v>0</v>
      </c>
    </row>
    <row r="53" spans="2:16" s="2" customFormat="1" ht="18" customHeight="1">
      <c r="B53" s="600"/>
      <c r="C53" s="570" t="s">
        <v>111</v>
      </c>
      <c r="D53" s="268"/>
      <c r="E53" s="268"/>
      <c r="F53" s="268"/>
      <c r="G53" s="268"/>
      <c r="H53" s="268"/>
      <c r="I53" s="268"/>
      <c r="J53" s="268"/>
      <c r="K53" s="439"/>
      <c r="L53" s="439"/>
      <c r="M53" s="381"/>
      <c r="N53" s="381"/>
      <c r="O53" s="507"/>
      <c r="P53" s="385">
        <f>J20-SUM(D20:I20)</f>
        <v>0</v>
      </c>
    </row>
    <row r="54" spans="2:16" s="2" customFormat="1" ht="18" customHeight="1">
      <c r="B54" s="599"/>
      <c r="C54" s="378" t="s">
        <v>14</v>
      </c>
      <c r="D54" s="385">
        <f>+D21-D17-D18-D20</f>
        <v>0</v>
      </c>
      <c r="E54" s="385">
        <f t="shared" ref="E54:J54" si="10">+E21-E17-E18-E20</f>
        <v>0</v>
      </c>
      <c r="F54" s="385">
        <f t="shared" si="10"/>
        <v>0</v>
      </c>
      <c r="G54" s="385">
        <f t="shared" si="10"/>
        <v>0</v>
      </c>
      <c r="H54" s="385">
        <f t="shared" si="10"/>
        <v>0</v>
      </c>
      <c r="I54" s="385">
        <f t="shared" si="10"/>
        <v>0</v>
      </c>
      <c r="J54" s="385">
        <f t="shared" si="10"/>
        <v>0</v>
      </c>
      <c r="K54" s="435"/>
      <c r="L54" s="435"/>
      <c r="M54" s="441">
        <f>+M21-M17-M18-M20</f>
        <v>0</v>
      </c>
      <c r="N54" s="385">
        <f>+N21-N17-N18-N20</f>
        <v>0</v>
      </c>
      <c r="O54" s="507"/>
      <c r="P54" s="385">
        <f>J21-SUM(D21:I21)</f>
        <v>0</v>
      </c>
    </row>
    <row r="55" spans="2:16" s="2" customFormat="1" ht="18" customHeight="1">
      <c r="B55" s="612"/>
      <c r="C55" s="572" t="s">
        <v>16</v>
      </c>
      <c r="D55" s="256"/>
      <c r="E55" s="256"/>
      <c r="F55" s="256"/>
      <c r="G55" s="256"/>
      <c r="H55" s="256"/>
      <c r="I55" s="256"/>
      <c r="J55" s="256"/>
      <c r="K55" s="440"/>
      <c r="L55" s="440"/>
      <c r="M55" s="428"/>
      <c r="N55" s="258"/>
      <c r="O55" s="507"/>
      <c r="P55" s="413"/>
    </row>
    <row r="56" spans="2:16" s="2" customFormat="1" ht="18" customHeight="1">
      <c r="B56" s="597"/>
      <c r="C56" s="570" t="s">
        <v>109</v>
      </c>
      <c r="D56" s="268"/>
      <c r="E56" s="268"/>
      <c r="F56" s="268"/>
      <c r="G56" s="268"/>
      <c r="H56" s="268"/>
      <c r="I56" s="268"/>
      <c r="J56" s="268"/>
      <c r="K56" s="439"/>
      <c r="L56" s="439"/>
      <c r="M56" s="429"/>
      <c r="N56" s="253"/>
      <c r="O56" s="507"/>
      <c r="P56" s="385">
        <f>J23-SUM(D23:I23)</f>
        <v>0</v>
      </c>
    </row>
    <row r="57" spans="2:16" s="2" customFormat="1" ht="18" customHeight="1">
      <c r="B57" s="597"/>
      <c r="C57" s="570" t="s">
        <v>110</v>
      </c>
      <c r="D57" s="268"/>
      <c r="E57" s="268"/>
      <c r="F57" s="268"/>
      <c r="G57" s="268"/>
      <c r="H57" s="268"/>
      <c r="I57" s="268"/>
      <c r="J57" s="268"/>
      <c r="K57" s="439"/>
      <c r="L57" s="439"/>
      <c r="M57" s="429"/>
      <c r="N57" s="253"/>
      <c r="O57" s="507"/>
      <c r="P57" s="385">
        <f>J24-SUM(D24:I24)</f>
        <v>0</v>
      </c>
    </row>
    <row r="58" spans="2:16" s="2" customFormat="1" ht="18" customHeight="1">
      <c r="B58" s="623" t="s">
        <v>342</v>
      </c>
      <c r="C58" s="570"/>
      <c r="D58" s="381">
        <f>+IF(OR(SUM(D25)&gt;0),IF(OR(D24=0,D24=""),111,IF((D24&lt;D25),111,0)),0)</f>
        <v>0</v>
      </c>
      <c r="E58" s="381">
        <f t="shared" ref="E58:J58" si="11">+IF(OR(SUM(E25)&gt;0),IF(OR(E24=0,E24=""),111,IF((E24&lt;E25),111,0)),0)</f>
        <v>0</v>
      </c>
      <c r="F58" s="381">
        <f t="shared" si="11"/>
        <v>0</v>
      </c>
      <c r="G58" s="381">
        <f t="shared" si="11"/>
        <v>0</v>
      </c>
      <c r="H58" s="381">
        <f t="shared" si="11"/>
        <v>0</v>
      </c>
      <c r="I58" s="381">
        <f t="shared" si="11"/>
        <v>0</v>
      </c>
      <c r="J58" s="381">
        <f t="shared" si="11"/>
        <v>0</v>
      </c>
      <c r="K58" s="439"/>
      <c r="L58" s="439"/>
      <c r="M58" s="381">
        <f>+IF(OR(SUM(M25)&gt;0),IF(OR(M24=0,M24=""),111,IF((M24&lt;M25),111,0)),0)</f>
        <v>0</v>
      </c>
      <c r="N58" s="381">
        <f>+IF(OR(SUM(N25)&gt;0),IF(OR(N24=0,N24=""),111,IF((N24&lt;N25),111,0)),0)</f>
        <v>0</v>
      </c>
      <c r="O58" s="507"/>
      <c r="P58" s="385">
        <f>J25-SUM(D25:I25)</f>
        <v>0</v>
      </c>
    </row>
    <row r="59" spans="2:16" s="2" customFormat="1" ht="18" customHeight="1">
      <c r="B59" s="600"/>
      <c r="C59" s="570" t="s">
        <v>111</v>
      </c>
      <c r="D59" s="268"/>
      <c r="E59" s="268"/>
      <c r="F59" s="268"/>
      <c r="G59" s="268"/>
      <c r="H59" s="268"/>
      <c r="I59" s="268"/>
      <c r="J59" s="268"/>
      <c r="K59" s="439"/>
      <c r="L59" s="439"/>
      <c r="M59" s="429"/>
      <c r="N59" s="253"/>
      <c r="O59" s="507"/>
      <c r="P59" s="385">
        <f t="shared" ref="P59:P65" si="12">J26-SUM(D26:I26)</f>
        <v>0</v>
      </c>
    </row>
    <row r="60" spans="2:16" s="2" customFormat="1" ht="18" customHeight="1">
      <c r="B60" s="597"/>
      <c r="C60" s="378" t="s">
        <v>14</v>
      </c>
      <c r="D60" s="385">
        <f>+D27-D23-D24-D26</f>
        <v>0</v>
      </c>
      <c r="E60" s="385">
        <f t="shared" ref="E60:J60" si="13">+E27-E23-E24-E26</f>
        <v>0</v>
      </c>
      <c r="F60" s="385">
        <f t="shared" si="13"/>
        <v>0</v>
      </c>
      <c r="G60" s="385">
        <f t="shared" si="13"/>
        <v>0</v>
      </c>
      <c r="H60" s="385">
        <f t="shared" si="13"/>
        <v>0</v>
      </c>
      <c r="I60" s="385">
        <f t="shared" si="13"/>
        <v>0</v>
      </c>
      <c r="J60" s="385">
        <f t="shared" si="13"/>
        <v>0</v>
      </c>
      <c r="K60" s="435"/>
      <c r="L60" s="435"/>
      <c r="M60" s="441">
        <f>+M27-M23-M24-M26</f>
        <v>0</v>
      </c>
      <c r="N60" s="385">
        <f>+N27-N23-N24-N26</f>
        <v>0</v>
      </c>
      <c r="O60" s="507"/>
      <c r="P60" s="385">
        <f t="shared" si="12"/>
        <v>0</v>
      </c>
    </row>
    <row r="61" spans="2:16" s="2" customFormat="1" ht="18" customHeight="1">
      <c r="B61" s="597"/>
      <c r="C61" s="378" t="s">
        <v>17</v>
      </c>
      <c r="D61" s="385">
        <f>D28-SUM(D27,D21)</f>
        <v>0</v>
      </c>
      <c r="E61" s="385">
        <f t="shared" ref="E61:N61" si="14">E28-SUM(E27,E21)</f>
        <v>0</v>
      </c>
      <c r="F61" s="385">
        <f t="shared" si="14"/>
        <v>0</v>
      </c>
      <c r="G61" s="385">
        <f t="shared" si="14"/>
        <v>0</v>
      </c>
      <c r="H61" s="385">
        <f t="shared" si="14"/>
        <v>0</v>
      </c>
      <c r="I61" s="385">
        <f t="shared" si="14"/>
        <v>0</v>
      </c>
      <c r="J61" s="385">
        <f t="shared" si="14"/>
        <v>0</v>
      </c>
      <c r="K61" s="385">
        <f t="shared" si="14"/>
        <v>0</v>
      </c>
      <c r="L61" s="385">
        <f t="shared" si="14"/>
        <v>0</v>
      </c>
      <c r="M61" s="441">
        <f t="shared" si="14"/>
        <v>0</v>
      </c>
      <c r="N61" s="385">
        <f t="shared" si="14"/>
        <v>0</v>
      </c>
      <c r="O61" s="507"/>
      <c r="P61" s="385">
        <f t="shared" si="12"/>
        <v>0</v>
      </c>
    </row>
    <row r="62" spans="2:16" s="2" customFormat="1" ht="18" customHeight="1">
      <c r="B62" s="597"/>
      <c r="C62" s="574" t="s">
        <v>22</v>
      </c>
      <c r="D62" s="385">
        <f>D29-SUM(,D14,D21,D27)</f>
        <v>0</v>
      </c>
      <c r="E62" s="385">
        <f t="shared" ref="E62:N62" si="15">E29-SUM(,E14,E21,E27)</f>
        <v>0</v>
      </c>
      <c r="F62" s="385">
        <f t="shared" si="15"/>
        <v>0</v>
      </c>
      <c r="G62" s="385">
        <f t="shared" si="15"/>
        <v>0</v>
      </c>
      <c r="H62" s="385">
        <f t="shared" si="15"/>
        <v>0</v>
      </c>
      <c r="I62" s="385">
        <f t="shared" si="15"/>
        <v>0</v>
      </c>
      <c r="J62" s="385">
        <f t="shared" si="15"/>
        <v>0</v>
      </c>
      <c r="K62" s="385">
        <f t="shared" si="15"/>
        <v>0</v>
      </c>
      <c r="L62" s="385">
        <f t="shared" si="15"/>
        <v>0</v>
      </c>
      <c r="M62" s="441">
        <f t="shared" si="15"/>
        <v>0</v>
      </c>
      <c r="N62" s="385">
        <f t="shared" si="15"/>
        <v>0</v>
      </c>
      <c r="O62" s="507"/>
      <c r="P62" s="385">
        <f t="shared" si="12"/>
        <v>0</v>
      </c>
    </row>
    <row r="63" spans="2:16" s="2" customFormat="1" ht="18" customHeight="1">
      <c r="B63" s="601"/>
      <c r="C63" s="572" t="s">
        <v>27</v>
      </c>
      <c r="D63" s="253"/>
      <c r="E63" s="253"/>
      <c r="F63" s="253"/>
      <c r="G63" s="253"/>
      <c r="H63" s="253"/>
      <c r="I63" s="253"/>
      <c r="J63" s="253"/>
      <c r="K63" s="436"/>
      <c r="L63" s="253"/>
      <c r="M63" s="429"/>
      <c r="N63" s="253"/>
      <c r="O63" s="507"/>
      <c r="P63" s="413"/>
    </row>
    <row r="64" spans="2:16" s="2" customFormat="1" ht="18" customHeight="1">
      <c r="B64" s="599"/>
      <c r="C64" s="378" t="s">
        <v>93</v>
      </c>
      <c r="D64" s="268"/>
      <c r="E64" s="268"/>
      <c r="F64" s="268"/>
      <c r="G64" s="268"/>
      <c r="H64" s="268"/>
      <c r="I64" s="268"/>
      <c r="J64" s="268"/>
      <c r="K64" s="434"/>
      <c r="L64" s="268"/>
      <c r="M64" s="427"/>
      <c r="N64" s="253"/>
      <c r="O64" s="507"/>
      <c r="P64" s="385">
        <f t="shared" si="12"/>
        <v>0</v>
      </c>
    </row>
    <row r="65" spans="2:16" s="2" customFormat="1" ht="18" customHeight="1">
      <c r="B65" s="602"/>
      <c r="C65" s="614" t="s">
        <v>94</v>
      </c>
      <c r="D65" s="269"/>
      <c r="E65" s="269"/>
      <c r="F65" s="269"/>
      <c r="G65" s="269"/>
      <c r="H65" s="269"/>
      <c r="I65" s="269"/>
      <c r="J65" s="269"/>
      <c r="K65" s="437"/>
      <c r="L65" s="269"/>
      <c r="M65" s="430"/>
      <c r="N65" s="442"/>
      <c r="O65" s="507"/>
      <c r="P65" s="386">
        <f t="shared" si="12"/>
        <v>0</v>
      </c>
    </row>
    <row r="66" spans="2:16">
      <c r="O66" s="507"/>
    </row>
    <row r="67" spans="2:16">
      <c r="B67" s="603"/>
      <c r="C67" s="576" t="s">
        <v>332</v>
      </c>
      <c r="D67" s="527">
        <f>IF(SUM(D31:D32)&lt;SUM(D29),0,SUM(D29)-SUM(D31:D32))</f>
        <v>0</v>
      </c>
      <c r="E67" s="527">
        <f t="shared" ref="E67:N67" si="16">IF(SUM(E31:E32)&lt;SUM(E29),0,SUM(E29)-SUM(E31:E32))</f>
        <v>0</v>
      </c>
      <c r="F67" s="527">
        <f t="shared" si="16"/>
        <v>0</v>
      </c>
      <c r="G67" s="527">
        <f t="shared" si="16"/>
        <v>0</v>
      </c>
      <c r="H67" s="527">
        <f t="shared" si="16"/>
        <v>0</v>
      </c>
      <c r="I67" s="527">
        <f t="shared" si="16"/>
        <v>0</v>
      </c>
      <c r="J67" s="527">
        <f t="shared" si="16"/>
        <v>0</v>
      </c>
      <c r="K67" s="527">
        <f t="shared" si="16"/>
        <v>0</v>
      </c>
      <c r="L67" s="527">
        <f t="shared" si="16"/>
        <v>0</v>
      </c>
      <c r="M67" s="527">
        <f t="shared" si="16"/>
        <v>0</v>
      </c>
      <c r="N67" s="528">
        <f t="shared" si="16"/>
        <v>0</v>
      </c>
      <c r="O67" s="507"/>
    </row>
    <row r="68" spans="2:16">
      <c r="O68" s="507"/>
    </row>
    <row r="69" spans="2:16">
      <c r="O69" s="507"/>
    </row>
    <row r="70" spans="2:16">
      <c r="O70" s="507"/>
    </row>
    <row r="71" spans="2:16">
      <c r="O71" s="507"/>
    </row>
    <row r="72" spans="2:16">
      <c r="O72" s="507"/>
    </row>
    <row r="73" spans="2:16">
      <c r="O73" s="507"/>
    </row>
    <row r="74" spans="2:16">
      <c r="O74" s="507"/>
    </row>
  </sheetData>
  <sheetProtection algorithmName="SHA-512" hashValue="t2yaSZIMTkBf+AxtuGNKVxWN3wgdshiNQIgz4BltxGqAqbNdN86Hxb05PGHJEvceEPxxQFE4Z3mU5RxAR2i0vg==" saltValue="rR9XiifpYaWmivk49adg5Q==" spinCount="100000" sheet="1" formatCells="0" formatColumns="0" formatRows="0"/>
  <mergeCells count="6">
    <mergeCell ref="P40:P41"/>
    <mergeCell ref="B33:N33"/>
    <mergeCell ref="C2:N2"/>
    <mergeCell ref="C3:N3"/>
    <mergeCell ref="C4:N4"/>
    <mergeCell ref="C5:N5"/>
  </mergeCells>
  <phoneticPr fontId="0" type="noConversion"/>
  <conditionalFormatting sqref="K64:K65">
    <cfRule type="expression" dxfId="44" priority="25" stopIfTrue="1">
      <formula>K64=1</formula>
    </cfRule>
  </conditionalFormatting>
  <conditionalFormatting sqref="D28:N29 M10:N14 K47:L47 D10:J13 D17:J20 D23:J26 E14:L14 E21:L21 M17:N21 M23:N26 D31:N32">
    <cfRule type="expression" dxfId="43" priority="26" stopIfTrue="1">
      <formula>AND(D10&lt;&gt;"",OR(D10&lt;0,NOT(ISNUMBER(D10))))</formula>
    </cfRule>
  </conditionalFormatting>
  <conditionalFormatting sqref="E47:J47 P64:P65 M47:N47 D61:N62 D67:N67 P42:P47 P50:P54 P56:P62">
    <cfRule type="cellIs" dxfId="42" priority="27" stopIfTrue="1" operator="notEqual">
      <formula>0</formula>
    </cfRule>
  </conditionalFormatting>
  <conditionalFormatting sqref="D27">
    <cfRule type="expression" dxfId="41" priority="20" stopIfTrue="1">
      <formula>AND(D27&lt;&gt;"",OR(D27&lt;0,NOT(ISNUMBER(D27))))</formula>
    </cfRule>
  </conditionalFormatting>
  <conditionalFormatting sqref="D14">
    <cfRule type="expression" dxfId="40" priority="23" stopIfTrue="1">
      <formula>AND(D14&lt;&gt;"",OR(D14&lt;0,NOT(ISNUMBER(D14))))</formula>
    </cfRule>
  </conditionalFormatting>
  <conditionalFormatting sqref="D21">
    <cfRule type="expression" dxfId="39" priority="22" stopIfTrue="1">
      <formula>AND(D21&lt;&gt;"",OR(D21&lt;0,NOT(ISNUMBER(D21))))</formula>
    </cfRule>
  </conditionalFormatting>
  <conditionalFormatting sqref="E27:N27">
    <cfRule type="expression" dxfId="38" priority="21" stopIfTrue="1">
      <formula>AND(E27&lt;&gt;"",OR(E27&lt;0,NOT(ISNUMBER(E27))))</formula>
    </cfRule>
  </conditionalFormatting>
  <conditionalFormatting sqref="M53:N53">
    <cfRule type="cellIs" dxfId="37" priority="11" stopIfTrue="1" operator="notEqual">
      <formula>0</formula>
    </cfRule>
  </conditionalFormatting>
  <conditionalFormatting sqref="D45">
    <cfRule type="cellIs" dxfId="36" priority="18" stopIfTrue="1" operator="notEqual">
      <formula>0</formula>
    </cfRule>
  </conditionalFormatting>
  <conditionalFormatting sqref="E45:J45">
    <cfRule type="cellIs" dxfId="35" priority="17" stopIfTrue="1" operator="notEqual">
      <formula>0</formula>
    </cfRule>
  </conditionalFormatting>
  <conditionalFormatting sqref="M45:N45">
    <cfRule type="cellIs" dxfId="34" priority="16" stopIfTrue="1" operator="notEqual">
      <formula>0</formula>
    </cfRule>
  </conditionalFormatting>
  <conditionalFormatting sqref="D52">
    <cfRule type="cellIs" dxfId="33" priority="15" stopIfTrue="1" operator="notEqual">
      <formula>0</formula>
    </cfRule>
  </conditionalFormatting>
  <conditionalFormatting sqref="E52:J52">
    <cfRule type="cellIs" dxfId="32" priority="14" stopIfTrue="1" operator="notEqual">
      <formula>0</formula>
    </cfRule>
  </conditionalFormatting>
  <conditionalFormatting sqref="D58">
    <cfRule type="cellIs" dxfId="31" priority="13" stopIfTrue="1" operator="notEqual">
      <formula>0</formula>
    </cfRule>
  </conditionalFormatting>
  <conditionalFormatting sqref="E58:J58">
    <cfRule type="cellIs" dxfId="30" priority="12" stopIfTrue="1" operator="notEqual">
      <formula>0</formula>
    </cfRule>
  </conditionalFormatting>
  <conditionalFormatting sqref="M58:N58">
    <cfRule type="cellIs" dxfId="29" priority="10" stopIfTrue="1" operator="notEqual">
      <formula>0</formula>
    </cfRule>
  </conditionalFormatting>
  <conditionalFormatting sqref="D47">
    <cfRule type="cellIs" dxfId="28" priority="8" stopIfTrue="1" operator="notEqual">
      <formula>0</formula>
    </cfRule>
  </conditionalFormatting>
  <conditionalFormatting sqref="K54:L54">
    <cfRule type="expression" dxfId="27" priority="6" stopIfTrue="1">
      <formula>AND(K54&lt;&gt;"",OR(K54&lt;0,NOT(ISNUMBER(K54))))</formula>
    </cfRule>
  </conditionalFormatting>
  <conditionalFormatting sqref="E54:J54 M54:N54">
    <cfRule type="cellIs" dxfId="26" priority="7" stopIfTrue="1" operator="notEqual">
      <formula>0</formula>
    </cfRule>
  </conditionalFormatting>
  <conditionalFormatting sqref="D54">
    <cfRule type="cellIs" dxfId="25" priority="5" stopIfTrue="1" operator="notEqual">
      <formula>0</formula>
    </cfRule>
  </conditionalFormatting>
  <conditionalFormatting sqref="K60:L60">
    <cfRule type="expression" dxfId="24" priority="3" stopIfTrue="1">
      <formula>AND(K60&lt;&gt;"",OR(K60&lt;0,NOT(ISNUMBER(K60))))</formula>
    </cfRule>
  </conditionalFormatting>
  <conditionalFormatting sqref="E60:J60 M60:N60">
    <cfRule type="cellIs" dxfId="23" priority="4" stopIfTrue="1" operator="notEqual">
      <formula>0</formula>
    </cfRule>
  </conditionalFormatting>
  <conditionalFormatting sqref="D60">
    <cfRule type="cellIs" dxfId="22" priority="2" stopIfTrue="1" operator="notEqual">
      <formula>0</formula>
    </cfRule>
  </conditionalFormatting>
  <conditionalFormatting sqref="M52:N52">
    <cfRule type="cellIs" dxfId="21" priority="1" stopIfTrue="1" operator="notEqual">
      <formula>0</formula>
    </cfRule>
  </conditionalFormatting>
  <pageMargins left="0.74803149606299213" right="0.74803149606299213" top="0.98425196850393704" bottom="0.98425196850393704" header="0.51181102362204722" footer="0.51181102362204722"/>
  <pageSetup paperSize="8" scale="77" orientation="portrait" r:id="rId1"/>
  <headerFooter alignWithMargins="0">
    <oddFooter>&amp;R2019 Triennial Central Bank Survey</oddFooter>
  </headerFooter>
  <ignoredErrors>
    <ignoredError sqref="L29:L32 K30:K32 J15:L16 D15:D17 E15:E16 F15:I17 J30 J28 D30:I32 D26:I26 J22:L22 D18:I18 M15:N16 D20:I20 D22:I24 M22:N22 M28:N30 D28:I28"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indexed="43"/>
    <pageSetUpPr fitToPage="1"/>
  </sheetPr>
  <dimension ref="A1:P46"/>
  <sheetViews>
    <sheetView zoomScale="60" zoomScaleNormal="75" workbookViewId="0">
      <pane xSplit="3" ySplit="14" topLeftCell="D15" activePane="bottomRight" state="frozen"/>
      <selection activeCell="AS48" sqref="AS48"/>
      <selection pane="topRight" activeCell="AS48" sqref="AS48"/>
      <selection pane="bottomLeft" activeCell="AS48" sqref="AS48"/>
      <selection pane="bottomRight" activeCell="M34" sqref="M34"/>
    </sheetView>
  </sheetViews>
  <sheetFormatPr defaultColWidth="9.140625" defaultRowHeight="12"/>
  <cols>
    <col min="1" max="1" width="2.42578125" style="67" customWidth="1"/>
    <col min="2" max="2" width="9.140625" style="67"/>
    <col min="3" max="3" width="28.42578125" style="67" customWidth="1"/>
    <col min="4" max="4" width="9.140625" style="67"/>
    <col min="5" max="5" width="13.7109375" style="67" customWidth="1"/>
    <col min="6" max="6" width="16.28515625" style="67" customWidth="1"/>
    <col min="7" max="7" width="13.7109375" style="67" customWidth="1"/>
    <col min="8" max="10" width="9.140625" style="67"/>
    <col min="11" max="11" width="13.140625" style="67" customWidth="1"/>
    <col min="12" max="12" width="10.7109375" style="67" customWidth="1"/>
    <col min="13" max="13" width="9.140625" style="67"/>
    <col min="14" max="14" width="15.5703125" style="67" bestFit="1" customWidth="1"/>
    <col min="15" max="16384" width="9.140625" style="67"/>
  </cols>
  <sheetData>
    <row r="1" spans="1:16" s="23" customFormat="1" ht="18" customHeight="1">
      <c r="A1" s="19" t="s">
        <v>31</v>
      </c>
      <c r="B1" s="20"/>
      <c r="C1" s="20"/>
      <c r="D1" s="21"/>
      <c r="E1" s="21"/>
      <c r="F1" s="21"/>
      <c r="G1" s="21"/>
      <c r="H1" s="21"/>
      <c r="I1" s="21"/>
      <c r="J1" s="21"/>
      <c r="K1" s="21"/>
      <c r="L1" s="21"/>
      <c r="M1" s="21"/>
      <c r="N1" s="21"/>
      <c r="O1" s="22"/>
      <c r="P1" s="22"/>
    </row>
    <row r="2" spans="1:16" s="23" customFormat="1" ht="18" customHeight="1">
      <c r="A2" s="24"/>
      <c r="B2" s="25"/>
      <c r="C2" s="25"/>
      <c r="D2" s="26"/>
      <c r="E2" s="27"/>
      <c r="F2" s="26"/>
      <c r="G2" s="26"/>
      <c r="H2" s="26"/>
      <c r="I2" s="26"/>
      <c r="J2" s="26"/>
      <c r="K2" s="26"/>
      <c r="L2" s="26"/>
      <c r="M2" s="26"/>
      <c r="N2" s="26"/>
      <c r="O2" s="26"/>
      <c r="P2" s="28"/>
    </row>
    <row r="3" spans="1:16" s="23" customFormat="1" ht="18" customHeight="1" thickBot="1">
      <c r="A3" s="25"/>
      <c r="B3" s="29" t="s">
        <v>4</v>
      </c>
      <c r="C3" s="29"/>
      <c r="D3" s="26"/>
      <c r="E3" s="26"/>
      <c r="F3" s="26"/>
      <c r="G3" s="26"/>
      <c r="H3" s="26"/>
      <c r="I3" s="26"/>
      <c r="J3" s="26"/>
      <c r="K3" s="26"/>
      <c r="L3" s="26"/>
      <c r="M3" s="26"/>
      <c r="N3" s="26"/>
      <c r="O3" s="26"/>
      <c r="P3" s="30"/>
    </row>
    <row r="4" spans="1:16" s="23" customFormat="1" ht="18" customHeight="1" thickBot="1">
      <c r="A4" s="25"/>
      <c r="B4" s="29" t="s">
        <v>5</v>
      </c>
      <c r="C4" s="29"/>
      <c r="D4" s="26"/>
      <c r="E4" s="26"/>
      <c r="F4" s="26"/>
      <c r="G4" s="26"/>
      <c r="H4" s="26"/>
      <c r="I4" s="26"/>
      <c r="J4" s="26"/>
      <c r="K4" s="26"/>
      <c r="L4" s="26"/>
      <c r="M4" s="26"/>
      <c r="N4" s="68" t="s">
        <v>112</v>
      </c>
      <c r="O4" s="69">
        <v>5.0000000000000001E-3</v>
      </c>
      <c r="P4" s="30"/>
    </row>
    <row r="5" spans="1:16" s="23" customFormat="1" ht="18" customHeight="1">
      <c r="A5" s="24"/>
      <c r="B5" s="25"/>
      <c r="C5" s="25"/>
      <c r="D5" s="26"/>
      <c r="E5" s="26"/>
      <c r="F5" s="26"/>
      <c r="G5" s="26"/>
      <c r="H5" s="26"/>
      <c r="I5" s="26"/>
      <c r="J5" s="26"/>
      <c r="K5" s="26"/>
      <c r="L5" s="26"/>
      <c r="M5" s="26"/>
      <c r="N5" s="26"/>
      <c r="O5" s="26"/>
      <c r="P5" s="30"/>
    </row>
    <row r="6" spans="1:16" s="23" customFormat="1" ht="18" customHeight="1">
      <c r="A6" s="29"/>
      <c r="B6" s="29" t="s">
        <v>63</v>
      </c>
      <c r="C6" s="29"/>
      <c r="D6" s="26"/>
      <c r="E6" s="26"/>
      <c r="F6" s="26"/>
      <c r="G6" s="26"/>
      <c r="H6" s="26"/>
      <c r="I6" s="26"/>
      <c r="J6" s="26"/>
      <c r="K6" s="26"/>
      <c r="L6" s="26"/>
      <c r="M6" s="26"/>
      <c r="N6" s="26"/>
      <c r="O6" s="26"/>
      <c r="P6" s="30"/>
    </row>
    <row r="7" spans="1:16" s="23" customFormat="1" ht="18" customHeight="1">
      <c r="A7" s="29"/>
      <c r="B7" s="29" t="s">
        <v>107</v>
      </c>
      <c r="C7" s="29"/>
      <c r="D7" s="26"/>
      <c r="E7" s="26"/>
      <c r="F7" s="26"/>
      <c r="G7" s="26"/>
      <c r="H7" s="26"/>
      <c r="I7" s="26"/>
      <c r="J7" s="26"/>
      <c r="K7" s="26"/>
      <c r="L7" s="26"/>
      <c r="M7" s="26"/>
      <c r="N7" s="26"/>
      <c r="O7" s="26"/>
      <c r="P7" s="30"/>
    </row>
    <row r="8" spans="1:16" s="23" customFormat="1" ht="18" customHeight="1">
      <c r="A8" s="29"/>
      <c r="B8" s="31" t="s">
        <v>6</v>
      </c>
      <c r="C8" s="31"/>
      <c r="D8" s="26"/>
      <c r="E8" s="26"/>
      <c r="F8" s="26"/>
      <c r="G8" s="26"/>
      <c r="H8" s="26"/>
      <c r="I8" s="26"/>
      <c r="J8" s="26"/>
      <c r="K8" s="26"/>
      <c r="L8" s="26"/>
      <c r="M8" s="26"/>
      <c r="N8" s="26"/>
      <c r="O8" s="26"/>
      <c r="P8" s="30"/>
    </row>
    <row r="9" spans="1:16" s="23" customFormat="1" ht="18" customHeight="1">
      <c r="A9" s="29"/>
      <c r="B9" s="31"/>
      <c r="C9" s="31"/>
      <c r="D9" s="26"/>
      <c r="E9" s="26"/>
      <c r="F9" s="26"/>
      <c r="G9" s="26"/>
      <c r="H9" s="26"/>
      <c r="I9" s="26"/>
      <c r="J9" s="26"/>
      <c r="K9" s="26"/>
      <c r="L9" s="26"/>
      <c r="M9" s="26"/>
      <c r="N9" s="26"/>
      <c r="O9" s="26"/>
      <c r="P9" s="30"/>
    </row>
    <row r="10" spans="1:16" s="23" customFormat="1" ht="18" customHeight="1">
      <c r="A10" s="29"/>
      <c r="B10" s="31"/>
      <c r="C10" s="31"/>
      <c r="D10" s="26"/>
      <c r="E10" s="26"/>
      <c r="F10" s="26"/>
      <c r="G10" s="26"/>
      <c r="H10" s="26"/>
      <c r="I10" s="26"/>
      <c r="J10" s="26"/>
      <c r="K10" s="26"/>
      <c r="L10" s="26"/>
      <c r="M10" s="26"/>
      <c r="N10" s="26"/>
      <c r="O10" s="26"/>
      <c r="P10" s="30"/>
    </row>
    <row r="11" spans="1:16" s="23" customFormat="1" ht="18" customHeight="1">
      <c r="A11" s="29"/>
      <c r="B11" s="31"/>
      <c r="C11" s="31"/>
      <c r="D11" s="26"/>
      <c r="E11" s="26"/>
      <c r="F11" s="26"/>
      <c r="G11" s="26"/>
      <c r="H11" s="26"/>
      <c r="I11" s="26"/>
      <c r="J11" s="26"/>
      <c r="K11" s="26"/>
      <c r="L11" s="26"/>
      <c r="M11" s="26"/>
      <c r="N11" s="26"/>
      <c r="O11" s="26"/>
      <c r="P11" s="30"/>
    </row>
    <row r="12" spans="1:16" s="23" customFormat="1" ht="18" customHeight="1">
      <c r="A12" s="29"/>
      <c r="B12" s="31"/>
      <c r="C12" s="31"/>
      <c r="D12" s="26"/>
      <c r="E12" s="26"/>
      <c r="F12" s="26"/>
      <c r="G12" s="26"/>
      <c r="H12" s="26"/>
      <c r="I12" s="26"/>
      <c r="J12" s="26"/>
      <c r="K12" s="26"/>
      <c r="L12" s="26"/>
      <c r="M12" s="26"/>
      <c r="N12" s="26"/>
      <c r="O12" s="26"/>
      <c r="P12" s="30"/>
    </row>
    <row r="13" spans="1:16" s="40" customFormat="1" ht="34.15" customHeight="1">
      <c r="A13" s="102"/>
      <c r="B13" s="103" t="s">
        <v>7</v>
      </c>
      <c r="C13" s="104"/>
      <c r="D13" s="105" t="s">
        <v>32</v>
      </c>
      <c r="E13" s="106"/>
      <c r="F13" s="106"/>
      <c r="G13" s="106"/>
      <c r="H13" s="106"/>
      <c r="I13" s="107"/>
      <c r="J13" s="107"/>
      <c r="K13" s="108" t="s">
        <v>33</v>
      </c>
      <c r="L13" s="109" t="s">
        <v>34</v>
      </c>
      <c r="M13" s="109" t="s">
        <v>35</v>
      </c>
      <c r="N13" s="109" t="s">
        <v>34</v>
      </c>
      <c r="P13" s="49"/>
    </row>
    <row r="14" spans="1:16" s="40" customFormat="1" ht="58.5" customHeight="1">
      <c r="A14" s="41"/>
      <c r="B14" s="93"/>
      <c r="C14" s="93"/>
      <c r="D14" s="44" t="s">
        <v>36</v>
      </c>
      <c r="E14" s="110" t="s">
        <v>91</v>
      </c>
      <c r="F14" s="110" t="s">
        <v>92</v>
      </c>
      <c r="G14" s="110" t="s">
        <v>127</v>
      </c>
      <c r="H14" s="110" t="s">
        <v>59</v>
      </c>
      <c r="I14" s="44" t="s">
        <v>34</v>
      </c>
      <c r="J14" s="44" t="s">
        <v>37</v>
      </c>
      <c r="K14" s="111" t="s">
        <v>38</v>
      </c>
      <c r="L14" s="112" t="s">
        <v>39</v>
      </c>
      <c r="M14" s="112" t="s">
        <v>40</v>
      </c>
      <c r="N14" s="112" t="s">
        <v>95</v>
      </c>
      <c r="P14" s="49"/>
    </row>
    <row r="15" spans="1:16" s="40" customFormat="1" ht="18" customHeight="1">
      <c r="A15" s="45"/>
      <c r="B15" s="46" t="s">
        <v>41</v>
      </c>
      <c r="C15" s="47"/>
      <c r="D15" s="48"/>
      <c r="E15" s="48"/>
      <c r="F15" s="48"/>
      <c r="G15" s="48"/>
      <c r="H15" s="48"/>
      <c r="I15" s="48"/>
      <c r="J15" s="48"/>
      <c r="K15" s="48"/>
      <c r="L15" s="48"/>
      <c r="M15" s="152"/>
      <c r="N15" s="152"/>
    </row>
    <row r="16" spans="1:16" s="40" customFormat="1" ht="18" customHeight="1">
      <c r="A16" s="50"/>
      <c r="B16" s="51" t="s">
        <v>109</v>
      </c>
      <c r="C16" s="52"/>
      <c r="D16" s="151"/>
      <c r="E16" s="151"/>
      <c r="F16" s="151"/>
      <c r="G16" s="151"/>
      <c r="H16" s="151"/>
      <c r="I16" s="151"/>
      <c r="J16" s="80">
        <f>+IF('O3'!J10&lt;&gt;"",IF((1+OUT_3_Check!$O$4)*SUM('O3'!D10:I10)&lt;'O3'!J10,1,IF((1-OUT_3_Check!$O$4)*SUM('O3'!D10:I10)&gt;'O3'!J10,1,0)),IF(SUM('O3'!D10:I10)&lt;&gt;0,1,0))</f>
        <v>0</v>
      </c>
      <c r="K16" s="54"/>
      <c r="L16" s="54"/>
      <c r="M16" s="151"/>
      <c r="N16" s="151"/>
    </row>
    <row r="17" spans="1:14" s="40" customFormat="1" ht="18" customHeight="1">
      <c r="A17" s="53"/>
      <c r="B17" s="51" t="s">
        <v>110</v>
      </c>
      <c r="C17" s="52"/>
      <c r="D17" s="151"/>
      <c r="E17" s="151"/>
      <c r="F17" s="151"/>
      <c r="G17" s="151"/>
      <c r="H17" s="151"/>
      <c r="I17" s="151"/>
      <c r="J17" s="80">
        <f>+IF('O3'!J11&lt;&gt;"",IF((1+OUT_3_Check!$O$4)*SUM('O3'!D11:I11)&lt;'O3'!J11,1,IF((1-OUT_3_Check!$O$4)*SUM('O3'!D11:I11)&gt;'O3'!J11,1,0)),IF(SUM('O3'!D11:I11)&lt;&gt;0,1,0))</f>
        <v>0</v>
      </c>
      <c r="K17" s="54"/>
      <c r="L17" s="54"/>
      <c r="M17" s="151"/>
      <c r="N17" s="151"/>
    </row>
    <row r="18" spans="1:14" s="40" customFormat="1" ht="18" customHeight="1">
      <c r="A18" s="53"/>
      <c r="B18" s="51" t="s">
        <v>111</v>
      </c>
      <c r="C18" s="52"/>
      <c r="D18" s="151"/>
      <c r="E18" s="151"/>
      <c r="F18" s="151"/>
      <c r="G18" s="151"/>
      <c r="H18" s="151"/>
      <c r="I18" s="151"/>
      <c r="J18" s="80">
        <f>+IF('O3'!J13&lt;&gt;"",IF((1+OUT_3_Check!$O$4)*SUM('O3'!D13:I13)&lt;'O3'!J13,1,IF((1-OUT_3_Check!$O$4)*SUM('O3'!D13:I13)&gt;'O3'!J13,1,0)),IF(SUM('O3'!D13:I13)&lt;&gt;0,1,0))</f>
        <v>0</v>
      </c>
      <c r="K18" s="54"/>
      <c r="L18" s="54"/>
      <c r="M18" s="151"/>
      <c r="N18" s="151"/>
    </row>
    <row r="19" spans="1:14" s="40" customFormat="1" ht="18" customHeight="1">
      <c r="A19" s="53"/>
      <c r="B19" s="52" t="s">
        <v>14</v>
      </c>
      <c r="C19" s="52"/>
      <c r="D19" s="70">
        <f>+IF('O3'!D14&lt;&gt;"", IF((1+OUT_3_Check!$O$4)*SUM('O3'!D10:D13)&lt;'O3'!D14,1,IF((1-OUT_3_Check!$O$4)*SUM('O3'!D10:D13)&gt;'O3'!D14,1,0)),IF(SUM('O3'!D10:D13)&lt;&gt;0,1,0))</f>
        <v>0</v>
      </c>
      <c r="E19" s="70">
        <f>+IF('O3'!E14&lt;&gt;"", IF((1+OUT_3_Check!$O$4)*SUM('O3'!E10:E13)&lt;'O3'!E14,1,IF((1-OUT_3_Check!$O$4)*SUM('O3'!E10:E13)&gt;'O3'!E14,1,0)),IF(SUM('O3'!E10:E13)&lt;&gt;0,1,0))</f>
        <v>0</v>
      </c>
      <c r="F19" s="70">
        <f>+IF('O3'!F14&lt;&gt;"", IF((1+OUT_3_Check!$O$4)*SUM('O3'!F10:F13)&lt;'O3'!F14,1,IF((1-OUT_3_Check!$O$4)*SUM('O3'!F10:F13)&gt;'O3'!F14,1,0)),IF(SUM('O3'!F10:F13)&lt;&gt;0,1,0))</f>
        <v>0</v>
      </c>
      <c r="G19" s="70">
        <f>+IF('O3'!G14&lt;&gt;"", IF((1+OUT_3_Check!$O$4)*SUM('O3'!G10:G13)&lt;'O3'!G14,1,IF((1-OUT_3_Check!$O$4)*SUM('O3'!G10:G13)&gt;'O3'!G14,1,0)),IF(SUM('O3'!G10:G13)&lt;&gt;0,1,0))</f>
        <v>0</v>
      </c>
      <c r="H19" s="70">
        <f>+IF('O3'!H14&lt;&gt;"", IF((1+OUT_3_Check!$O$4)*SUM('O3'!H10:H13)&lt;'O3'!H14,1,IF((1-OUT_3_Check!$O$4)*SUM('O3'!H10:H13)&gt;'O3'!H14,1,0)),IF(SUM('O3'!H10:H13)&lt;&gt;0,1,0))</f>
        <v>0</v>
      </c>
      <c r="I19" s="70">
        <f>+IF('O3'!I14&lt;&gt;"", IF((1+OUT_3_Check!$O$4)*SUM('O3'!I10:I13)&lt;'O3'!I14,1,IF((1-OUT_3_Check!$O$4)*SUM('O3'!I10:I13)&gt;'O3'!I14,1,0)),IF(SUM('O3'!I10:I13)&lt;&gt;0,1,0))</f>
        <v>0</v>
      </c>
      <c r="J19" s="80">
        <f>+IF('O3'!J14&lt;&gt;"",IF((1+OUT_3_Check!$O$4)*SUM('O3'!D14:I14)&lt;'O3'!J14,1,IF((1-OUT_3_Check!$O$4)*SUM('O3'!D14:I14)&gt;'O3'!J14,1,0)),IF(SUM('O3'!D14:I14)&lt;&gt;0,1,0))</f>
        <v>0</v>
      </c>
      <c r="K19" s="151"/>
      <c r="L19" s="151"/>
      <c r="M19" s="70">
        <f>+IF('O3'!M14&lt;&gt;"", IF((1+OUT_3_Check!$O$4)*SUM('O3'!M10:M13)&lt;'O3'!M14,1,IF((1-OUT_3_Check!$O$4)*SUM('O3'!M10:M13)&gt;'O3'!M14,1,0)),IF(SUM('O3'!M10:M13)&lt;&gt;0,1,0))</f>
        <v>0</v>
      </c>
      <c r="N19" s="70">
        <f>+IF('O3'!N14&lt;&gt;"", IF((1+OUT_3_Check!$O$4)*SUM('O3'!N10:N13)&lt;'O3'!N14,1,IF((1-OUT_3_Check!$O$4)*SUM('O3'!N10:N13)&gt;'O3'!N14,1,0)),IF(SUM('O3'!N10:N13)&lt;&gt;0,1,0))</f>
        <v>0</v>
      </c>
    </row>
    <row r="20" spans="1:14" s="40" customFormat="1" ht="18" customHeight="1">
      <c r="A20" s="53"/>
      <c r="B20" s="55"/>
      <c r="C20" s="55"/>
      <c r="D20" s="56"/>
      <c r="E20" s="56"/>
      <c r="F20" s="56"/>
      <c r="G20" s="56"/>
      <c r="H20" s="56"/>
      <c r="I20" s="56"/>
      <c r="J20" s="153"/>
      <c r="K20" s="153"/>
      <c r="L20" s="153"/>
      <c r="M20" s="153"/>
      <c r="N20" s="153"/>
    </row>
    <row r="21" spans="1:14" s="40" customFormat="1" ht="18" customHeight="1">
      <c r="A21" s="57"/>
      <c r="B21" s="46" t="s">
        <v>21</v>
      </c>
      <c r="C21" s="47"/>
      <c r="D21" s="48"/>
      <c r="E21" s="48"/>
      <c r="F21" s="48"/>
      <c r="G21" s="48"/>
      <c r="H21" s="48"/>
      <c r="I21" s="48"/>
      <c r="J21" s="152"/>
      <c r="K21" s="152"/>
      <c r="L21" s="152"/>
      <c r="M21" s="152"/>
      <c r="N21" s="152"/>
    </row>
    <row r="22" spans="1:14" s="40" customFormat="1" ht="18" customHeight="1">
      <c r="A22" s="57"/>
      <c r="B22" s="46" t="s">
        <v>15</v>
      </c>
      <c r="C22" s="47"/>
      <c r="D22" s="152"/>
      <c r="E22" s="152"/>
      <c r="F22" s="152"/>
      <c r="G22" s="152"/>
      <c r="H22" s="152"/>
      <c r="I22" s="152"/>
      <c r="J22" s="152"/>
      <c r="K22" s="152"/>
      <c r="L22" s="152"/>
      <c r="M22" s="152"/>
      <c r="N22" s="152"/>
    </row>
    <row r="23" spans="1:14" s="40" customFormat="1" ht="18" customHeight="1">
      <c r="A23" s="57"/>
      <c r="B23" s="51" t="s">
        <v>109</v>
      </c>
      <c r="C23" s="52"/>
      <c r="D23" s="151"/>
      <c r="E23" s="151"/>
      <c r="F23" s="151"/>
      <c r="G23" s="151"/>
      <c r="H23" s="151"/>
      <c r="I23" s="151"/>
      <c r="J23" s="80">
        <f>+IF('O3'!J17&lt;&gt;"",IF((1+OUT_3_Check!$O$4)*SUM('O3'!D17:I17)&lt;'O3'!J17,1,IF((1-OUT_3_Check!$O$4)*SUM('O3'!D17:I17)&gt;'O3'!J17,1,0)),IF(SUM('O3'!D17:I17)&lt;&gt;0,1,0))</f>
        <v>0</v>
      </c>
      <c r="K23" s="54"/>
      <c r="L23" s="54"/>
      <c r="M23" s="151"/>
      <c r="N23" s="151"/>
    </row>
    <row r="24" spans="1:14" s="40" customFormat="1" ht="18" customHeight="1">
      <c r="A24" s="50"/>
      <c r="B24" s="51" t="s">
        <v>110</v>
      </c>
      <c r="C24" s="52"/>
      <c r="D24" s="151"/>
      <c r="E24" s="151"/>
      <c r="F24" s="151"/>
      <c r="G24" s="151"/>
      <c r="H24" s="151"/>
      <c r="I24" s="151"/>
      <c r="J24" s="80">
        <f>+IF('O3'!J18&lt;&gt;"",IF((1+OUT_3_Check!$O$4)*SUM('O3'!D18:I18)&lt;'O3'!J18,1,IF((1-OUT_3_Check!$O$4)*SUM('O3'!D18:I18)&gt;'O3'!J18,1,0)),IF(SUM('O3'!D18:I18)&lt;&gt;0,1,0))</f>
        <v>0</v>
      </c>
      <c r="K24" s="54"/>
      <c r="L24" s="54"/>
      <c r="M24" s="151"/>
      <c r="N24" s="151"/>
    </row>
    <row r="25" spans="1:14" s="40" customFormat="1" ht="18" customHeight="1">
      <c r="A25" s="45"/>
      <c r="B25" s="51" t="s">
        <v>111</v>
      </c>
      <c r="C25" s="52"/>
      <c r="D25" s="151"/>
      <c r="E25" s="151"/>
      <c r="F25" s="151"/>
      <c r="G25" s="151"/>
      <c r="H25" s="151"/>
      <c r="I25" s="151"/>
      <c r="J25" s="80">
        <f>+IF('O3'!J20&lt;&gt;"",IF((1+OUT_3_Check!$O$4)*SUM('O3'!D20:I20)&lt;'O3'!J20,1,IF((1-OUT_3_Check!$O$4)*SUM('O3'!D20:I20)&gt;'O3'!J20,1,0)),IF(SUM('O3'!D20:I20)&lt;&gt;0,1,0))</f>
        <v>0</v>
      </c>
      <c r="K25" s="54"/>
      <c r="L25" s="54"/>
      <c r="M25" s="151"/>
      <c r="N25" s="151"/>
    </row>
    <row r="26" spans="1:14" s="40" customFormat="1" ht="18" customHeight="1">
      <c r="A26" s="57"/>
      <c r="B26" s="52" t="s">
        <v>14</v>
      </c>
      <c r="C26" s="52"/>
      <c r="D26" s="70">
        <f>+IF('O3'!D21&lt;&gt;"", IF((1+OUT_3_Check!$O$4)*SUM('O3'!D17:D20)&lt;'O3'!D21,1,IF((1-OUT_3_Check!$O$4)*SUM('O3'!D17:D20)&gt;'O3'!D21,1,0)),IF(SUM('O3'!D17:D20)&lt;&gt;0,1,0))</f>
        <v>0</v>
      </c>
      <c r="E26" s="70">
        <f>+IF('O3'!E21&lt;&gt;"", IF((1+OUT_3_Check!$O$4)*SUM('O3'!E17:E20)&lt;'O3'!E21,1,IF((1-OUT_3_Check!$O$4)*SUM('O3'!E17:E20)&gt;'O3'!E21,1,0)),IF(SUM('O3'!E17:E20)&lt;&gt;0,1,0))</f>
        <v>0</v>
      </c>
      <c r="F26" s="70">
        <f>+IF('O3'!F21&lt;&gt;"", IF((1+OUT_3_Check!$O$4)*SUM('O3'!F17:F20)&lt;'O3'!F21,1,IF((1-OUT_3_Check!$O$4)*SUM('O3'!F17:F20)&gt;'O3'!F21,1,0)),IF(SUM('O3'!F17:F20)&lt;&gt;0,1,0))</f>
        <v>0</v>
      </c>
      <c r="G26" s="70">
        <f>+IF('O3'!G21&lt;&gt;"", IF((1+OUT_3_Check!$O$4)*SUM('O3'!G17:G20)&lt;'O3'!G21,1,IF((1-OUT_3_Check!$O$4)*SUM('O3'!G17:G20)&gt;'O3'!G21,1,0)),IF(SUM('O3'!G17:G20)&lt;&gt;0,1,0))</f>
        <v>0</v>
      </c>
      <c r="H26" s="70">
        <f>+IF('O3'!H21&lt;&gt;"", IF((1+OUT_3_Check!$O$4)*SUM('O3'!H17:H20)&lt;'O3'!H21,1,IF((1-OUT_3_Check!$O$4)*SUM('O3'!H17:H20)&gt;'O3'!H21,1,0)),IF(SUM('O3'!H17:H20)&lt;&gt;0,1,0))</f>
        <v>0</v>
      </c>
      <c r="I26" s="70">
        <f>+IF('O3'!I21&lt;&gt;"", IF((1+OUT_3_Check!$O$4)*SUM('O3'!I17:I20)&lt;'O3'!I21,1,IF((1-OUT_3_Check!$O$4)*SUM('O3'!I17:I20)&gt;'O3'!I21,1,0)),IF(SUM('O3'!I17:I20)&lt;&gt;0,1,0))</f>
        <v>0</v>
      </c>
      <c r="J26" s="80">
        <f>+IF('O3'!J21&lt;&gt;"",IF((1+OUT_3_Check!$O$4)*SUM('O3'!D21:I21)&lt;'O3'!J21,1,IF((1-OUT_3_Check!$O$4)*SUM('O3'!D21:I21)&gt;'O3'!J21,1,0)),IF(SUM('O3'!D21:I21)&lt;&gt;0,1,0))</f>
        <v>0</v>
      </c>
      <c r="K26" s="151"/>
      <c r="L26" s="151"/>
      <c r="M26" s="70">
        <f>+IF('O3'!M21&lt;&gt;"", IF((1+OUT_3_Check!$O$4)*SUM('O3'!M17:M20)&lt;'O3'!M21,1,IF((1-OUT_3_Check!$O$4)*SUM('O3'!M17:M20)&gt;'O3'!M21,1,0)),IF(SUM('O3'!M17:M20)&lt;&gt;0,1,0))</f>
        <v>0</v>
      </c>
      <c r="N26" s="70">
        <f>+IF('O3'!N21&lt;&gt;"", IF((1+OUT_3_Check!$O$4)*SUM('O3'!N17:N20)&lt;'O3'!N21,1,IF((1-OUT_3_Check!$O$4)*SUM('O3'!N17:N20)&gt;'O3'!N21,1,0)),IF(SUM('O3'!N17:N20)&lt;&gt;0,1,0))</f>
        <v>0</v>
      </c>
    </row>
    <row r="27" spans="1:14" s="40" customFormat="1" ht="18" customHeight="1">
      <c r="A27" s="57"/>
      <c r="B27" s="58"/>
      <c r="C27" s="58"/>
      <c r="D27" s="153"/>
      <c r="E27" s="153"/>
      <c r="F27" s="153"/>
      <c r="G27" s="153"/>
      <c r="H27" s="153"/>
      <c r="I27" s="153"/>
      <c r="J27" s="153"/>
      <c r="K27" s="153"/>
      <c r="L27" s="153"/>
      <c r="M27" s="153"/>
      <c r="N27" s="153"/>
    </row>
    <row r="28" spans="1:14" s="40" customFormat="1" ht="18" customHeight="1">
      <c r="A28" s="50"/>
      <c r="B28" s="46" t="s">
        <v>16</v>
      </c>
      <c r="C28" s="47"/>
      <c r="D28" s="152"/>
      <c r="E28" s="152"/>
      <c r="F28" s="152"/>
      <c r="G28" s="152"/>
      <c r="H28" s="152"/>
      <c r="I28" s="152"/>
      <c r="J28" s="152"/>
      <c r="K28" s="152"/>
      <c r="L28" s="152"/>
      <c r="M28" s="152"/>
      <c r="N28" s="152"/>
    </row>
    <row r="29" spans="1:14" s="40" customFormat="1" ht="18" customHeight="1">
      <c r="A29" s="50"/>
      <c r="B29" s="51" t="s">
        <v>109</v>
      </c>
      <c r="C29" s="52"/>
      <c r="D29" s="151"/>
      <c r="E29" s="151"/>
      <c r="F29" s="151"/>
      <c r="G29" s="151"/>
      <c r="H29" s="151"/>
      <c r="I29" s="151"/>
      <c r="J29" s="80">
        <f>+IF('O3'!J23&lt;&gt;"",IF((1+OUT_3_Check!$O$4)*SUM('O3'!D23:I23)&lt;'O3'!J23,1,IF((1-OUT_3_Check!$O$4)*SUM('O3'!D23:I23)&gt;'O3'!J23,1,0)),IF(SUM('O3'!D23:I23)&lt;&gt;0,1,0))</f>
        <v>0</v>
      </c>
      <c r="K29" s="54"/>
      <c r="L29" s="54"/>
      <c r="M29" s="151"/>
      <c r="N29" s="151"/>
    </row>
    <row r="30" spans="1:14" s="40" customFormat="1" ht="18" customHeight="1">
      <c r="A30" s="50"/>
      <c r="B30" s="51" t="s">
        <v>110</v>
      </c>
      <c r="C30" s="52"/>
      <c r="D30" s="151"/>
      <c r="E30" s="151"/>
      <c r="F30" s="151"/>
      <c r="G30" s="151"/>
      <c r="H30" s="151"/>
      <c r="I30" s="151"/>
      <c r="J30" s="80">
        <f>+IF('O3'!J24&lt;&gt;"",IF((1+OUT_3_Check!$O$4)*SUM('O3'!D24:I24)&lt;'O3'!J24,1,IF((1-OUT_3_Check!$O$4)*SUM('O3'!D24:I24)&gt;'O3'!J24,1,0)),IF(SUM('O3'!D24:I24)&lt;&gt;0,1,0))</f>
        <v>0</v>
      </c>
      <c r="K30" s="54"/>
      <c r="L30" s="54"/>
      <c r="M30" s="151"/>
      <c r="N30" s="151"/>
    </row>
    <row r="31" spans="1:14" s="40" customFormat="1" ht="18" customHeight="1">
      <c r="A31" s="45"/>
      <c r="B31" s="51" t="s">
        <v>111</v>
      </c>
      <c r="C31" s="52"/>
      <c r="D31" s="151"/>
      <c r="E31" s="151"/>
      <c r="F31" s="151"/>
      <c r="G31" s="151"/>
      <c r="H31" s="151"/>
      <c r="I31" s="151"/>
      <c r="J31" s="80">
        <f>+IF('O3'!J26&lt;&gt;"",IF((1+OUT_3_Check!$O$4)*SUM('O3'!D26:I26)&lt;'O3'!J26,1,IF((1-OUT_3_Check!$O$4)*SUM('O3'!D26:I26)&gt;'O3'!J26,1,0)),IF(SUM('O3'!D26:I26)&lt;&gt;0,1,0))</f>
        <v>0</v>
      </c>
      <c r="K31" s="54"/>
      <c r="L31" s="54"/>
      <c r="M31" s="151"/>
      <c r="N31" s="151"/>
    </row>
    <row r="32" spans="1:14" s="40" customFormat="1" ht="18" customHeight="1">
      <c r="A32" s="50"/>
      <c r="B32" s="52" t="s">
        <v>14</v>
      </c>
      <c r="C32" s="52"/>
      <c r="D32" s="70">
        <f>+IF('O3'!D27&lt;&gt;"", IF((1+OUT_3_Check!$O$4)*SUM('O3'!D23:D26)&lt;'O3'!D27,1,IF((1-OUT_3_Check!$O$4)*SUM('O3'!D23:D26)&gt;'O3'!D27,1,0)),IF(SUM('O3'!D23:D26)&lt;&gt;0,1,0))</f>
        <v>0</v>
      </c>
      <c r="E32" s="70">
        <f>+IF('O3'!E27&lt;&gt;"", IF((1+OUT_3_Check!$O$4)*SUM('O3'!E23:E26)&lt;'O3'!E27,1,IF((1-OUT_3_Check!$O$4)*SUM('O3'!E23:E26)&gt;'O3'!E27,1,0)),IF(SUM('O3'!E23:E26)&lt;&gt;0,1,0))</f>
        <v>0</v>
      </c>
      <c r="F32" s="70">
        <f>+IF('O3'!F27&lt;&gt;"", IF((1+OUT_3_Check!$O$4)*SUM('O3'!F23:F26)&lt;'O3'!F27,1,IF((1-OUT_3_Check!$O$4)*SUM('O3'!F23:F26)&gt;'O3'!F27,1,0)),IF(SUM('O3'!F23:F26)&lt;&gt;0,1,0))</f>
        <v>0</v>
      </c>
      <c r="G32" s="70">
        <f>+IF('O3'!G27&lt;&gt;"", IF((1+OUT_3_Check!$O$4)*SUM('O3'!G23:G26)&lt;'O3'!G27,1,IF((1-OUT_3_Check!$O$4)*SUM('O3'!G23:G26)&gt;'O3'!G27,1,0)),IF(SUM('O3'!G23:G26)&lt;&gt;0,1,0))</f>
        <v>0</v>
      </c>
      <c r="H32" s="70">
        <f>+IF('O3'!H27&lt;&gt;"", IF((1+OUT_3_Check!$O$4)*SUM('O3'!H23:H26)&lt;'O3'!H27,1,IF((1-OUT_3_Check!$O$4)*SUM('O3'!H23:H26)&gt;'O3'!H27,1,0)),IF(SUM('O3'!H23:H26)&lt;&gt;0,1,0))</f>
        <v>0</v>
      </c>
      <c r="I32" s="70">
        <f>+IF('O3'!I27&lt;&gt;"", IF((1+OUT_3_Check!$O$4)*SUM('O3'!I23:I26)&lt;'O3'!I27,1,IF((1-OUT_3_Check!$O$4)*SUM('O3'!I23:I26)&gt;'O3'!I27,1,0)),IF(SUM('O3'!I23:I26)&lt;&gt;0,1,0))</f>
        <v>0</v>
      </c>
      <c r="J32" s="80">
        <f>+IF('O3'!J27&lt;&gt;"",IF((1+OUT_3_Check!$O$4)*SUM('O3'!D27:I27)&lt;'O3'!J27,1,IF((1-OUT_3_Check!$O$4)*SUM('O3'!D27:I27)&gt;'O3'!J27,1,0)),IF(SUM('O3'!D27:I27)&lt;&gt;0,1,0))</f>
        <v>0</v>
      </c>
      <c r="K32" s="151"/>
      <c r="L32" s="151"/>
      <c r="M32" s="70">
        <f>+IF('O3'!M27&lt;&gt;"", IF((1+OUT_3_Check!$O$4)*SUM('O3'!M23:M26)&lt;'O3'!M27,1,IF((1-OUT_3_Check!$O$4)*SUM('O3'!M23:M26)&gt;'O3'!M27,1,0)),IF(SUM('O3'!M23:M26)&lt;&gt;0,1,0))</f>
        <v>0</v>
      </c>
      <c r="N32" s="70">
        <f>+IF('O3'!N27&lt;&gt;"", IF((1+OUT_3_Check!$O$4)*SUM('O3'!N23:N26)&lt;'O3'!N27,1,IF((1-OUT_3_Check!$O$4)*SUM('O3'!N23:N26)&gt;'O3'!N27,1,0)),IF(SUM('O3'!N23:N26)&lt;&gt;0,1,0))</f>
        <v>0</v>
      </c>
    </row>
    <row r="33" spans="1:14" s="40" customFormat="1" ht="18" customHeight="1">
      <c r="A33" s="50"/>
      <c r="B33" s="52"/>
      <c r="C33" s="52"/>
      <c r="D33" s="153"/>
      <c r="E33" s="153"/>
      <c r="F33" s="153"/>
      <c r="G33" s="153"/>
      <c r="H33" s="153"/>
      <c r="I33" s="153"/>
      <c r="J33" s="153"/>
      <c r="K33" s="153"/>
      <c r="L33" s="153"/>
      <c r="M33" s="153"/>
      <c r="N33" s="153"/>
    </row>
    <row r="34" spans="1:14" s="40" customFormat="1" ht="18" customHeight="1">
      <c r="A34" s="50"/>
      <c r="B34" s="52" t="s">
        <v>17</v>
      </c>
      <c r="C34" s="52"/>
      <c r="D34" s="77">
        <f>+IF('O3'!D28&lt;&gt;"",IF((1+OUT_3_Check!$O$4)*SUM('O3'!D27,'O3'!D21)&lt;'O3'!D28,1,IF((1-OUT_3_Check!$O$4)*SUM('O3'!D27,'O3'!D21)&gt;'O3'!D28,1,0)),IF(SUM('O3'!D27,'O3'!D21)&lt;&gt;0,1,0))</f>
        <v>0</v>
      </c>
      <c r="E34" s="77">
        <f>+IF('O3'!E28&lt;&gt;"",IF((1+OUT_3_Check!$O$4)*SUM('O3'!E27,'O3'!E21)&lt;'O3'!E28,1,IF((1-OUT_3_Check!$O$4)*SUM('O3'!E27,'O3'!E21)&gt;'O3'!E28,1,0)),IF(SUM('O3'!E27,'O3'!E21)&lt;&gt;0,1,0))</f>
        <v>0</v>
      </c>
      <c r="F34" s="77">
        <f>+IF('O3'!F28&lt;&gt;"",IF((1+OUT_3_Check!$O$4)*SUM('O3'!F27,'O3'!F21)&lt;'O3'!F28,1,IF((1-OUT_3_Check!$O$4)*SUM('O3'!F27,'O3'!F21)&gt;'O3'!F28,1,0)),IF(SUM('O3'!F27,'O3'!F21)&lt;&gt;0,1,0))</f>
        <v>0</v>
      </c>
      <c r="G34" s="77">
        <f>+IF('O3'!G28&lt;&gt;"",IF((1+OUT_3_Check!$O$4)*SUM('O3'!G27,'O3'!G21)&lt;'O3'!G28,1,IF((1-OUT_3_Check!$O$4)*SUM('O3'!G27,'O3'!G21)&gt;'O3'!G28,1,0)),IF(SUM('O3'!G27,'O3'!G21)&lt;&gt;0,1,0))</f>
        <v>0</v>
      </c>
      <c r="H34" s="77">
        <f>+IF('O3'!H28&lt;&gt;"",IF((1+OUT_3_Check!$O$4)*SUM('O3'!H27,'O3'!H21)&lt;'O3'!H28,1,IF((1-OUT_3_Check!$O$4)*SUM('O3'!H27,'O3'!H21)&gt;'O3'!H28,1,0)),IF(SUM('O3'!H27,'O3'!H21)&lt;&gt;0,1,0))</f>
        <v>0</v>
      </c>
      <c r="I34" s="77">
        <f>+IF('O3'!I28&lt;&gt;"",IF((1+OUT_3_Check!$O$4)*SUM('O3'!I27,'O3'!I21)&lt;'O3'!I28,1,IF((1-OUT_3_Check!$O$4)*SUM('O3'!I27,'O3'!I21)&gt;'O3'!I28,1,0)),IF(SUM('O3'!I27,'O3'!I21)&lt;&gt;0,1,0))</f>
        <v>0</v>
      </c>
      <c r="J34" s="77">
        <f>+IF('O3'!J28&lt;&gt;"",IF((1+OUT_3_Check!$O$4)*SUM('O3'!J27,'O3'!J21)&lt;'O3'!J28,1,IF((1-OUT_3_Check!$O$4)*SUM('O3'!J27,'O3'!J21)&gt;'O3'!J28,1,0)),IF(SUM('O3'!J27,'O3'!J21)&lt;&gt;0,1,0))</f>
        <v>0</v>
      </c>
      <c r="K34" s="77">
        <f>+IF('O3'!K28&lt;&gt;"",IF((1+OUT_3_Check!$O$4)*SUM('O3'!K27,'O3'!K21)&lt;'O3'!K28,1,IF((1-OUT_3_Check!$O$4)*SUM('O3'!K27,'O3'!K21)&gt;'O3'!K28,1,0)),IF(SUM('O3'!K27,'O3'!K21)&lt;&gt;0,1,0))</f>
        <v>0</v>
      </c>
      <c r="L34" s="77">
        <f>+IF('O3'!L28&lt;&gt;"",IF((1+OUT_3_Check!$O$4)*SUM('O3'!L27,'O3'!L21)&lt;'O3'!L28,1,IF((1-OUT_3_Check!$O$4)*SUM('O3'!L27,'O3'!L21)&gt;'O3'!L28,1,0)),IF(SUM('O3'!L27,'O3'!L21)&lt;&gt;0,1,0))</f>
        <v>0</v>
      </c>
      <c r="M34" s="77">
        <f>+IF('O3'!M28&lt;&gt;"",IF((1+OUT_3_Check!$O$4)*SUM('O3'!M27,'O3'!M21)&lt;'O3'!M28,1,IF((1-OUT_3_Check!$O$4)*SUM('O3'!M27,'O3'!M21)&gt;'O3'!M28,1,0)),IF(SUM('O3'!M27,'O3'!M21)&lt;&gt;0,1,0))</f>
        <v>0</v>
      </c>
      <c r="N34" s="77">
        <f>+IF('O3'!N28&lt;&gt;"",IF((1+OUT_3_Check!$O$4)*SUM('O3'!N27,'O3'!N21)&lt;'O3'!N28,1,IF((1-OUT_3_Check!$O$4)*SUM('O3'!N27,'O3'!N21)&gt;'O3'!N28,1,0)),IF(SUM('O3'!N27,'O3'!N21)&lt;&gt;0,1,0))</f>
        <v>0</v>
      </c>
    </row>
    <row r="35" spans="1:14" s="40" customFormat="1" ht="18" customHeight="1">
      <c r="A35" s="50"/>
      <c r="B35" s="52"/>
      <c r="C35" s="52"/>
      <c r="D35" s="153"/>
      <c r="E35" s="153"/>
      <c r="F35" s="153"/>
      <c r="G35" s="153"/>
      <c r="H35" s="153"/>
      <c r="I35" s="153"/>
      <c r="J35" s="153"/>
      <c r="K35" s="153"/>
      <c r="L35" s="153"/>
      <c r="M35" s="153"/>
      <c r="N35" s="153"/>
    </row>
    <row r="36" spans="1:14" s="40" customFormat="1" ht="18" customHeight="1">
      <c r="A36" s="50"/>
      <c r="B36" s="46" t="s">
        <v>22</v>
      </c>
      <c r="C36" s="46"/>
      <c r="D36" s="79">
        <f>+IF('O3'!D29&lt;&gt;"",IF((1+OUT_3_Check!$O$4)*SUM('O3'!D14,'O3'!D28)&lt;'O3'!D29,1,IF((1-OUT_3_Check!$O$4)*SUM('O3'!D14,'O3'!D28)&gt;'O3'!D29,1,0)),IF(SUM('O3'!D14,'O3'!D28)&lt;&gt;0,1,0))</f>
        <v>0</v>
      </c>
      <c r="E36" s="79">
        <f>+IF('O3'!E29&lt;&gt;"",IF((1+OUT_3_Check!$O$4)*SUM('O3'!E14,'O3'!E28)&lt;'O3'!E29,1,IF((1-OUT_3_Check!$O$4)*SUM('O3'!E14,'O3'!E28)&gt;'O3'!E29,1,0)),IF(SUM('O3'!E14,'O3'!E28)&lt;&gt;0,1,0))</f>
        <v>0</v>
      </c>
      <c r="F36" s="79">
        <f>+IF('O3'!F29&lt;&gt;"",IF((1+OUT_3_Check!$O$4)*SUM('O3'!F14,'O3'!F28)&lt;'O3'!F29,1,IF((1-OUT_3_Check!$O$4)*SUM('O3'!F14,'O3'!F28)&gt;'O3'!F29,1,0)),IF(SUM('O3'!F14,'O3'!F28)&lt;&gt;0,1,0))</f>
        <v>0</v>
      </c>
      <c r="G36" s="79">
        <f>+IF('O3'!G29&lt;&gt;"",IF((1+OUT_3_Check!$O$4)*SUM('O3'!G14,'O3'!G28)&lt;'O3'!G29,1,IF((1-OUT_3_Check!$O$4)*SUM('O3'!G14,'O3'!G28)&gt;'O3'!G29,1,0)),IF(SUM('O3'!G14,'O3'!G28)&lt;&gt;0,1,0))</f>
        <v>0</v>
      </c>
      <c r="H36" s="79">
        <f>+IF('O3'!H29&lt;&gt;"",IF((1+OUT_3_Check!$O$4)*SUM('O3'!H14,'O3'!H28)&lt;'O3'!H29,1,IF((1-OUT_3_Check!$O$4)*SUM('O3'!H14,'O3'!H28)&gt;'O3'!H29,1,0)),IF(SUM('O3'!H14,'O3'!H28)&lt;&gt;0,1,0))</f>
        <v>0</v>
      </c>
      <c r="I36" s="79">
        <f>+IF('O3'!I29&lt;&gt;"",IF((1+OUT_3_Check!$O$4)*SUM('O3'!I14,'O3'!I28)&lt;'O3'!I29,1,IF((1-OUT_3_Check!$O$4)*SUM('O3'!I14,'O3'!I28)&gt;'O3'!I29,1,0)),IF(SUM('O3'!I14,'O3'!I28)&lt;&gt;0,1,0))</f>
        <v>0</v>
      </c>
      <c r="J36" s="79">
        <f>+IF('O3'!J29&lt;&gt;"",IF((1+OUT_3_Check!$O$4)*SUM('O3'!J14,'O3'!J28)&lt;'O3'!J29,1,IF((1-OUT_3_Check!$O$4)*SUM('O3'!J14,'O3'!J28)&gt;'O3'!J29,1,0)),IF(SUM('O3'!J14,'O3'!J28)&lt;&gt;0,1,0))</f>
        <v>0</v>
      </c>
      <c r="K36" s="79">
        <f>+IF('O3'!K29&lt;&gt;"",IF((1+OUT_3_Check!$O$4)*SUM('O3'!K14,'O3'!K28)&lt;'O3'!K29,1,IF((1-OUT_3_Check!$O$4)*SUM('O3'!K14,'O3'!K28)&gt;'O3'!K29,1,0)),IF(SUM('O3'!K14,'O3'!K28)&lt;&gt;0,1,0))</f>
        <v>0</v>
      </c>
      <c r="L36" s="79">
        <f>+IF('O3'!L29&lt;&gt;"",IF((1+OUT_3_Check!$O$4)*SUM('O3'!L14,'O3'!L28)&lt;'O3'!L29,1,IF((1-OUT_3_Check!$O$4)*SUM('O3'!L14,'O3'!L28)&gt;'O3'!L29,1,0)),IF(SUM('O3'!L14,'O3'!L28)&lt;&gt;0,1,0))</f>
        <v>0</v>
      </c>
      <c r="M36" s="79">
        <f>+IF('O3'!M29&lt;&gt;"",IF((1+OUT_3_Check!$O$4)*SUM('O3'!M14,'O3'!M28)&lt;'O3'!M29,1,IF((1-OUT_3_Check!$O$4)*SUM('O3'!M14,'O3'!M28)&gt;'O3'!M29,1,0)),IF(SUM('O3'!M14,'O3'!M28)&lt;&gt;0,1,0))</f>
        <v>0</v>
      </c>
      <c r="N36" s="79">
        <f>+IF('O3'!N29&lt;&gt;"",IF((1+OUT_3_Check!$O$4)*SUM('O3'!N14,'O3'!N28)&lt;'O3'!N29,1,IF((1-OUT_3_Check!$O$4)*SUM('O3'!N14,'O3'!N28)&gt;'O3'!N29,1,0)),IF(SUM('O3'!N14,'O3'!N28)&lt;&gt;0,1,0))</f>
        <v>0</v>
      </c>
    </row>
    <row r="37" spans="1:14" s="40" customFormat="1" ht="18" customHeight="1">
      <c r="A37" s="57"/>
      <c r="B37" s="46" t="s">
        <v>27</v>
      </c>
      <c r="C37" s="46"/>
      <c r="D37" s="153"/>
      <c r="E37" s="153"/>
      <c r="F37" s="153"/>
      <c r="G37" s="153"/>
      <c r="H37" s="153"/>
      <c r="I37" s="153"/>
      <c r="J37" s="153"/>
      <c r="K37" s="153"/>
      <c r="L37" s="153"/>
      <c r="M37" s="153"/>
      <c r="N37" s="153"/>
    </row>
    <row r="38" spans="1:14" s="40" customFormat="1" ht="18" customHeight="1">
      <c r="A38" s="57"/>
      <c r="B38" s="52" t="s">
        <v>93</v>
      </c>
      <c r="C38" s="46"/>
      <c r="D38" s="151"/>
      <c r="E38" s="151"/>
      <c r="F38" s="151"/>
      <c r="G38" s="151"/>
      <c r="H38" s="151"/>
      <c r="I38" s="151"/>
      <c r="J38" s="151"/>
      <c r="K38" s="151"/>
      <c r="L38" s="151"/>
      <c r="M38" s="151"/>
      <c r="N38" s="151"/>
    </row>
    <row r="39" spans="1:14" s="40" customFormat="1" ht="18" customHeight="1">
      <c r="A39" s="60"/>
      <c r="B39" s="96" t="s">
        <v>94</v>
      </c>
      <c r="C39" s="62"/>
      <c r="D39" s="154"/>
      <c r="E39" s="154"/>
      <c r="F39" s="154"/>
      <c r="G39" s="154"/>
      <c r="H39" s="154"/>
      <c r="I39" s="154"/>
      <c r="J39" s="154"/>
      <c r="K39" s="154"/>
      <c r="L39" s="154"/>
      <c r="M39" s="154"/>
      <c r="N39" s="154"/>
    </row>
    <row r="40" spans="1:14" s="40" customFormat="1" ht="18" customHeight="1">
      <c r="A40" s="52" t="s">
        <v>57</v>
      </c>
      <c r="B40" s="52"/>
      <c r="C40" s="52"/>
      <c r="M40" s="63"/>
    </row>
    <row r="41" spans="1:14" s="40" customFormat="1" ht="18" customHeight="1">
      <c r="A41" s="52" t="s">
        <v>58</v>
      </c>
      <c r="B41" s="52"/>
      <c r="C41" s="52"/>
      <c r="E41" s="63"/>
      <c r="F41" s="63"/>
      <c r="G41" s="63"/>
      <c r="H41" s="63"/>
      <c r="I41" s="63"/>
      <c r="J41" s="63"/>
      <c r="K41" s="63"/>
      <c r="L41" s="63"/>
      <c r="M41" s="63"/>
    </row>
    <row r="42" spans="1:14" s="40" customFormat="1" ht="18" customHeight="1">
      <c r="A42" s="52" t="s">
        <v>97</v>
      </c>
    </row>
    <row r="43" spans="1:14" s="40" customFormat="1" ht="18" customHeight="1">
      <c r="A43" s="52" t="s">
        <v>83</v>
      </c>
    </row>
    <row r="44" spans="1:14" s="36" customFormat="1" ht="18" customHeight="1">
      <c r="A44" s="99"/>
    </row>
    <row r="45" spans="1:14" s="36" customFormat="1" ht="18" customHeight="1"/>
    <row r="46" spans="1:14" s="36" customFormat="1" ht="18" customHeight="1"/>
  </sheetData>
  <phoneticPr fontId="0" type="noConversion"/>
  <pageMargins left="0.75" right="0.75" top="1" bottom="1" header="0.5" footer="0.5"/>
  <pageSetup paperSize="9" scale="5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outlinePr summaryBelow="0" summaryRight="0"/>
    <pageSetUpPr fitToPage="1"/>
  </sheetPr>
  <dimension ref="A1:AQ60"/>
  <sheetViews>
    <sheetView showGridLines="0" zoomScale="70" zoomScaleNormal="70" workbookViewId="0">
      <pane xSplit="3" ySplit="8" topLeftCell="D27" activePane="bottomRight" state="frozen"/>
      <selection pane="topRight" activeCell="D1" sqref="D1"/>
      <selection pane="bottomLeft" activeCell="A9" sqref="A9"/>
      <selection pane="bottomRight" activeCell="F31" sqref="F31"/>
    </sheetView>
  </sheetViews>
  <sheetFormatPr defaultColWidth="0" defaultRowHeight="14.25"/>
  <cols>
    <col min="1" max="2" width="1.7109375" style="391" customWidth="1"/>
    <col min="3" max="3" width="50.7109375" style="577" customWidth="1"/>
    <col min="4" max="4" width="13" style="9" customWidth="1"/>
    <col min="5" max="5" width="14.5703125" style="9" customWidth="1"/>
    <col min="6" max="6" width="12.85546875" style="9" bestFit="1" customWidth="1"/>
    <col min="7" max="12" width="11.7109375" style="9" customWidth="1"/>
    <col min="13" max="13" width="12.7109375" style="9" customWidth="1"/>
    <col min="14" max="14" width="12.5703125" style="9" bestFit="1" customWidth="1"/>
    <col min="15" max="15" width="11.7109375" style="9" customWidth="1"/>
    <col min="16" max="16" width="1.7109375" style="462" customWidth="1"/>
    <col min="17" max="20" width="9.140625" style="9" customWidth="1"/>
    <col min="21" max="21" width="1.7109375" style="462" customWidth="1"/>
    <col min="22" max="24" width="9.140625" style="9" customWidth="1"/>
    <col min="25" max="16384" width="0" style="9" hidden="1"/>
  </cols>
  <sheetData>
    <row r="1" spans="1:21" s="188" customFormat="1" ht="19.5" customHeight="1">
      <c r="A1" s="451"/>
      <c r="B1" s="578" t="s">
        <v>339</v>
      </c>
      <c r="C1" s="557"/>
      <c r="D1" s="187"/>
      <c r="E1" s="187"/>
      <c r="F1" s="187"/>
      <c r="G1" s="187"/>
      <c r="H1" s="187"/>
      <c r="I1" s="187"/>
      <c r="J1" s="187"/>
      <c r="O1" s="524"/>
      <c r="P1" s="458"/>
      <c r="U1" s="458"/>
    </row>
    <row r="2" spans="1:21" s="319" customFormat="1" ht="20.100000000000001" customHeight="1">
      <c r="A2" s="452"/>
      <c r="B2" s="452"/>
      <c r="C2" s="756" t="s">
        <v>296</v>
      </c>
      <c r="D2" s="756"/>
      <c r="E2" s="756"/>
      <c r="F2" s="756"/>
      <c r="G2" s="756"/>
      <c r="H2" s="756"/>
      <c r="I2" s="756"/>
      <c r="J2" s="756"/>
      <c r="K2" s="756"/>
      <c r="L2" s="756"/>
      <c r="M2" s="756"/>
      <c r="N2" s="756"/>
      <c r="O2" s="756"/>
      <c r="P2" s="459"/>
      <c r="U2" s="459"/>
    </row>
    <row r="3" spans="1:21" s="319" customFormat="1" ht="20.100000000000001" customHeight="1">
      <c r="A3" s="452"/>
      <c r="B3" s="452"/>
      <c r="C3" s="756" t="s">
        <v>44</v>
      </c>
      <c r="D3" s="756"/>
      <c r="E3" s="756"/>
      <c r="F3" s="756"/>
      <c r="G3" s="756"/>
      <c r="H3" s="756"/>
      <c r="I3" s="756"/>
      <c r="J3" s="756"/>
      <c r="K3" s="756"/>
      <c r="L3" s="756"/>
      <c r="M3" s="756"/>
      <c r="N3" s="756"/>
      <c r="O3" s="756"/>
      <c r="P3" s="459"/>
      <c r="U3" s="459"/>
    </row>
    <row r="4" spans="1:21" s="319" customFormat="1" ht="20.100000000000001" customHeight="1">
      <c r="A4" s="452"/>
      <c r="B4" s="452"/>
      <c r="C4" s="756" t="s">
        <v>351</v>
      </c>
      <c r="D4" s="756"/>
      <c r="E4" s="756"/>
      <c r="F4" s="756"/>
      <c r="G4" s="756"/>
      <c r="H4" s="756"/>
      <c r="I4" s="756"/>
      <c r="J4" s="756"/>
      <c r="K4" s="756"/>
      <c r="L4" s="756"/>
      <c r="M4" s="756"/>
      <c r="N4" s="756"/>
      <c r="O4" s="756"/>
      <c r="P4" s="459"/>
      <c r="U4" s="459"/>
    </row>
    <row r="5" spans="1:21" s="319" customFormat="1" ht="20.100000000000001" customHeight="1">
      <c r="A5" s="452"/>
      <c r="B5" s="452"/>
      <c r="C5" s="756" t="s">
        <v>6</v>
      </c>
      <c r="D5" s="756"/>
      <c r="E5" s="756"/>
      <c r="F5" s="756"/>
      <c r="G5" s="756"/>
      <c r="H5" s="756"/>
      <c r="I5" s="756"/>
      <c r="J5" s="756"/>
      <c r="K5" s="756"/>
      <c r="L5" s="756"/>
      <c r="M5" s="756"/>
      <c r="N5" s="756"/>
      <c r="O5" s="756"/>
      <c r="P5" s="459"/>
      <c r="U5" s="459"/>
    </row>
    <row r="6" spans="1:21" s="188" customFormat="1" ht="52.5" customHeight="1">
      <c r="A6" s="451"/>
      <c r="B6" s="579"/>
      <c r="C6" s="558"/>
      <c r="I6" s="189"/>
      <c r="J6" s="189"/>
      <c r="P6" s="458"/>
      <c r="U6" s="458"/>
    </row>
    <row r="7" spans="1:21" s="2" customFormat="1" ht="34.15" customHeight="1">
      <c r="A7" s="469"/>
      <c r="B7" s="615"/>
      <c r="C7" s="624"/>
      <c r="D7" s="329" t="s">
        <v>45</v>
      </c>
      <c r="E7" s="330"/>
      <c r="F7" s="331"/>
      <c r="G7" s="332" t="s">
        <v>46</v>
      </c>
      <c r="H7" s="330"/>
      <c r="I7" s="333"/>
      <c r="J7" s="329" t="s">
        <v>47</v>
      </c>
      <c r="K7" s="330"/>
      <c r="L7" s="331"/>
      <c r="M7" s="332" t="s">
        <v>37</v>
      </c>
      <c r="N7" s="334"/>
      <c r="O7" s="330"/>
      <c r="P7" s="453"/>
      <c r="U7" s="432"/>
    </row>
    <row r="8" spans="1:21" s="2" customFormat="1" ht="96.75" customHeight="1">
      <c r="A8" s="469"/>
      <c r="B8" s="617"/>
      <c r="C8" s="625" t="s">
        <v>48</v>
      </c>
      <c r="D8" s="335" t="s">
        <v>49</v>
      </c>
      <c r="E8" s="335" t="s">
        <v>50</v>
      </c>
      <c r="F8" s="335" t="s">
        <v>51</v>
      </c>
      <c r="G8" s="336" t="s">
        <v>49</v>
      </c>
      <c r="H8" s="335" t="s">
        <v>50</v>
      </c>
      <c r="I8" s="337" t="s">
        <v>51</v>
      </c>
      <c r="J8" s="335" t="s">
        <v>49</v>
      </c>
      <c r="K8" s="335" t="s">
        <v>50</v>
      </c>
      <c r="L8" s="335" t="s">
        <v>51</v>
      </c>
      <c r="M8" s="336" t="s">
        <v>49</v>
      </c>
      <c r="N8" s="335" t="s">
        <v>50</v>
      </c>
      <c r="O8" s="337" t="s">
        <v>51</v>
      </c>
      <c r="P8" s="454"/>
      <c r="U8" s="432"/>
    </row>
    <row r="9" spans="1:21" s="2" customFormat="1" ht="30" customHeight="1">
      <c r="A9" s="469"/>
      <c r="B9" s="582"/>
      <c r="C9" s="605" t="s">
        <v>157</v>
      </c>
      <c r="D9" s="663"/>
      <c r="E9" s="663"/>
      <c r="F9" s="663"/>
      <c r="G9" s="692"/>
      <c r="H9" s="663"/>
      <c r="I9" s="693"/>
      <c r="J9" s="663"/>
      <c r="K9" s="663"/>
      <c r="L9" s="663"/>
      <c r="M9" s="338"/>
      <c r="N9" s="339"/>
      <c r="O9" s="340"/>
      <c r="P9" s="455"/>
      <c r="U9" s="432"/>
    </row>
    <row r="10" spans="1:21" s="265" customFormat="1" ht="30" customHeight="1">
      <c r="A10" s="470"/>
      <c r="B10" s="626"/>
      <c r="C10" s="627" t="s">
        <v>158</v>
      </c>
      <c r="D10" s="694"/>
      <c r="E10" s="672"/>
      <c r="F10" s="695"/>
      <c r="G10" s="696"/>
      <c r="H10" s="672"/>
      <c r="I10" s="669"/>
      <c r="J10" s="694"/>
      <c r="K10" s="672"/>
      <c r="L10" s="695"/>
      <c r="M10" s="696"/>
      <c r="N10" s="672"/>
      <c r="O10" s="669"/>
      <c r="P10" s="697"/>
      <c r="U10" s="479"/>
    </row>
    <row r="11" spans="1:21" s="2" customFormat="1" ht="17.100000000000001" customHeight="1">
      <c r="A11" s="469"/>
      <c r="B11" s="586"/>
      <c r="C11" s="546" t="s">
        <v>109</v>
      </c>
      <c r="D11" s="345"/>
      <c r="E11" s="346"/>
      <c r="F11" s="347"/>
      <c r="G11" s="348"/>
      <c r="H11" s="346"/>
      <c r="I11" s="349"/>
      <c r="J11" s="345"/>
      <c r="K11" s="346"/>
      <c r="L11" s="347"/>
      <c r="M11" s="698">
        <f t="shared" ref="M11:O15" si="0">+SUM(D11,G11,J11)</f>
        <v>0</v>
      </c>
      <c r="N11" s="661">
        <f t="shared" si="0"/>
        <v>0</v>
      </c>
      <c r="O11" s="659">
        <f t="shared" si="0"/>
        <v>0</v>
      </c>
      <c r="P11" s="699"/>
      <c r="U11" s="432"/>
    </row>
    <row r="12" spans="1:21" s="2" customFormat="1" ht="17.100000000000001" customHeight="1">
      <c r="A12" s="469"/>
      <c r="B12" s="582"/>
      <c r="C12" s="546" t="s">
        <v>110</v>
      </c>
      <c r="D12" s="345"/>
      <c r="E12" s="346"/>
      <c r="F12" s="347"/>
      <c r="G12" s="348"/>
      <c r="H12" s="346"/>
      <c r="I12" s="349"/>
      <c r="J12" s="345"/>
      <c r="K12" s="346"/>
      <c r="L12" s="347"/>
      <c r="M12" s="698">
        <f t="shared" si="0"/>
        <v>0</v>
      </c>
      <c r="N12" s="661">
        <f t="shared" si="0"/>
        <v>0</v>
      </c>
      <c r="O12" s="659">
        <f t="shared" si="0"/>
        <v>0</v>
      </c>
      <c r="P12" s="699"/>
      <c r="U12" s="432"/>
    </row>
    <row r="13" spans="1:21" s="2" customFormat="1" ht="17.100000000000001" customHeight="1">
      <c r="A13" s="469"/>
      <c r="B13" s="583"/>
      <c r="C13" s="546" t="s">
        <v>342</v>
      </c>
      <c r="D13" s="345"/>
      <c r="E13" s="346"/>
      <c r="F13" s="347"/>
      <c r="G13" s="348"/>
      <c r="H13" s="346"/>
      <c r="I13" s="349"/>
      <c r="J13" s="345"/>
      <c r="K13" s="346"/>
      <c r="L13" s="347"/>
      <c r="M13" s="698">
        <f t="shared" si="0"/>
        <v>0</v>
      </c>
      <c r="N13" s="661">
        <f t="shared" si="0"/>
        <v>0</v>
      </c>
      <c r="O13" s="659">
        <f t="shared" si="0"/>
        <v>0</v>
      </c>
      <c r="P13" s="699"/>
      <c r="U13" s="432"/>
    </row>
    <row r="14" spans="1:21" s="2" customFormat="1" ht="17.100000000000001" customHeight="1">
      <c r="A14" s="469"/>
      <c r="B14" s="587"/>
      <c r="C14" s="546" t="s">
        <v>111</v>
      </c>
      <c r="D14" s="345"/>
      <c r="E14" s="346"/>
      <c r="F14" s="347"/>
      <c r="G14" s="348"/>
      <c r="H14" s="346"/>
      <c r="I14" s="349"/>
      <c r="J14" s="345"/>
      <c r="K14" s="346"/>
      <c r="L14" s="347"/>
      <c r="M14" s="698">
        <f t="shared" si="0"/>
        <v>0</v>
      </c>
      <c r="N14" s="661">
        <f t="shared" si="0"/>
        <v>0</v>
      </c>
      <c r="O14" s="659">
        <f t="shared" si="0"/>
        <v>0</v>
      </c>
      <c r="P14" s="699"/>
      <c r="U14" s="432"/>
    </row>
    <row r="15" spans="1:21" s="2" customFormat="1" ht="18" customHeight="1">
      <c r="A15" s="469"/>
      <c r="B15" s="587"/>
      <c r="C15" s="561" t="s">
        <v>14</v>
      </c>
      <c r="D15" s="670">
        <f t="shared" ref="D15:L15" si="1">+D11+D12+D14</f>
        <v>0</v>
      </c>
      <c r="E15" s="661">
        <f t="shared" si="1"/>
        <v>0</v>
      </c>
      <c r="F15" s="704">
        <f t="shared" si="1"/>
        <v>0</v>
      </c>
      <c r="G15" s="698">
        <f t="shared" si="1"/>
        <v>0</v>
      </c>
      <c r="H15" s="661">
        <f t="shared" si="1"/>
        <v>0</v>
      </c>
      <c r="I15" s="659">
        <f t="shared" si="1"/>
        <v>0</v>
      </c>
      <c r="J15" s="705">
        <f t="shared" si="1"/>
        <v>0</v>
      </c>
      <c r="K15" s="661">
        <f t="shared" si="1"/>
        <v>0</v>
      </c>
      <c r="L15" s="704">
        <f t="shared" si="1"/>
        <v>0</v>
      </c>
      <c r="M15" s="698">
        <f t="shared" si="0"/>
        <v>0</v>
      </c>
      <c r="N15" s="661">
        <f t="shared" si="0"/>
        <v>0</v>
      </c>
      <c r="O15" s="659">
        <f t="shared" si="0"/>
        <v>0</v>
      </c>
      <c r="P15" s="699"/>
      <c r="U15" s="432"/>
    </row>
    <row r="16" spans="1:21" s="265" customFormat="1" ht="30" customHeight="1">
      <c r="A16" s="470"/>
      <c r="B16" s="607"/>
      <c r="C16" s="627" t="s">
        <v>159</v>
      </c>
      <c r="D16" s="694"/>
      <c r="E16" s="672"/>
      <c r="F16" s="695"/>
      <c r="G16" s="696"/>
      <c r="H16" s="672"/>
      <c r="I16" s="669"/>
      <c r="J16" s="694"/>
      <c r="K16" s="672"/>
      <c r="L16" s="695"/>
      <c r="M16" s="696"/>
      <c r="N16" s="672"/>
      <c r="O16" s="669"/>
      <c r="P16" s="697"/>
      <c r="U16" s="479"/>
    </row>
    <row r="17" spans="1:43" s="2" customFormat="1" ht="17.100000000000001" customHeight="1">
      <c r="A17" s="469"/>
      <c r="B17" s="587"/>
      <c r="C17" s="546" t="s">
        <v>109</v>
      </c>
      <c r="D17" s="345"/>
      <c r="E17" s="346"/>
      <c r="F17" s="347"/>
      <c r="G17" s="348"/>
      <c r="H17" s="346"/>
      <c r="I17" s="349"/>
      <c r="J17" s="345"/>
      <c r="K17" s="346"/>
      <c r="L17" s="347"/>
      <c r="M17" s="698">
        <f t="shared" ref="M17:O21" si="2">+SUM(D17,G17,J17)</f>
        <v>0</v>
      </c>
      <c r="N17" s="661">
        <f t="shared" si="2"/>
        <v>0</v>
      </c>
      <c r="O17" s="659">
        <f t="shared" si="2"/>
        <v>0</v>
      </c>
      <c r="P17" s="699"/>
      <c r="U17" s="432"/>
    </row>
    <row r="18" spans="1:43" s="2" customFormat="1" ht="17.100000000000001" customHeight="1">
      <c r="A18" s="469"/>
      <c r="B18" s="582"/>
      <c r="C18" s="546" t="s">
        <v>110</v>
      </c>
      <c r="D18" s="345"/>
      <c r="E18" s="346"/>
      <c r="F18" s="347"/>
      <c r="G18" s="348"/>
      <c r="H18" s="346"/>
      <c r="I18" s="349"/>
      <c r="J18" s="345"/>
      <c r="K18" s="346"/>
      <c r="L18" s="347"/>
      <c r="M18" s="698">
        <f t="shared" si="2"/>
        <v>0</v>
      </c>
      <c r="N18" s="661">
        <f t="shared" si="2"/>
        <v>0</v>
      </c>
      <c r="O18" s="659">
        <f t="shared" si="2"/>
        <v>0</v>
      </c>
      <c r="P18" s="699"/>
      <c r="U18" s="432"/>
    </row>
    <row r="19" spans="1:43" s="2" customFormat="1" ht="17.100000000000001" customHeight="1">
      <c r="A19" s="469"/>
      <c r="B19" s="583"/>
      <c r="C19" s="546" t="s">
        <v>342</v>
      </c>
      <c r="D19" s="345"/>
      <c r="E19" s="346"/>
      <c r="F19" s="347"/>
      <c r="G19" s="348"/>
      <c r="H19" s="346"/>
      <c r="I19" s="349"/>
      <c r="J19" s="345"/>
      <c r="K19" s="346"/>
      <c r="L19" s="347"/>
      <c r="M19" s="698">
        <f t="shared" si="2"/>
        <v>0</v>
      </c>
      <c r="N19" s="661">
        <f t="shared" si="2"/>
        <v>0</v>
      </c>
      <c r="O19" s="659">
        <f t="shared" si="2"/>
        <v>0</v>
      </c>
      <c r="P19" s="699"/>
      <c r="U19" s="432"/>
    </row>
    <row r="20" spans="1:43" s="2" customFormat="1" ht="17.100000000000001" customHeight="1">
      <c r="A20" s="469"/>
      <c r="B20" s="582"/>
      <c r="C20" s="546" t="s">
        <v>111</v>
      </c>
      <c r="D20" s="345"/>
      <c r="E20" s="346"/>
      <c r="F20" s="347"/>
      <c r="G20" s="348"/>
      <c r="H20" s="346"/>
      <c r="I20" s="349"/>
      <c r="J20" s="345"/>
      <c r="K20" s="346"/>
      <c r="L20" s="347"/>
      <c r="M20" s="698">
        <f t="shared" si="2"/>
        <v>0</v>
      </c>
      <c r="N20" s="661">
        <f t="shared" si="2"/>
        <v>0</v>
      </c>
      <c r="O20" s="659">
        <f t="shared" si="2"/>
        <v>0</v>
      </c>
      <c r="P20" s="699"/>
      <c r="U20" s="432"/>
    </row>
    <row r="21" spans="1:43" s="2" customFormat="1" ht="18" customHeight="1">
      <c r="A21" s="469"/>
      <c r="B21" s="582"/>
      <c r="C21" s="561" t="s">
        <v>14</v>
      </c>
      <c r="D21" s="670">
        <f t="shared" ref="D21:L21" si="3">+D17+D18+D20</f>
        <v>0</v>
      </c>
      <c r="E21" s="661">
        <f t="shared" si="3"/>
        <v>0</v>
      </c>
      <c r="F21" s="704">
        <f t="shared" si="3"/>
        <v>0</v>
      </c>
      <c r="G21" s="698">
        <f t="shared" si="3"/>
        <v>0</v>
      </c>
      <c r="H21" s="661">
        <f t="shared" si="3"/>
        <v>0</v>
      </c>
      <c r="I21" s="659">
        <f t="shared" si="3"/>
        <v>0</v>
      </c>
      <c r="J21" s="705">
        <f t="shared" si="3"/>
        <v>0</v>
      </c>
      <c r="K21" s="661">
        <f t="shared" si="3"/>
        <v>0</v>
      </c>
      <c r="L21" s="704">
        <f t="shared" si="3"/>
        <v>0</v>
      </c>
      <c r="M21" s="698">
        <f t="shared" si="2"/>
        <v>0</v>
      </c>
      <c r="N21" s="661">
        <f t="shared" si="2"/>
        <v>0</v>
      </c>
      <c r="O21" s="659">
        <f t="shared" si="2"/>
        <v>0</v>
      </c>
      <c r="P21" s="699"/>
      <c r="U21" s="432"/>
    </row>
    <row r="22" spans="1:43" s="265" customFormat="1" ht="30" customHeight="1">
      <c r="A22" s="470"/>
      <c r="B22" s="607"/>
      <c r="C22" s="627" t="s">
        <v>160</v>
      </c>
      <c r="D22" s="694"/>
      <c r="E22" s="672"/>
      <c r="F22" s="695"/>
      <c r="G22" s="696"/>
      <c r="H22" s="672"/>
      <c r="I22" s="669"/>
      <c r="J22" s="694"/>
      <c r="K22" s="672"/>
      <c r="L22" s="695"/>
      <c r="M22" s="696"/>
      <c r="N22" s="672"/>
      <c r="O22" s="669"/>
      <c r="P22" s="697"/>
      <c r="U22" s="479"/>
    </row>
    <row r="23" spans="1:43" s="2" customFormat="1" ht="17.100000000000001" customHeight="1">
      <c r="A23" s="469"/>
      <c r="B23" s="586"/>
      <c r="C23" s="546" t="s">
        <v>109</v>
      </c>
      <c r="D23" s="345"/>
      <c r="E23" s="346"/>
      <c r="F23" s="347"/>
      <c r="G23" s="348"/>
      <c r="H23" s="346"/>
      <c r="I23" s="349"/>
      <c r="J23" s="345"/>
      <c r="K23" s="346"/>
      <c r="L23" s="347"/>
      <c r="M23" s="698">
        <f t="shared" ref="M23:O27" si="4">+SUM(D23,G23,J23)</f>
        <v>0</v>
      </c>
      <c r="N23" s="661">
        <f t="shared" si="4"/>
        <v>0</v>
      </c>
      <c r="O23" s="659">
        <f t="shared" si="4"/>
        <v>0</v>
      </c>
      <c r="P23" s="699"/>
      <c r="U23" s="432"/>
    </row>
    <row r="24" spans="1:43" s="2" customFormat="1" ht="17.100000000000001" customHeight="1">
      <c r="A24" s="469"/>
      <c r="B24" s="586"/>
      <c r="C24" s="546" t="s">
        <v>110</v>
      </c>
      <c r="D24" s="345"/>
      <c r="E24" s="346"/>
      <c r="F24" s="347"/>
      <c r="G24" s="348"/>
      <c r="H24" s="346"/>
      <c r="I24" s="349"/>
      <c r="J24" s="345"/>
      <c r="K24" s="346"/>
      <c r="L24" s="347"/>
      <c r="M24" s="698">
        <f t="shared" si="4"/>
        <v>0</v>
      </c>
      <c r="N24" s="661">
        <f t="shared" si="4"/>
        <v>0</v>
      </c>
      <c r="O24" s="659">
        <f t="shared" si="4"/>
        <v>0</v>
      </c>
      <c r="P24" s="699"/>
      <c r="U24" s="432"/>
    </row>
    <row r="25" spans="1:43" s="2" customFormat="1" ht="17.100000000000001" customHeight="1">
      <c r="A25" s="469"/>
      <c r="B25" s="583"/>
      <c r="C25" s="546" t="s">
        <v>342</v>
      </c>
      <c r="D25" s="345"/>
      <c r="E25" s="346"/>
      <c r="F25" s="347"/>
      <c r="G25" s="348"/>
      <c r="H25" s="346"/>
      <c r="I25" s="349"/>
      <c r="J25" s="345"/>
      <c r="K25" s="346"/>
      <c r="L25" s="347"/>
      <c r="M25" s="698">
        <f t="shared" si="4"/>
        <v>0</v>
      </c>
      <c r="N25" s="661">
        <f t="shared" si="4"/>
        <v>0</v>
      </c>
      <c r="O25" s="659">
        <f t="shared" si="4"/>
        <v>0</v>
      </c>
      <c r="P25" s="699"/>
      <c r="U25" s="432"/>
    </row>
    <row r="26" spans="1:43" s="2" customFormat="1" ht="17.100000000000001" customHeight="1">
      <c r="A26" s="469"/>
      <c r="B26" s="586"/>
      <c r="C26" s="546" t="s">
        <v>111</v>
      </c>
      <c r="D26" s="345"/>
      <c r="E26" s="346"/>
      <c r="F26" s="347"/>
      <c r="G26" s="348"/>
      <c r="H26" s="346"/>
      <c r="I26" s="349"/>
      <c r="J26" s="345"/>
      <c r="K26" s="346"/>
      <c r="L26" s="347"/>
      <c r="M26" s="698">
        <f t="shared" si="4"/>
        <v>0</v>
      </c>
      <c r="N26" s="661">
        <f t="shared" si="4"/>
        <v>0</v>
      </c>
      <c r="O26" s="659">
        <f t="shared" si="4"/>
        <v>0</v>
      </c>
      <c r="P26" s="699"/>
      <c r="U26" s="432"/>
    </row>
    <row r="27" spans="1:43" s="4" customFormat="1" ht="18" customHeight="1">
      <c r="A27" s="432"/>
      <c r="B27" s="589"/>
      <c r="C27" s="609" t="s">
        <v>14</v>
      </c>
      <c r="D27" s="350">
        <f t="shared" ref="D27:L27" si="5">+D23+D24+D26</f>
        <v>0</v>
      </c>
      <c r="E27" s="351">
        <f t="shared" si="5"/>
        <v>0</v>
      </c>
      <c r="F27" s="352">
        <f t="shared" si="5"/>
        <v>0</v>
      </c>
      <c r="G27" s="353">
        <f t="shared" si="5"/>
        <v>0</v>
      </c>
      <c r="H27" s="351">
        <f t="shared" si="5"/>
        <v>0</v>
      </c>
      <c r="I27" s="354">
        <f t="shared" si="5"/>
        <v>0</v>
      </c>
      <c r="J27" s="350">
        <f t="shared" si="5"/>
        <v>0</v>
      </c>
      <c r="K27" s="351">
        <f t="shared" si="5"/>
        <v>0</v>
      </c>
      <c r="L27" s="352">
        <f t="shared" si="5"/>
        <v>0</v>
      </c>
      <c r="M27" s="700">
        <f t="shared" si="4"/>
        <v>0</v>
      </c>
      <c r="N27" s="701">
        <f t="shared" si="4"/>
        <v>0</v>
      </c>
      <c r="O27" s="702">
        <f t="shared" si="4"/>
        <v>0</v>
      </c>
      <c r="P27" s="703"/>
      <c r="U27" s="432"/>
    </row>
    <row r="28" spans="1:43" s="2" customFormat="1" ht="18" customHeight="1">
      <c r="A28" s="469"/>
      <c r="B28" s="460"/>
      <c r="C28" s="561"/>
      <c r="E28" s="6"/>
      <c r="F28" s="6"/>
      <c r="G28" s="6"/>
      <c r="H28" s="6"/>
      <c r="I28" s="6"/>
      <c r="J28" s="6"/>
      <c r="K28" s="6"/>
      <c r="L28" s="6"/>
      <c r="M28" s="6"/>
      <c r="P28" s="432"/>
      <c r="U28" s="432"/>
    </row>
    <row r="29" spans="1:43" s="2" customFormat="1" ht="18" customHeight="1">
      <c r="A29" s="469"/>
      <c r="B29" s="460"/>
      <c r="C29" s="561"/>
      <c r="E29" s="6"/>
      <c r="F29" s="6"/>
      <c r="G29" s="6"/>
      <c r="H29" s="6"/>
      <c r="I29" s="6"/>
      <c r="J29" s="6"/>
      <c r="K29" s="6"/>
      <c r="L29" s="6"/>
      <c r="M29" s="6"/>
      <c r="N29" s="6"/>
      <c r="O29" s="6"/>
      <c r="P29" s="460"/>
      <c r="Q29" s="6"/>
      <c r="R29" s="6"/>
      <c r="S29" s="6"/>
      <c r="T29" s="6"/>
      <c r="U29" s="460"/>
      <c r="V29" s="6"/>
      <c r="W29" s="6"/>
      <c r="X29" s="6"/>
      <c r="Y29" s="6"/>
      <c r="Z29" s="6"/>
      <c r="AA29" s="6"/>
      <c r="AB29" s="6"/>
      <c r="AC29" s="6"/>
      <c r="AD29" s="6"/>
      <c r="AE29" s="6"/>
      <c r="AF29" s="6"/>
      <c r="AG29" s="6"/>
      <c r="AH29" s="6"/>
      <c r="AI29" s="6"/>
      <c r="AJ29" s="6"/>
      <c r="AK29" s="6"/>
      <c r="AL29" s="6"/>
      <c r="AM29" s="6"/>
      <c r="AN29" s="6"/>
      <c r="AO29" s="6"/>
      <c r="AP29" s="6"/>
      <c r="AQ29" s="6"/>
    </row>
    <row r="30" spans="1:43" s="1" customFormat="1" ht="18" customHeight="1">
      <c r="A30" s="392"/>
      <c r="B30" s="593"/>
      <c r="C30" s="561"/>
      <c r="E30" s="387" t="s">
        <v>310</v>
      </c>
      <c r="F30" s="388">
        <f>MAX(D36:T54)</f>
        <v>0</v>
      </c>
      <c r="G30" s="8"/>
      <c r="H30" s="8"/>
      <c r="I30" s="8"/>
      <c r="J30" s="8"/>
      <c r="K30" s="8"/>
      <c r="L30" s="8"/>
      <c r="M30" s="8"/>
      <c r="N30" s="8"/>
      <c r="O30" s="8"/>
      <c r="P30" s="461"/>
      <c r="Q30" s="8"/>
      <c r="R30" s="8"/>
      <c r="S30" s="8"/>
      <c r="T30" s="8"/>
      <c r="U30" s="461"/>
      <c r="V30" s="8"/>
      <c r="W30" s="8"/>
      <c r="X30" s="8"/>
      <c r="Y30" s="8"/>
      <c r="Z30" s="8"/>
      <c r="AA30" s="8"/>
      <c r="AB30" s="8"/>
      <c r="AC30" s="8"/>
      <c r="AD30" s="8"/>
      <c r="AE30" s="8"/>
      <c r="AF30" s="8"/>
      <c r="AG30" s="8"/>
      <c r="AH30" s="8"/>
      <c r="AI30" s="8"/>
      <c r="AJ30" s="8"/>
      <c r="AK30" s="8"/>
      <c r="AL30" s="8"/>
      <c r="AM30" s="8"/>
      <c r="AN30" s="8"/>
      <c r="AO30" s="8"/>
      <c r="AP30" s="8"/>
      <c r="AQ30" s="8"/>
    </row>
    <row r="31" spans="1:43" s="1" customFormat="1" ht="20.100000000000001" customHeight="1">
      <c r="A31" s="392"/>
      <c r="B31" s="594" t="s">
        <v>305</v>
      </c>
      <c r="C31" s="567"/>
      <c r="D31" s="377"/>
      <c r="E31" s="389" t="s">
        <v>311</v>
      </c>
      <c r="F31" s="390">
        <f>MIN(D36:T54)</f>
        <v>0</v>
      </c>
      <c r="G31" s="378"/>
      <c r="H31" s="378"/>
      <c r="I31" s="378"/>
      <c r="J31" s="378"/>
      <c r="K31" s="378"/>
      <c r="L31" s="378"/>
      <c r="M31" s="378"/>
      <c r="N31" s="8"/>
      <c r="O31" s="8"/>
      <c r="P31" s="461"/>
      <c r="Q31" s="8"/>
      <c r="R31" s="8"/>
      <c r="S31" s="8"/>
      <c r="T31" s="8"/>
      <c r="U31" s="461"/>
      <c r="V31" s="8"/>
      <c r="W31" s="8"/>
      <c r="X31" s="8"/>
      <c r="Y31" s="8"/>
      <c r="Z31" s="8"/>
      <c r="AA31" s="8"/>
      <c r="AB31" s="8"/>
      <c r="AC31" s="8"/>
      <c r="AD31" s="8"/>
      <c r="AE31" s="8"/>
      <c r="AF31" s="8"/>
      <c r="AG31" s="8"/>
      <c r="AH31" s="8"/>
      <c r="AI31" s="8"/>
      <c r="AJ31" s="8"/>
      <c r="AK31" s="8"/>
      <c r="AL31" s="8"/>
      <c r="AM31" s="8"/>
      <c r="AN31" s="8"/>
      <c r="AO31" s="8"/>
      <c r="AP31" s="8"/>
      <c r="AQ31" s="8"/>
    </row>
    <row r="32" spans="1:43" s="1" customFormat="1" ht="18" customHeight="1">
      <c r="A32" s="392"/>
      <c r="B32" s="593"/>
      <c r="C32" s="561"/>
      <c r="E32" s="8"/>
      <c r="F32" s="8"/>
      <c r="G32" s="8"/>
      <c r="H32" s="8"/>
      <c r="I32" s="8"/>
      <c r="J32" s="8"/>
      <c r="K32" s="8"/>
      <c r="L32" s="8"/>
      <c r="M32" s="8"/>
      <c r="N32" s="8"/>
      <c r="O32" s="8"/>
      <c r="P32" s="461"/>
      <c r="Q32" s="8"/>
      <c r="R32" s="8"/>
      <c r="S32" s="8"/>
      <c r="T32" s="8"/>
      <c r="U32" s="461"/>
      <c r="V32" s="8"/>
      <c r="W32" s="8"/>
      <c r="X32" s="8"/>
      <c r="Y32" s="8"/>
      <c r="Z32" s="8"/>
      <c r="AA32" s="8"/>
      <c r="AB32" s="8"/>
      <c r="AC32" s="8"/>
      <c r="AD32" s="8"/>
      <c r="AE32" s="8"/>
      <c r="AF32" s="8"/>
      <c r="AG32" s="8"/>
      <c r="AH32" s="8"/>
      <c r="AI32" s="8"/>
      <c r="AJ32" s="8"/>
      <c r="AK32" s="8"/>
      <c r="AL32" s="8"/>
      <c r="AM32" s="8"/>
      <c r="AN32" s="8"/>
      <c r="AO32" s="8"/>
      <c r="AP32" s="8"/>
      <c r="AQ32" s="8"/>
    </row>
    <row r="33" spans="1:43" s="1" customFormat="1" ht="18" customHeight="1">
      <c r="A33" s="392"/>
      <c r="B33" s="593"/>
      <c r="C33" s="561"/>
      <c r="E33" s="8"/>
      <c r="F33" s="8"/>
      <c r="G33" s="8"/>
      <c r="H33" s="8"/>
      <c r="I33" s="8"/>
      <c r="J33" s="8"/>
      <c r="K33" s="8"/>
      <c r="L33" s="8"/>
      <c r="M33" s="8"/>
      <c r="N33" s="8"/>
      <c r="O33" s="8"/>
      <c r="P33" s="461"/>
      <c r="Q33" s="8"/>
      <c r="R33" s="8"/>
      <c r="S33" s="8"/>
      <c r="T33" s="8"/>
      <c r="U33" s="461"/>
      <c r="V33" s="8"/>
      <c r="W33" s="8"/>
      <c r="X33" s="8"/>
      <c r="Y33" s="8"/>
      <c r="Z33" s="8"/>
      <c r="AA33" s="8"/>
      <c r="AB33" s="8"/>
      <c r="AC33" s="8"/>
      <c r="AD33" s="8"/>
      <c r="AE33" s="8"/>
      <c r="AF33" s="8"/>
      <c r="AG33" s="8"/>
      <c r="AH33" s="8"/>
      <c r="AI33" s="8"/>
      <c r="AJ33" s="8"/>
      <c r="AK33" s="8"/>
      <c r="AL33" s="8"/>
      <c r="AM33" s="8"/>
      <c r="AN33" s="8"/>
      <c r="AO33" s="8"/>
      <c r="AP33" s="8"/>
      <c r="AQ33" s="8"/>
    </row>
    <row r="34" spans="1:43" s="2" customFormat="1" ht="34.15" customHeight="1">
      <c r="A34" s="471"/>
      <c r="B34" s="619"/>
      <c r="C34" s="628"/>
      <c r="D34" s="443" t="s">
        <v>45</v>
      </c>
      <c r="E34" s="444"/>
      <c r="F34" s="445"/>
      <c r="G34" s="446" t="s">
        <v>46</v>
      </c>
      <c r="H34" s="444"/>
      <c r="I34" s="447"/>
      <c r="J34" s="443" t="s">
        <v>47</v>
      </c>
      <c r="K34" s="444"/>
      <c r="L34" s="447"/>
      <c r="M34" s="443" t="s">
        <v>37</v>
      </c>
      <c r="N34" s="446"/>
      <c r="O34" s="445"/>
      <c r="P34" s="462"/>
      <c r="Q34" s="4"/>
      <c r="R34" s="4"/>
      <c r="S34" s="4"/>
      <c r="T34" s="4"/>
      <c r="U34" s="432"/>
    </row>
    <row r="35" spans="1:43" s="2" customFormat="1" ht="96.75" customHeight="1">
      <c r="A35" s="471"/>
      <c r="B35" s="621"/>
      <c r="C35" s="629" t="s">
        <v>48</v>
      </c>
      <c r="D35" s="448" t="s">
        <v>49</v>
      </c>
      <c r="E35" s="448" t="s">
        <v>50</v>
      </c>
      <c r="F35" s="448" t="s">
        <v>51</v>
      </c>
      <c r="G35" s="449" t="s">
        <v>49</v>
      </c>
      <c r="H35" s="448" t="s">
        <v>50</v>
      </c>
      <c r="I35" s="450" t="s">
        <v>51</v>
      </c>
      <c r="J35" s="448" t="s">
        <v>49</v>
      </c>
      <c r="K35" s="448" t="s">
        <v>50</v>
      </c>
      <c r="L35" s="450" t="s">
        <v>51</v>
      </c>
      <c r="M35" s="448" t="s">
        <v>49</v>
      </c>
      <c r="N35" s="448" t="s">
        <v>50</v>
      </c>
      <c r="O35" s="448" t="s">
        <v>51</v>
      </c>
      <c r="P35" s="462"/>
      <c r="Q35" s="769" t="s">
        <v>341</v>
      </c>
      <c r="R35" s="770"/>
      <c r="S35" s="770"/>
      <c r="T35" s="771"/>
      <c r="U35" s="432"/>
    </row>
    <row r="36" spans="1:43" s="2" customFormat="1" ht="30" customHeight="1">
      <c r="A36" s="471"/>
      <c r="B36" s="597"/>
      <c r="C36" s="611" t="s">
        <v>157</v>
      </c>
      <c r="D36" s="476"/>
      <c r="E36" s="476"/>
      <c r="F36" s="476"/>
      <c r="G36" s="477"/>
      <c r="H36" s="476"/>
      <c r="I36" s="478"/>
      <c r="J36" s="476"/>
      <c r="K36" s="476"/>
      <c r="L36" s="476"/>
      <c r="M36" s="259"/>
      <c r="N36" s="253"/>
      <c r="O36" s="255"/>
      <c r="P36" s="462"/>
      <c r="Q36" s="412"/>
      <c r="R36" s="480"/>
      <c r="S36" s="480"/>
      <c r="T36" s="433">
        <f>SUM(M9:O9)-(SUM('O1'!AR39)-'O1'!AR37)</f>
        <v>0</v>
      </c>
      <c r="U36" s="457"/>
    </row>
    <row r="37" spans="1:43" s="2" customFormat="1" ht="29.25" customHeight="1">
      <c r="A37" s="472"/>
      <c r="B37" s="630"/>
      <c r="C37" s="631" t="s">
        <v>158</v>
      </c>
      <c r="D37" s="466"/>
      <c r="E37" s="270"/>
      <c r="F37" s="275"/>
      <c r="G37" s="273"/>
      <c r="H37" s="270"/>
      <c r="I37" s="463"/>
      <c r="J37" s="466"/>
      <c r="K37" s="270"/>
      <c r="L37" s="275"/>
      <c r="M37" s="273"/>
      <c r="N37" s="270"/>
      <c r="O37" s="275"/>
      <c r="P37" s="462"/>
      <c r="Q37" s="413"/>
      <c r="R37" s="481"/>
      <c r="S37" s="481"/>
      <c r="T37" s="481"/>
      <c r="U37" s="456"/>
    </row>
    <row r="38" spans="1:43" s="265" customFormat="1" ht="17.100000000000001" customHeight="1">
      <c r="A38" s="471"/>
      <c r="B38" s="599"/>
      <c r="C38" s="570" t="s">
        <v>109</v>
      </c>
      <c r="D38" s="467"/>
      <c r="E38" s="268"/>
      <c r="F38" s="468"/>
      <c r="G38" s="464"/>
      <c r="H38" s="268"/>
      <c r="I38" s="427"/>
      <c r="J38" s="467"/>
      <c r="K38" s="268"/>
      <c r="L38" s="468"/>
      <c r="M38" s="465">
        <f t="shared" ref="M38:O42" si="6">M11-SUM(D11,G11,J11)</f>
        <v>0</v>
      </c>
      <c r="N38" s="465">
        <f t="shared" si="6"/>
        <v>0</v>
      </c>
      <c r="O38" s="465">
        <f t="shared" si="6"/>
        <v>0</v>
      </c>
      <c r="P38" s="462"/>
      <c r="Q38" s="385">
        <f>SUM(D11:F11)-SUM('O1'!AR9,'O1'!AR16)</f>
        <v>0</v>
      </c>
      <c r="R38" s="385">
        <f>SUM(G11:I11)-SUM('O1'!AR23)</f>
        <v>0</v>
      </c>
      <c r="S38" s="385">
        <f>SUM(J11:L11)-SUM('O1'!AR30)</f>
        <v>0</v>
      </c>
      <c r="T38" s="385"/>
      <c r="U38" s="431"/>
    </row>
    <row r="39" spans="1:43" s="2" customFormat="1" ht="17.100000000000001" customHeight="1">
      <c r="A39" s="471"/>
      <c r="B39" s="597"/>
      <c r="C39" s="570" t="s">
        <v>110</v>
      </c>
      <c r="D39" s="467"/>
      <c r="E39" s="268"/>
      <c r="F39" s="468"/>
      <c r="G39" s="464"/>
      <c r="H39" s="268"/>
      <c r="I39" s="427"/>
      <c r="J39" s="467"/>
      <c r="K39" s="268"/>
      <c r="L39" s="468"/>
      <c r="M39" s="465">
        <f t="shared" si="6"/>
        <v>0</v>
      </c>
      <c r="N39" s="465">
        <f t="shared" si="6"/>
        <v>0</v>
      </c>
      <c r="O39" s="465">
        <f t="shared" si="6"/>
        <v>0</v>
      </c>
      <c r="P39" s="462"/>
      <c r="Q39" s="385">
        <f>SUM(D12:F12)-SUM('O1'!AR10,'O1'!AR17)</f>
        <v>0</v>
      </c>
      <c r="R39" s="385">
        <f>SUM(G12:I12)-SUM('O1'!AR24)</f>
        <v>0</v>
      </c>
      <c r="S39" s="385">
        <f>SUM(J12:L12)-SUM('O1'!AR31)</f>
        <v>0</v>
      </c>
      <c r="T39" s="385"/>
      <c r="U39" s="431"/>
    </row>
    <row r="40" spans="1:43" s="2" customFormat="1" ht="17.100000000000001" customHeight="1">
      <c r="A40" s="471"/>
      <c r="B40" s="623" t="s">
        <v>342</v>
      </c>
      <c r="C40" s="570"/>
      <c r="D40" s="385">
        <f>+IF(OR(SUM(D13)&gt;0),IF(OR(D12=0,D12=""),111,IF((D12&lt;D13),111,0)),0)</f>
        <v>0</v>
      </c>
      <c r="E40" s="385">
        <f t="shared" ref="E40:L40" si="7">+IF(OR(SUM(E13)&gt;0),IF(OR(E12=0,E12=""),111,IF((E12&lt;E13),111,0)),0)</f>
        <v>0</v>
      </c>
      <c r="F40" s="385">
        <f t="shared" si="7"/>
        <v>0</v>
      </c>
      <c r="G40" s="385">
        <f t="shared" si="7"/>
        <v>0</v>
      </c>
      <c r="H40" s="385">
        <f t="shared" si="7"/>
        <v>0</v>
      </c>
      <c r="I40" s="385">
        <f t="shared" si="7"/>
        <v>0</v>
      </c>
      <c r="J40" s="385">
        <f t="shared" si="7"/>
        <v>0</v>
      </c>
      <c r="K40" s="385">
        <f t="shared" si="7"/>
        <v>0</v>
      </c>
      <c r="L40" s="385">
        <f t="shared" si="7"/>
        <v>0</v>
      </c>
      <c r="M40" s="465">
        <f t="shared" si="6"/>
        <v>0</v>
      </c>
      <c r="N40" s="465">
        <f t="shared" si="6"/>
        <v>0</v>
      </c>
      <c r="O40" s="465">
        <f t="shared" si="6"/>
        <v>0</v>
      </c>
      <c r="P40" s="462"/>
      <c r="Q40" s="385">
        <f>SUM(D13:F13)-SUM('O1'!AR11,'O1'!AR18)</f>
        <v>0</v>
      </c>
      <c r="R40" s="385">
        <f>SUM(G13:I13)-SUM('O1'!AR25)</f>
        <v>0</v>
      </c>
      <c r="S40" s="385">
        <f>SUM(J13:L13)-SUM('O1'!AR32)</f>
        <v>0</v>
      </c>
      <c r="T40" s="385"/>
      <c r="U40" s="431"/>
    </row>
    <row r="41" spans="1:43" s="2" customFormat="1" ht="17.100000000000001" customHeight="1">
      <c r="A41" s="471"/>
      <c r="B41" s="600"/>
      <c r="C41" s="570" t="s">
        <v>111</v>
      </c>
      <c r="D41" s="268"/>
      <c r="E41" s="268"/>
      <c r="F41" s="468"/>
      <c r="G41" s="464"/>
      <c r="H41" s="268"/>
      <c r="I41" s="427"/>
      <c r="J41" s="467"/>
      <c r="K41" s="268"/>
      <c r="L41" s="468"/>
      <c r="M41" s="465">
        <f t="shared" si="6"/>
        <v>0</v>
      </c>
      <c r="N41" s="465">
        <f t="shared" si="6"/>
        <v>0</v>
      </c>
      <c r="O41" s="465">
        <f t="shared" si="6"/>
        <v>0</v>
      </c>
      <c r="P41" s="462"/>
      <c r="Q41" s="385">
        <f>SUM(D14:F14)-SUM('O1'!AR12,'O1'!AR19)</f>
        <v>0</v>
      </c>
      <c r="R41" s="385">
        <f>SUM(G14:I14)-SUM('O1'!AR26)</f>
        <v>0</v>
      </c>
      <c r="S41" s="385">
        <f>SUM(J14:L14)-SUM('O1'!AR33)</f>
        <v>0</v>
      </c>
      <c r="T41" s="385"/>
      <c r="U41" s="431"/>
    </row>
    <row r="42" spans="1:43" s="2" customFormat="1" ht="18" customHeight="1">
      <c r="A42" s="471"/>
      <c r="B42" s="600"/>
      <c r="C42" s="378" t="s">
        <v>14</v>
      </c>
      <c r="D42" s="385">
        <f>+D15-D11-D12-D14</f>
        <v>0</v>
      </c>
      <c r="E42" s="385">
        <f t="shared" ref="E42:L42" si="8">+E15-E11-E12-E14</f>
        <v>0</v>
      </c>
      <c r="F42" s="385">
        <f t="shared" si="8"/>
        <v>0</v>
      </c>
      <c r="G42" s="465">
        <f t="shared" si="8"/>
        <v>0</v>
      </c>
      <c r="H42" s="385">
        <f t="shared" si="8"/>
        <v>0</v>
      </c>
      <c r="I42" s="441">
        <f t="shared" si="8"/>
        <v>0</v>
      </c>
      <c r="J42" s="385">
        <f t="shared" si="8"/>
        <v>0</v>
      </c>
      <c r="K42" s="385">
        <f t="shared" si="8"/>
        <v>0</v>
      </c>
      <c r="L42" s="385">
        <f t="shared" si="8"/>
        <v>0</v>
      </c>
      <c r="M42" s="465">
        <f t="shared" si="6"/>
        <v>0</v>
      </c>
      <c r="N42" s="465">
        <f t="shared" si="6"/>
        <v>0</v>
      </c>
      <c r="O42" s="465">
        <f t="shared" si="6"/>
        <v>0</v>
      </c>
      <c r="P42" s="462"/>
      <c r="Q42" s="385">
        <f>SUM(D15:F15)-SUM('O1'!AR13,'O1'!AR20)</f>
        <v>0</v>
      </c>
      <c r="R42" s="385">
        <f>SUM(G15:I15)-SUM('O1'!AR27)</f>
        <v>0</v>
      </c>
      <c r="S42" s="385">
        <f>SUM(J15:L15)-SUM('O1'!AR34)</f>
        <v>0</v>
      </c>
      <c r="T42" s="385">
        <f>SUM(M15:O15)-(SUM('O1'!AR38)-'O1'!AR37)</f>
        <v>0</v>
      </c>
      <c r="U42" s="431"/>
    </row>
    <row r="43" spans="1:43" s="2" customFormat="1" ht="18" customHeight="1">
      <c r="A43" s="472"/>
      <c r="B43" s="612"/>
      <c r="C43" s="631" t="s">
        <v>159</v>
      </c>
      <c r="D43" s="270"/>
      <c r="E43" s="270"/>
      <c r="F43" s="275"/>
      <c r="G43" s="273"/>
      <c r="H43" s="270"/>
      <c r="I43" s="463"/>
      <c r="J43" s="466"/>
      <c r="K43" s="270"/>
      <c r="L43" s="275"/>
      <c r="M43" s="273"/>
      <c r="N43" s="270"/>
      <c r="O43" s="275"/>
      <c r="P43" s="462"/>
      <c r="Q43" s="413"/>
      <c r="R43" s="481"/>
      <c r="S43" s="481"/>
      <c r="T43" s="481"/>
      <c r="U43" s="431"/>
    </row>
    <row r="44" spans="1:43" s="265" customFormat="1" ht="17.100000000000001" customHeight="1">
      <c r="A44" s="471"/>
      <c r="B44" s="600"/>
      <c r="C44" s="570" t="s">
        <v>109</v>
      </c>
      <c r="D44" s="467"/>
      <c r="E44" s="268"/>
      <c r="F44" s="468"/>
      <c r="G44" s="464"/>
      <c r="H44" s="268"/>
      <c r="I44" s="427"/>
      <c r="J44" s="467"/>
      <c r="K44" s="268"/>
      <c r="L44" s="468"/>
      <c r="M44" s="465">
        <f t="shared" ref="M44:O48" si="9">M17-SUM(D17,G17,J17)</f>
        <v>0</v>
      </c>
      <c r="N44" s="465">
        <f t="shared" si="9"/>
        <v>0</v>
      </c>
      <c r="O44" s="465">
        <f t="shared" si="9"/>
        <v>0</v>
      </c>
      <c r="P44" s="462"/>
      <c r="Q44" s="385">
        <f>SUM(D17:F17)-SUM('O2'!AR9,'O2'!AR15)</f>
        <v>0</v>
      </c>
      <c r="R44" s="385">
        <f>SUM(G17:I17)-SUM('O2'!AR22)</f>
        <v>0</v>
      </c>
      <c r="S44" s="385">
        <f>SUM(J17:L17)-SUM('O2'!AR28)</f>
        <v>0</v>
      </c>
      <c r="T44" s="482"/>
      <c r="U44" s="431"/>
    </row>
    <row r="45" spans="1:43" s="2" customFormat="1" ht="17.100000000000001" customHeight="1">
      <c r="A45" s="471"/>
      <c r="B45" s="597"/>
      <c r="C45" s="570" t="s">
        <v>110</v>
      </c>
      <c r="D45" s="467"/>
      <c r="E45" s="268"/>
      <c r="F45" s="468"/>
      <c r="G45" s="464"/>
      <c r="H45" s="268"/>
      <c r="I45" s="427"/>
      <c r="J45" s="467"/>
      <c r="K45" s="268"/>
      <c r="L45" s="468"/>
      <c r="M45" s="465">
        <f t="shared" si="9"/>
        <v>0</v>
      </c>
      <c r="N45" s="465">
        <f t="shared" si="9"/>
        <v>0</v>
      </c>
      <c r="O45" s="465">
        <f t="shared" si="9"/>
        <v>0</v>
      </c>
      <c r="P45" s="462"/>
      <c r="Q45" s="385">
        <f>SUM(D18:F18)-SUM('O2'!AR10,'O2'!AR16)</f>
        <v>0</v>
      </c>
      <c r="R45" s="385">
        <f>SUM(G18:I18)-SUM('O2'!AR23)</f>
        <v>0</v>
      </c>
      <c r="S45" s="385">
        <f>SUM(J18:L18)-SUM('O2'!AR29)</f>
        <v>0</v>
      </c>
      <c r="T45" s="482"/>
      <c r="U45" s="431"/>
    </row>
    <row r="46" spans="1:43" s="2" customFormat="1" ht="17.100000000000001" customHeight="1">
      <c r="A46" s="471"/>
      <c r="B46" s="623" t="s">
        <v>342</v>
      </c>
      <c r="C46" s="570"/>
      <c r="D46" s="385">
        <f>+IF(OR(SUM(D19)&gt;0),IF(OR(D18=0,D18=""),111,IF((D18&lt;D19),111,0)),0)</f>
        <v>0</v>
      </c>
      <c r="E46" s="385">
        <f t="shared" ref="E46:L46" si="10">+IF(OR(SUM(E19)&gt;0),IF(OR(E18=0,E18=""),111,IF((E18&lt;E19),111,0)),0)</f>
        <v>0</v>
      </c>
      <c r="F46" s="385">
        <f t="shared" si="10"/>
        <v>0</v>
      </c>
      <c r="G46" s="385">
        <f t="shared" si="10"/>
        <v>0</v>
      </c>
      <c r="H46" s="385">
        <f t="shared" si="10"/>
        <v>0</v>
      </c>
      <c r="I46" s="385">
        <f t="shared" si="10"/>
        <v>0</v>
      </c>
      <c r="J46" s="385">
        <f t="shared" si="10"/>
        <v>0</v>
      </c>
      <c r="K46" s="385">
        <f t="shared" si="10"/>
        <v>0</v>
      </c>
      <c r="L46" s="385">
        <f t="shared" si="10"/>
        <v>0</v>
      </c>
      <c r="M46" s="465">
        <f t="shared" si="9"/>
        <v>0</v>
      </c>
      <c r="N46" s="465">
        <f t="shared" si="9"/>
        <v>0</v>
      </c>
      <c r="O46" s="465">
        <f t="shared" si="9"/>
        <v>0</v>
      </c>
      <c r="P46" s="462"/>
      <c r="Q46" s="385">
        <f>SUM(D19:F19)-SUM('O2'!AR11,'O2'!AR17)</f>
        <v>0</v>
      </c>
      <c r="R46" s="385">
        <f>SUM(G19:I19)-SUM('O2'!AR24)</f>
        <v>0</v>
      </c>
      <c r="S46" s="385">
        <f>SUM(J19:L19)-SUM('O2'!AR30)</f>
        <v>0</v>
      </c>
      <c r="T46" s="482"/>
      <c r="U46" s="431"/>
    </row>
    <row r="47" spans="1:43" s="2" customFormat="1" ht="17.100000000000001" customHeight="1">
      <c r="A47" s="471"/>
      <c r="B47" s="597"/>
      <c r="C47" s="570" t="s">
        <v>111</v>
      </c>
      <c r="D47" s="467"/>
      <c r="E47" s="268"/>
      <c r="F47" s="468"/>
      <c r="G47" s="464"/>
      <c r="H47" s="268"/>
      <c r="I47" s="427"/>
      <c r="J47" s="467"/>
      <c r="K47" s="268"/>
      <c r="L47" s="468"/>
      <c r="M47" s="465">
        <f t="shared" si="9"/>
        <v>0</v>
      </c>
      <c r="N47" s="465">
        <f t="shared" si="9"/>
        <v>0</v>
      </c>
      <c r="O47" s="465">
        <f t="shared" si="9"/>
        <v>0</v>
      </c>
      <c r="P47" s="462"/>
      <c r="Q47" s="385">
        <f>SUM(D20:F20)-SUM('O2'!AR12,'O2'!AR18)</f>
        <v>0</v>
      </c>
      <c r="R47" s="385">
        <f>SUM(G20:I20)-SUM('O2'!AR25)</f>
        <v>0</v>
      </c>
      <c r="S47" s="385">
        <f>SUM(J20:L20)-SUM('O2'!AR31)</f>
        <v>0</v>
      </c>
      <c r="T47" s="482"/>
      <c r="U47" s="431"/>
    </row>
    <row r="48" spans="1:43" s="2" customFormat="1" ht="18" customHeight="1">
      <c r="A48" s="471"/>
      <c r="B48" s="597"/>
      <c r="C48" s="378" t="s">
        <v>14</v>
      </c>
      <c r="D48" s="385">
        <f>+D21-D17-D18-D20</f>
        <v>0</v>
      </c>
      <c r="E48" s="385">
        <f t="shared" ref="E48:L48" si="11">+E21-E17-E18-E20</f>
        <v>0</v>
      </c>
      <c r="F48" s="385">
        <f t="shared" si="11"/>
        <v>0</v>
      </c>
      <c r="G48" s="465">
        <f t="shared" si="11"/>
        <v>0</v>
      </c>
      <c r="H48" s="385">
        <f t="shared" si="11"/>
        <v>0</v>
      </c>
      <c r="I48" s="441">
        <f t="shared" si="11"/>
        <v>0</v>
      </c>
      <c r="J48" s="385">
        <f t="shared" si="11"/>
        <v>0</v>
      </c>
      <c r="K48" s="385">
        <f t="shared" si="11"/>
        <v>0</v>
      </c>
      <c r="L48" s="385">
        <f t="shared" si="11"/>
        <v>0</v>
      </c>
      <c r="M48" s="465">
        <f t="shared" si="9"/>
        <v>0</v>
      </c>
      <c r="N48" s="465">
        <f t="shared" si="9"/>
        <v>0</v>
      </c>
      <c r="O48" s="465">
        <f t="shared" si="9"/>
        <v>0</v>
      </c>
      <c r="P48" s="462"/>
      <c r="Q48" s="385">
        <f>SUM(D21:F21)-SUM('O2'!AR13,'O2'!AR19)</f>
        <v>0</v>
      </c>
      <c r="R48" s="385">
        <f>SUM(G21:I21)-SUM('O2'!AR26)</f>
        <v>0</v>
      </c>
      <c r="S48" s="385">
        <f>SUM(J21:L21)-SUM('O2'!AR32)</f>
        <v>0</v>
      </c>
      <c r="T48" s="385">
        <f>SUM(M21:O21)-(SUM('O2'!AR35)-'O2'!AR34)</f>
        <v>0</v>
      </c>
      <c r="U48" s="431"/>
    </row>
    <row r="49" spans="1:21" s="2" customFormat="1" ht="18" customHeight="1">
      <c r="A49" s="472"/>
      <c r="B49" s="612"/>
      <c r="C49" s="631" t="s">
        <v>160</v>
      </c>
      <c r="D49" s="466"/>
      <c r="E49" s="270"/>
      <c r="F49" s="275"/>
      <c r="G49" s="273"/>
      <c r="H49" s="270"/>
      <c r="I49" s="463"/>
      <c r="J49" s="466"/>
      <c r="K49" s="270"/>
      <c r="L49" s="275"/>
      <c r="M49" s="273"/>
      <c r="N49" s="270"/>
      <c r="O49" s="275"/>
      <c r="P49" s="462"/>
      <c r="Q49" s="413"/>
      <c r="R49" s="482"/>
      <c r="S49" s="482"/>
      <c r="T49" s="482"/>
      <c r="U49" s="431"/>
    </row>
    <row r="50" spans="1:21" s="265" customFormat="1" ht="17.100000000000001" customHeight="1">
      <c r="A50" s="471"/>
      <c r="B50" s="599"/>
      <c r="C50" s="570" t="s">
        <v>109</v>
      </c>
      <c r="D50" s="467"/>
      <c r="E50" s="268"/>
      <c r="F50" s="468"/>
      <c r="G50" s="464"/>
      <c r="H50" s="268"/>
      <c r="I50" s="427"/>
      <c r="J50" s="467"/>
      <c r="K50" s="268"/>
      <c r="L50" s="468"/>
      <c r="M50" s="465">
        <f t="shared" ref="M50:O52" si="12">M23-SUM(D23,G23,J23)</f>
        <v>0</v>
      </c>
      <c r="N50" s="465">
        <f t="shared" si="12"/>
        <v>0</v>
      </c>
      <c r="O50" s="465">
        <f t="shared" si="12"/>
        <v>0</v>
      </c>
      <c r="P50" s="462"/>
      <c r="Q50" s="385">
        <f>SUM(D23:F23)-SUM('O3'!J10)</f>
        <v>0</v>
      </c>
      <c r="R50" s="385">
        <f>SUM(G23:I23)-SUM('O3'!J17)</f>
        <v>0</v>
      </c>
      <c r="S50" s="385">
        <f>SUM(J23:L23)-SUM('O3'!J23)</f>
        <v>0</v>
      </c>
      <c r="T50" s="482"/>
      <c r="U50" s="431"/>
    </row>
    <row r="51" spans="1:21" s="2" customFormat="1" ht="17.100000000000001" customHeight="1">
      <c r="A51" s="471"/>
      <c r="B51" s="599"/>
      <c r="C51" s="570" t="s">
        <v>110</v>
      </c>
      <c r="D51" s="467"/>
      <c r="E51" s="268"/>
      <c r="F51" s="468"/>
      <c r="G51" s="464"/>
      <c r="H51" s="268"/>
      <c r="I51" s="427"/>
      <c r="J51" s="467"/>
      <c r="K51" s="268"/>
      <c r="L51" s="468"/>
      <c r="M51" s="465">
        <f t="shared" si="12"/>
        <v>0</v>
      </c>
      <c r="N51" s="465">
        <f t="shared" si="12"/>
        <v>0</v>
      </c>
      <c r="O51" s="465">
        <f t="shared" si="12"/>
        <v>0</v>
      </c>
      <c r="P51" s="462"/>
      <c r="Q51" s="385">
        <f>SUM(D24:F24)-SUM('O3'!J11)</f>
        <v>0</v>
      </c>
      <c r="R51" s="385">
        <f>SUM(G24:I24)-SUM('O3'!J18)</f>
        <v>0</v>
      </c>
      <c r="S51" s="385">
        <f>SUM(J24:L24)-SUM('O3'!J24)</f>
        <v>0</v>
      </c>
      <c r="T51" s="482"/>
      <c r="U51" s="431"/>
    </row>
    <row r="52" spans="1:21" s="2" customFormat="1" ht="17.100000000000001" customHeight="1">
      <c r="A52" s="471"/>
      <c r="B52" s="623" t="s">
        <v>342</v>
      </c>
      <c r="C52" s="570"/>
      <c r="D52" s="385">
        <f>+IF(OR(SUM(D25)&gt;0),IF(OR(D24=0,D24=""),111,IF((D24&lt;D25),111,0)),0)</f>
        <v>0</v>
      </c>
      <c r="E52" s="385">
        <f t="shared" ref="E52:L52" si="13">+IF(OR(SUM(E25)&gt;0),IF(OR(E24=0,E24=""),111,IF((E24&lt;E25),111,0)),0)</f>
        <v>0</v>
      </c>
      <c r="F52" s="385">
        <f t="shared" si="13"/>
        <v>0</v>
      </c>
      <c r="G52" s="385">
        <f t="shared" si="13"/>
        <v>0</v>
      </c>
      <c r="H52" s="385">
        <f t="shared" si="13"/>
        <v>0</v>
      </c>
      <c r="I52" s="385">
        <f t="shared" si="13"/>
        <v>0</v>
      </c>
      <c r="J52" s="385">
        <f t="shared" si="13"/>
        <v>0</v>
      </c>
      <c r="K52" s="385">
        <f t="shared" si="13"/>
        <v>0</v>
      </c>
      <c r="L52" s="385">
        <f t="shared" si="13"/>
        <v>0</v>
      </c>
      <c r="M52" s="465">
        <f t="shared" si="12"/>
        <v>0</v>
      </c>
      <c r="N52" s="465">
        <f t="shared" si="12"/>
        <v>0</v>
      </c>
      <c r="O52" s="465">
        <f t="shared" si="12"/>
        <v>0</v>
      </c>
      <c r="P52" s="462"/>
      <c r="Q52" s="385">
        <f>SUM(D25:F25)-SUM('O3'!J12)</f>
        <v>0</v>
      </c>
      <c r="R52" s="385">
        <f>SUM(G25:I25)-SUM('O3'!J19)</f>
        <v>0</v>
      </c>
      <c r="S52" s="385">
        <f>SUM(J25:L25)-SUM('O3'!J25)</f>
        <v>0</v>
      </c>
      <c r="T52" s="482"/>
      <c r="U52" s="431"/>
    </row>
    <row r="53" spans="1:21" s="2" customFormat="1" ht="17.100000000000001" customHeight="1">
      <c r="A53" s="471"/>
      <c r="B53" s="599"/>
      <c r="C53" s="570" t="s">
        <v>111</v>
      </c>
      <c r="D53" s="467"/>
      <c r="E53" s="268"/>
      <c r="F53" s="468"/>
      <c r="G53" s="464"/>
      <c r="H53" s="268"/>
      <c r="I53" s="427"/>
      <c r="J53" s="467"/>
      <c r="K53" s="268"/>
      <c r="L53" s="468"/>
      <c r="M53" s="465">
        <f t="shared" ref="M53:O54" si="14">M26-SUM(D26,G26,J26)</f>
        <v>0</v>
      </c>
      <c r="N53" s="465">
        <f t="shared" si="14"/>
        <v>0</v>
      </c>
      <c r="O53" s="465">
        <f t="shared" si="14"/>
        <v>0</v>
      </c>
      <c r="P53" s="462"/>
      <c r="Q53" s="385">
        <f>SUM(D26:F26)-SUM('O3'!J13)</f>
        <v>0</v>
      </c>
      <c r="R53" s="385">
        <f>SUM(G26:I26)-SUM('O3'!J20)</f>
        <v>0</v>
      </c>
      <c r="S53" s="385">
        <f>SUM(J26:L26)-SUM('O3'!J26)</f>
        <v>0</v>
      </c>
      <c r="T53" s="482"/>
      <c r="U53" s="431"/>
    </row>
    <row r="54" spans="1:21" s="2" customFormat="1" ht="18" customHeight="1">
      <c r="A54" s="473"/>
      <c r="B54" s="602"/>
      <c r="C54" s="614" t="s">
        <v>14</v>
      </c>
      <c r="D54" s="386">
        <f>+D27-D23-D24-D26</f>
        <v>0</v>
      </c>
      <c r="E54" s="386">
        <f t="shared" ref="E54:L54" si="15">+E27-E23-E24-E26</f>
        <v>0</v>
      </c>
      <c r="F54" s="386">
        <f t="shared" si="15"/>
        <v>0</v>
      </c>
      <c r="G54" s="474">
        <f t="shared" si="15"/>
        <v>0</v>
      </c>
      <c r="H54" s="386">
        <f t="shared" si="15"/>
        <v>0</v>
      </c>
      <c r="I54" s="475">
        <f t="shared" si="15"/>
        <v>0</v>
      </c>
      <c r="J54" s="386">
        <f t="shared" si="15"/>
        <v>0</v>
      </c>
      <c r="K54" s="386">
        <f t="shared" si="15"/>
        <v>0</v>
      </c>
      <c r="L54" s="386">
        <f t="shared" si="15"/>
        <v>0</v>
      </c>
      <c r="M54" s="474">
        <f t="shared" si="14"/>
        <v>0</v>
      </c>
      <c r="N54" s="474">
        <f t="shared" si="14"/>
        <v>0</v>
      </c>
      <c r="O54" s="474">
        <f t="shared" si="14"/>
        <v>0</v>
      </c>
      <c r="P54" s="462"/>
      <c r="Q54" s="386">
        <f>SUM(D27:F27)-SUM('O3'!J14)</f>
        <v>0</v>
      </c>
      <c r="R54" s="386">
        <f>SUM(G27:I27)-SUM('O3'!J21)</f>
        <v>0</v>
      </c>
      <c r="S54" s="386">
        <f>SUM(J27:L27)-SUM('O3'!J27)</f>
        <v>0</v>
      </c>
      <c r="T54" s="386">
        <f>SUM(M27:O27)-SUM('O3'!J29)</f>
        <v>0</v>
      </c>
      <c r="U54" s="431"/>
    </row>
    <row r="55" spans="1:21" ht="18">
      <c r="O55" s="274"/>
    </row>
    <row r="56" spans="1:21" ht="18">
      <c r="O56" s="274"/>
    </row>
    <row r="57" spans="1:21" ht="18">
      <c r="O57" s="274"/>
    </row>
    <row r="58" spans="1:21" ht="18">
      <c r="O58" s="274"/>
    </row>
    <row r="59" spans="1:21" ht="18">
      <c r="O59" s="274"/>
    </row>
    <row r="60" spans="1:21" ht="18">
      <c r="O60" s="274"/>
    </row>
  </sheetData>
  <sheetProtection algorithmName="SHA-512" hashValue="DIp58+UPzPk/1d6J38uXd/2micEtoKxIoDZ+v7CJ0VCXdGoUMBosNz29aL0K+qeFTU5h6v7ZS9SXL34BSCKBXg==" saltValue="HELI43wYw83tSwZpnud0GQ==" spinCount="100000" sheet="1" formatCells="0" formatColumns="0" formatRows="0"/>
  <mergeCells count="5">
    <mergeCell ref="Q35:T35"/>
    <mergeCell ref="C2:O2"/>
    <mergeCell ref="C3:O3"/>
    <mergeCell ref="C4:O4"/>
    <mergeCell ref="C5:O5"/>
  </mergeCells>
  <phoneticPr fontId="0" type="noConversion"/>
  <conditionalFormatting sqref="E42:L42 M38:O42 M44:O45 M50:O51 D54:O54 T36 T48 T54 M47:O47 M53:O53 Q38:T42 Q44:S48 Q50:S54">
    <cfRule type="cellIs" dxfId="20" priority="16" stopIfTrue="1" operator="notEqual">
      <formula>0</formula>
    </cfRule>
  </conditionalFormatting>
  <conditionalFormatting sqref="U36 T44:T47 D47:L47 T50:T53">
    <cfRule type="expression" dxfId="19" priority="17" stopIfTrue="1">
      <formula>D36=1</formula>
    </cfRule>
  </conditionalFormatting>
  <conditionalFormatting sqref="R49:T49">
    <cfRule type="expression" dxfId="18" priority="18" stopIfTrue="1">
      <formula>R49&gt;#REF!</formula>
    </cfRule>
  </conditionalFormatting>
  <conditionalFormatting sqref="M9:P9 D23:P27 D17:L20 D11:P14 E15:P15 P17:P21">
    <cfRule type="expression" dxfId="17" priority="19" stopIfTrue="1">
      <formula>AND(D9&lt;&gt;"",OR(D9&lt;0,NOT(ISNUMBER(D9))))</formula>
    </cfRule>
  </conditionalFormatting>
  <conditionalFormatting sqref="D15">
    <cfRule type="expression" dxfId="16" priority="15" stopIfTrue="1">
      <formula>AND(D15&lt;&gt;"",OR(D15&lt;0,NOT(ISNUMBER(D15))))</formula>
    </cfRule>
  </conditionalFormatting>
  <conditionalFormatting sqref="M17:O21">
    <cfRule type="expression" dxfId="15" priority="14" stopIfTrue="1">
      <formula>AND(M17&lt;&gt;"",OR(M17&lt;0,NOT(ISNUMBER(M17))))</formula>
    </cfRule>
  </conditionalFormatting>
  <conditionalFormatting sqref="E21:L21">
    <cfRule type="expression" dxfId="14" priority="13" stopIfTrue="1">
      <formula>AND(E21&lt;&gt;"",OR(E21&lt;0,NOT(ISNUMBER(E21))))</formula>
    </cfRule>
  </conditionalFormatting>
  <conditionalFormatting sqref="D21">
    <cfRule type="expression" dxfId="13" priority="12" stopIfTrue="1">
      <formula>AND(D21&lt;&gt;"",OR(D21&lt;0,NOT(ISNUMBER(D21))))</formula>
    </cfRule>
  </conditionalFormatting>
  <conditionalFormatting sqref="D40">
    <cfRule type="cellIs" dxfId="12" priority="11" stopIfTrue="1" operator="notEqual">
      <formula>0</formula>
    </cfRule>
  </conditionalFormatting>
  <conditionalFormatting sqref="E40:L40">
    <cfRule type="cellIs" dxfId="11" priority="10" stopIfTrue="1" operator="notEqual">
      <formula>0</formula>
    </cfRule>
  </conditionalFormatting>
  <conditionalFormatting sqref="M46:O46">
    <cfRule type="cellIs" dxfId="10" priority="9" stopIfTrue="1" operator="notEqual">
      <formula>0</formula>
    </cfRule>
  </conditionalFormatting>
  <conditionalFormatting sqref="D46">
    <cfRule type="cellIs" dxfId="9" priority="8" stopIfTrue="1" operator="notEqual">
      <formula>0</formula>
    </cfRule>
  </conditionalFormatting>
  <conditionalFormatting sqref="E46:L46">
    <cfRule type="cellIs" dxfId="8" priority="7" stopIfTrue="1" operator="notEqual">
      <formula>0</formula>
    </cfRule>
  </conditionalFormatting>
  <conditionalFormatting sqref="M52:O52">
    <cfRule type="cellIs" dxfId="7" priority="6" stopIfTrue="1" operator="notEqual">
      <formula>0</formula>
    </cfRule>
  </conditionalFormatting>
  <conditionalFormatting sqref="D52">
    <cfRule type="cellIs" dxfId="6" priority="5" stopIfTrue="1" operator="notEqual">
      <formula>0</formula>
    </cfRule>
  </conditionalFormatting>
  <conditionalFormatting sqref="E52:L52">
    <cfRule type="cellIs" dxfId="5" priority="4" stopIfTrue="1" operator="notEqual">
      <formula>0</formula>
    </cfRule>
  </conditionalFormatting>
  <conditionalFormatting sqref="D42">
    <cfRule type="cellIs" dxfId="4" priority="3" stopIfTrue="1" operator="notEqual">
      <formula>0</formula>
    </cfRule>
  </conditionalFormatting>
  <conditionalFormatting sqref="E48:O48">
    <cfRule type="cellIs" dxfId="3" priority="2" stopIfTrue="1" operator="notEqual">
      <formula>0</formula>
    </cfRule>
  </conditionalFormatting>
  <conditionalFormatting sqref="D48">
    <cfRule type="cellIs" dxfId="2" priority="1" stopIfTrue="1" operator="notEqual">
      <formula>0</formula>
    </cfRule>
  </conditionalFormatting>
  <pageMargins left="0.74803149606299213" right="0.74803149606299213" top="0.98425196850393704" bottom="0.98425196850393704" header="0.51181102362204722" footer="0.51181102362204722"/>
  <pageSetup paperSize="9" scale="71" orientation="landscape" r:id="rId1"/>
  <headerFooter alignWithMargins="0">
    <oddFooter>&amp;R2019 Triennial Central Bank Survey</oddFooter>
  </headerFooter>
  <ignoredErrors>
    <ignoredError sqref="D26:L26 M11:O12 M16:O16 D22:O22 D23:L24" unlocked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indexed="43"/>
    <pageSetUpPr fitToPage="1"/>
  </sheetPr>
  <dimension ref="A1:U40"/>
  <sheetViews>
    <sheetView zoomScale="60" zoomScaleNormal="75" workbookViewId="0">
      <pane xSplit="3" ySplit="14" topLeftCell="D15" activePane="bottomRight" state="frozen"/>
      <selection activeCell="B2" sqref="B2"/>
      <selection pane="topRight" activeCell="B2" sqref="B2"/>
      <selection pane="bottomLeft" activeCell="B2" sqref="B2"/>
      <selection pane="bottomRight" activeCell="S16" sqref="S16:S37"/>
    </sheetView>
  </sheetViews>
  <sheetFormatPr defaultColWidth="9.140625" defaultRowHeight="12"/>
  <cols>
    <col min="1" max="1" width="2.28515625" style="67" customWidth="1"/>
    <col min="2" max="2" width="9.140625" style="67"/>
    <col min="3" max="3" width="25.5703125" style="67" customWidth="1"/>
    <col min="4" max="19" width="9.140625" style="67"/>
    <col min="20" max="20" width="11.140625" style="67" bestFit="1" customWidth="1"/>
    <col min="21" max="16384" width="9.140625" style="67"/>
  </cols>
  <sheetData>
    <row r="1" spans="1:20" s="23" customFormat="1" ht="18" customHeight="1">
      <c r="A1" s="19" t="s">
        <v>42</v>
      </c>
      <c r="B1" s="20"/>
      <c r="C1" s="20"/>
      <c r="D1" s="21"/>
      <c r="E1" s="21"/>
      <c r="F1" s="21"/>
      <c r="G1" s="21"/>
      <c r="H1" s="21"/>
      <c r="I1" s="21"/>
      <c r="J1" s="21"/>
      <c r="K1" s="21"/>
      <c r="L1" s="21"/>
      <c r="M1" s="21"/>
      <c r="N1" s="21"/>
      <c r="O1" s="21"/>
      <c r="P1" s="21"/>
      <c r="Q1" s="21"/>
      <c r="R1" s="21"/>
      <c r="S1" s="22"/>
    </row>
    <row r="2" spans="1:20" s="23" customFormat="1" ht="18" customHeight="1">
      <c r="A2" s="24"/>
      <c r="B2" s="25"/>
      <c r="C2" s="25"/>
      <c r="D2" s="26"/>
      <c r="E2" s="27"/>
      <c r="F2" s="26"/>
      <c r="G2" s="26"/>
      <c r="H2" s="26"/>
      <c r="I2" s="26"/>
      <c r="J2" s="26"/>
      <c r="K2" s="26"/>
      <c r="L2" s="26"/>
      <c r="M2" s="26"/>
      <c r="N2" s="26"/>
      <c r="O2" s="26"/>
      <c r="P2" s="26"/>
      <c r="Q2" s="26"/>
      <c r="R2" s="26"/>
      <c r="S2" s="26"/>
    </row>
    <row r="3" spans="1:20" s="23" customFormat="1" ht="18" customHeight="1" thickBot="1">
      <c r="A3" s="25"/>
      <c r="B3" s="29" t="s">
        <v>4</v>
      </c>
      <c r="C3" s="29"/>
      <c r="D3" s="26"/>
      <c r="E3" s="26"/>
      <c r="F3" s="26"/>
      <c r="G3" s="26"/>
      <c r="H3" s="26"/>
      <c r="I3" s="26"/>
      <c r="J3" s="26"/>
      <c r="K3" s="26"/>
      <c r="L3" s="26"/>
      <c r="M3" s="26"/>
      <c r="N3" s="26"/>
      <c r="O3" s="26"/>
      <c r="P3" s="26"/>
      <c r="Q3" s="26"/>
      <c r="R3" s="26"/>
      <c r="S3" s="26"/>
    </row>
    <row r="4" spans="1:20" s="23" customFormat="1" ht="18" customHeight="1" thickBot="1">
      <c r="A4" s="25"/>
      <c r="B4" s="29" t="s">
        <v>5</v>
      </c>
      <c r="C4" s="29"/>
      <c r="D4" s="26"/>
      <c r="E4" s="26"/>
      <c r="F4" s="26"/>
      <c r="G4" s="26"/>
      <c r="H4" s="26"/>
      <c r="I4" s="26"/>
      <c r="J4" s="26"/>
      <c r="K4" s="26"/>
      <c r="L4" s="26"/>
      <c r="M4" s="26"/>
      <c r="N4" s="26"/>
      <c r="O4" s="26"/>
      <c r="P4" s="26"/>
      <c r="Q4" s="68" t="s">
        <v>112</v>
      </c>
      <c r="R4" s="132"/>
      <c r="S4" s="69">
        <v>5.0000000000000001E-3</v>
      </c>
    </row>
    <row r="5" spans="1:20" s="23" customFormat="1" ht="18" customHeight="1">
      <c r="A5" s="24"/>
      <c r="B5" s="25"/>
      <c r="C5" s="25"/>
      <c r="D5" s="26"/>
      <c r="E5" s="26"/>
      <c r="F5" s="26"/>
      <c r="G5" s="26"/>
      <c r="H5" s="26"/>
      <c r="I5" s="26"/>
      <c r="J5" s="26"/>
      <c r="K5" s="26"/>
      <c r="L5" s="26"/>
      <c r="M5" s="26"/>
      <c r="N5" s="26"/>
      <c r="O5" s="26"/>
      <c r="P5" s="26"/>
      <c r="Q5" s="26"/>
      <c r="R5" s="26"/>
      <c r="S5" s="26"/>
    </row>
    <row r="6" spans="1:20" s="23" customFormat="1" ht="18" customHeight="1">
      <c r="A6" s="29"/>
      <c r="B6" s="29" t="s">
        <v>43</v>
      </c>
      <c r="C6" s="29"/>
      <c r="D6" s="26"/>
      <c r="E6" s="26"/>
      <c r="F6" s="26"/>
      <c r="G6" s="26"/>
      <c r="H6" s="26"/>
      <c r="I6" s="26"/>
      <c r="J6" s="26"/>
      <c r="K6" s="26"/>
      <c r="L6" s="26"/>
      <c r="M6" s="26"/>
      <c r="N6" s="26"/>
      <c r="O6" s="26"/>
      <c r="P6" s="26"/>
      <c r="Q6" s="26"/>
      <c r="R6" s="26"/>
      <c r="S6" s="26"/>
    </row>
    <row r="7" spans="1:20" s="23" customFormat="1" ht="18" customHeight="1">
      <c r="A7" s="29"/>
      <c r="B7" s="29" t="s">
        <v>44</v>
      </c>
      <c r="C7" s="29"/>
      <c r="D7" s="26"/>
      <c r="E7" s="26"/>
      <c r="F7" s="26"/>
      <c r="G7" s="26"/>
      <c r="H7" s="26"/>
      <c r="I7" s="26"/>
      <c r="J7" s="26"/>
      <c r="K7" s="26"/>
      <c r="L7" s="26"/>
      <c r="M7" s="26"/>
      <c r="N7" s="26"/>
      <c r="O7" s="26"/>
      <c r="P7" s="26"/>
      <c r="Q7" s="21"/>
      <c r="R7" s="26"/>
      <c r="S7" s="26"/>
    </row>
    <row r="8" spans="1:20" s="23" customFormat="1" ht="18" customHeight="1">
      <c r="A8" s="29"/>
      <c r="B8" s="29" t="s">
        <v>108</v>
      </c>
      <c r="C8" s="29"/>
      <c r="D8" s="26"/>
      <c r="E8" s="26"/>
      <c r="F8" s="26"/>
      <c r="G8" s="26"/>
      <c r="H8" s="26"/>
      <c r="I8" s="26"/>
      <c r="J8" s="26"/>
      <c r="K8" s="26"/>
      <c r="L8" s="26"/>
      <c r="M8" s="26"/>
      <c r="N8" s="26"/>
      <c r="O8" s="26"/>
      <c r="P8" s="26"/>
      <c r="Q8" s="21"/>
      <c r="R8" s="26"/>
      <c r="S8" s="26"/>
    </row>
    <row r="9" spans="1:20" s="23" customFormat="1" ht="18" customHeight="1">
      <c r="A9" s="29"/>
      <c r="B9" s="31" t="s">
        <v>6</v>
      </c>
      <c r="C9" s="31"/>
      <c r="D9" s="26"/>
      <c r="E9" s="26"/>
      <c r="F9" s="26"/>
      <c r="G9" s="26"/>
      <c r="H9" s="26"/>
      <c r="I9" s="26"/>
      <c r="J9" s="26"/>
      <c r="K9" s="26"/>
      <c r="L9" s="26"/>
      <c r="M9" s="26"/>
      <c r="N9" s="26"/>
      <c r="O9" s="26"/>
      <c r="P9" s="26"/>
      <c r="Q9" s="26"/>
      <c r="R9" s="26"/>
      <c r="S9" s="26"/>
    </row>
    <row r="10" spans="1:20" s="23" customFormat="1" ht="18" customHeight="1">
      <c r="A10" s="29"/>
      <c r="B10" s="31"/>
      <c r="C10" s="31"/>
      <c r="D10" s="26"/>
      <c r="E10" s="26"/>
      <c r="F10" s="26"/>
      <c r="G10" s="26"/>
      <c r="H10" s="26"/>
      <c r="I10" s="26"/>
      <c r="J10" s="26"/>
      <c r="K10" s="26"/>
      <c r="L10" s="26"/>
      <c r="M10" s="26"/>
      <c r="N10" s="26"/>
      <c r="O10" s="26"/>
      <c r="P10" s="26"/>
      <c r="Q10" s="26"/>
      <c r="R10" s="26"/>
      <c r="S10" s="26"/>
    </row>
    <row r="11" spans="1:20" s="23" customFormat="1" ht="18" customHeight="1">
      <c r="A11" s="29"/>
      <c r="B11" s="31"/>
      <c r="C11" s="31"/>
      <c r="D11" s="26"/>
      <c r="E11" s="26"/>
      <c r="F11" s="26"/>
      <c r="G11" s="26"/>
      <c r="H11" s="26"/>
      <c r="I11" s="26"/>
      <c r="J11" s="26"/>
      <c r="K11" s="26"/>
      <c r="L11" s="26"/>
      <c r="M11" s="26"/>
      <c r="N11" s="26"/>
      <c r="O11" s="26"/>
      <c r="P11" s="26"/>
      <c r="Q11" s="26"/>
      <c r="R11" s="26"/>
      <c r="S11" s="26"/>
    </row>
    <row r="12" spans="1:20" s="36" customFormat="1" ht="18" customHeight="1" thickBot="1">
      <c r="A12" s="32"/>
      <c r="B12" s="33"/>
      <c r="C12" s="33"/>
      <c r="D12" s="34"/>
      <c r="E12" s="34"/>
      <c r="F12" s="34"/>
      <c r="G12" s="34"/>
      <c r="H12" s="35"/>
      <c r="I12" s="35"/>
      <c r="J12" s="35"/>
      <c r="K12" s="34"/>
      <c r="L12" s="34"/>
      <c r="M12" s="34"/>
      <c r="N12" s="34"/>
      <c r="O12" s="26"/>
      <c r="P12" s="34"/>
      <c r="Q12" s="34"/>
      <c r="R12" s="34"/>
      <c r="S12" s="34"/>
    </row>
    <row r="13" spans="1:20" s="40" customFormat="1" ht="34.15" customHeight="1">
      <c r="A13" s="102"/>
      <c r="B13" s="104"/>
      <c r="C13" s="104"/>
      <c r="D13" s="118" t="s">
        <v>45</v>
      </c>
      <c r="E13" s="119"/>
      <c r="F13" s="120"/>
      <c r="G13" s="121"/>
      <c r="H13" s="118" t="s">
        <v>46</v>
      </c>
      <c r="I13" s="119"/>
      <c r="J13" s="119"/>
      <c r="K13" s="121"/>
      <c r="L13" s="118" t="s">
        <v>47</v>
      </c>
      <c r="M13" s="119"/>
      <c r="N13" s="119"/>
      <c r="O13" s="133"/>
      <c r="P13" s="131" t="s">
        <v>37</v>
      </c>
      <c r="Q13" s="119"/>
      <c r="R13" s="119"/>
      <c r="S13" s="121"/>
    </row>
    <row r="14" spans="1:20" s="40" customFormat="1" ht="96.75" customHeight="1">
      <c r="A14" s="41"/>
      <c r="B14" s="42" t="s">
        <v>48</v>
      </c>
      <c r="C14" s="93"/>
      <c r="D14" s="122" t="s">
        <v>49</v>
      </c>
      <c r="E14" s="110" t="s">
        <v>50</v>
      </c>
      <c r="F14" s="117" t="s">
        <v>51</v>
      </c>
      <c r="G14" s="123" t="s">
        <v>128</v>
      </c>
      <c r="H14" s="122" t="s">
        <v>49</v>
      </c>
      <c r="I14" s="116" t="s">
        <v>50</v>
      </c>
      <c r="J14" s="110" t="s">
        <v>51</v>
      </c>
      <c r="K14" s="123" t="s">
        <v>128</v>
      </c>
      <c r="L14" s="122" t="s">
        <v>49</v>
      </c>
      <c r="M14" s="116" t="s">
        <v>50</v>
      </c>
      <c r="N14" s="110" t="s">
        <v>51</v>
      </c>
      <c r="O14" s="134" t="s">
        <v>128</v>
      </c>
      <c r="P14" s="113" t="s">
        <v>49</v>
      </c>
      <c r="Q14" s="116" t="s">
        <v>50</v>
      </c>
      <c r="R14" s="110" t="s">
        <v>51</v>
      </c>
      <c r="S14" s="142" t="s">
        <v>128</v>
      </c>
    </row>
    <row r="15" spans="1:20" s="40" customFormat="1" ht="18" customHeight="1">
      <c r="A15" s="45"/>
      <c r="B15" s="46" t="s">
        <v>52</v>
      </c>
      <c r="C15" s="52"/>
      <c r="D15" s="124"/>
      <c r="E15" s="56"/>
      <c r="F15" s="56"/>
      <c r="G15" s="125"/>
      <c r="H15" s="124"/>
      <c r="I15" s="56"/>
      <c r="J15" s="56"/>
      <c r="K15" s="125"/>
      <c r="L15" s="124"/>
      <c r="M15" s="56"/>
      <c r="N15" s="56"/>
      <c r="O15" s="135"/>
      <c r="P15" s="114"/>
      <c r="Q15" s="48"/>
      <c r="R15" s="48"/>
      <c r="S15" s="143"/>
    </row>
    <row r="16" spans="1:20" s="40" customFormat="1" ht="18" customHeight="1">
      <c r="A16" s="50"/>
      <c r="B16" s="46" t="s">
        <v>53</v>
      </c>
      <c r="C16" s="52"/>
      <c r="D16" s="126"/>
      <c r="E16" s="149"/>
      <c r="F16" s="149"/>
      <c r="G16" s="127"/>
      <c r="H16" s="181"/>
      <c r="I16" s="149"/>
      <c r="J16" s="149"/>
      <c r="K16" s="127"/>
      <c r="L16" s="181"/>
      <c r="M16" s="149"/>
      <c r="N16" s="149"/>
      <c r="O16" s="161"/>
      <c r="P16" s="156">
        <f>+IF('O4'!M9&lt;&gt;0,IF('O4'!M9&lt;'O4'!M10,1,0),IF('O4'!M10&lt;&gt;0,2,0))</f>
        <v>0</v>
      </c>
      <c r="Q16" s="156">
        <f>+IF('O4'!N9&lt;&gt;0,IF('O4'!N9&lt;'O4'!N10,1,0),IF('O4'!N10&lt;&gt;0,2,0))</f>
        <v>0</v>
      </c>
      <c r="R16" s="156">
        <f>+IF('O4'!O9&lt;&gt;0,IF('O4'!O9&lt;'O4'!O10,1,0),IF('O4'!O10&lt;&gt;0,2,0))</f>
        <v>0</v>
      </c>
      <c r="S16" s="141"/>
      <c r="T16" s="40">
        <f>+IF('O1'!AR39&lt;&gt;0,IF((1+OUT_4_Check!$S$4)*SUM('O4'!M9:O9)&lt;'O1'!AR39,1,IF((1-OUT_4_Check!$S$4)*SUM('O4'!M9:O9)&gt;'O1'!AR39,1,0)),IF(SUM('O4'!M9:O9)&lt;&gt;0,1,0))</f>
        <v>0</v>
      </c>
    </row>
    <row r="17" spans="1:21" s="40" customFormat="1" ht="18" customHeight="1">
      <c r="A17" s="53"/>
      <c r="B17" s="52"/>
      <c r="C17" s="52"/>
      <c r="D17" s="128"/>
      <c r="E17" s="147"/>
      <c r="F17" s="147"/>
      <c r="G17" s="129"/>
      <c r="H17" s="182"/>
      <c r="I17" s="147"/>
      <c r="J17" s="147"/>
      <c r="K17" s="129"/>
      <c r="L17" s="182"/>
      <c r="M17" s="147"/>
      <c r="N17" s="147"/>
      <c r="O17" s="136"/>
      <c r="P17" s="115"/>
      <c r="Q17" s="73"/>
      <c r="R17" s="71"/>
      <c r="S17" s="141"/>
    </row>
    <row r="18" spans="1:21" s="40" customFormat="1" ht="18" customHeight="1">
      <c r="A18" s="53"/>
      <c r="B18" s="46" t="s">
        <v>52</v>
      </c>
      <c r="C18" s="46"/>
      <c r="D18" s="128"/>
      <c r="E18" s="147"/>
      <c r="F18" s="147"/>
      <c r="G18" s="129"/>
      <c r="H18" s="182"/>
      <c r="I18" s="147"/>
      <c r="J18" s="147"/>
      <c r="K18" s="129"/>
      <c r="L18" s="182"/>
      <c r="M18" s="147"/>
      <c r="N18" s="147"/>
      <c r="O18" s="136"/>
      <c r="P18" s="115"/>
      <c r="Q18" s="73"/>
      <c r="R18" s="73"/>
      <c r="S18" s="144"/>
    </row>
    <row r="19" spans="1:21" s="40" customFormat="1" ht="18" customHeight="1">
      <c r="A19" s="53"/>
      <c r="B19" s="46" t="s">
        <v>30</v>
      </c>
      <c r="C19" s="46"/>
      <c r="D19" s="176"/>
      <c r="E19" s="177"/>
      <c r="F19" s="178"/>
      <c r="G19" s="137"/>
      <c r="H19" s="176"/>
      <c r="I19" s="177"/>
      <c r="J19" s="178"/>
      <c r="K19" s="137"/>
      <c r="L19" s="176"/>
      <c r="M19" s="177"/>
      <c r="N19" s="178"/>
      <c r="O19" s="139"/>
      <c r="P19" s="157"/>
      <c r="Q19" s="158"/>
      <c r="R19" s="159"/>
      <c r="S19" s="141"/>
      <c r="T19" s="101"/>
    </row>
    <row r="20" spans="1:21" s="40" customFormat="1" ht="18" customHeight="1">
      <c r="A20" s="57"/>
      <c r="B20" s="51" t="s">
        <v>109</v>
      </c>
      <c r="C20" s="52"/>
      <c r="D20" s="180"/>
      <c r="E20" s="71"/>
      <c r="F20" s="71"/>
      <c r="G20" s="137">
        <f>+IF(SUM('O1'!AR9,'O1'!AR16)&lt;&gt;0,IF((1+OUT_4_Check!$S$4)*SUM('O4'!D11:F11)&lt;SUM('O1'!AR9,'O1'!AR16),1,IF((1-OUT_4_Check!$S$4)*SUM('O4'!D11:F11)&gt;SUM('O1'!AR9,'O1'!AR16),1,0)),IF(SUM('O4'!D11:F11)&lt;&gt;0,1,0))</f>
        <v>0</v>
      </c>
      <c r="H20" s="130"/>
      <c r="I20" s="71"/>
      <c r="J20" s="71"/>
      <c r="K20" s="137">
        <f>+IF('O1'!AR23&lt;&gt;0,IF((1+OUT_4_Check!$S$4)*SUM('O4'!G11:I11)&lt;'O1'!AR23,1,IF((1-OUT_4_Check!$S$4)*SUM('O4'!G11:I11)&gt;'O1'!AR23,1,0)),IF(SUM('O4'!G11:I11)&lt;&gt;0,1,0))</f>
        <v>0</v>
      </c>
      <c r="L20" s="130"/>
      <c r="M20" s="71"/>
      <c r="N20" s="73"/>
      <c r="O20" s="139">
        <f>+IF('O1'!AR30&lt;&gt;0,IF((1+OUT_4_Check!$S$4)*SUM('O4'!J11:L11)&lt;'O1'!AR30,1,IF((1-OUT_4_Check!$S$4)*SUM('O4'!J11:L11)&gt;'O1'!AR30,1,0)),IF(SUM('O4'!J11:L11)&lt;&gt;0,1,0))</f>
        <v>0</v>
      </c>
      <c r="P20" s="157">
        <f>+IF('O4'!M11&lt;&gt;0,IF((1+OUT_4_Check!$S$4)*SUM('O4'!D11,'O4'!G11,'O4'!J11)&lt;'O4'!M11,1,IF((1-OUT_4_Check!$S$4)*SUM('O4'!D11,'O4'!G11,'O4'!J11)&gt;'O4'!M11,1,0)),IF(SUM('O4'!D11,'O4'!G11,'O4'!J11)&lt;&gt;0,1,IF(SUM('O4'!M12:M15)&lt;&gt;0,1,0)))</f>
        <v>0</v>
      </c>
      <c r="Q20" s="158">
        <f>+IF('O4'!N11&lt;&gt;0,IF((1+OUT_4_Check!$S$4)*SUM('O4'!E11,'O4'!H11,'O4'!K11)&lt;'O4'!N11,1,IF((1-OUT_4_Check!$S$4)*SUM('O4'!E11,'O4'!H11,'O4'!K11)&gt;'O4'!N11,1,0)),IF(SUM('O4'!E11,'O4'!H11,'O4'!K11)&lt;&gt;0,1,0))</f>
        <v>0</v>
      </c>
      <c r="R20" s="159">
        <f>+IF('O4'!O11&lt;&gt;0,IF((1+OUT_4_Check!$S$4)*SUM('O4'!F11,'O4'!I11,'O4'!L11)&lt;'O4'!O11,1,IF((1-OUT_4_Check!$S$4)*SUM('O4'!F11,'O4'!I11,'O4'!L11)&gt;'O4'!O11,1,0)),IF(SUM('O4'!F11,'O4'!I11,'O4'!L11)&lt;&gt;0,1,0))</f>
        <v>0</v>
      </c>
      <c r="S20" s="141"/>
      <c r="T20" s="101"/>
    </row>
    <row r="21" spans="1:21" s="40" customFormat="1" ht="18" customHeight="1">
      <c r="A21" s="50"/>
      <c r="B21" s="51" t="s">
        <v>110</v>
      </c>
      <c r="C21" s="52"/>
      <c r="D21" s="180"/>
      <c r="E21" s="71"/>
      <c r="F21" s="71"/>
      <c r="G21" s="137">
        <f>+IF(SUM('O1'!AR10,'O1'!AR17)&lt;&gt;0,IF((1+OUT_4_Check!$S$4)*SUM('O4'!D12:F12)&lt;SUM('O1'!AR10,'O1'!AR17),1,IF((1-OUT_4_Check!$S$4)*SUM('O4'!D12:F12)&gt;SUM('O1'!AR10,'O1'!AR17),1,0)),IF(SUM('O4'!D12:F12)&lt;&gt;0,1,0))</f>
        <v>0</v>
      </c>
      <c r="H21" s="130"/>
      <c r="I21" s="71"/>
      <c r="J21" s="71"/>
      <c r="K21" s="137">
        <f>+IF('O1'!AR24&lt;&gt;0,IF((1+OUT_4_Check!$S$4)*SUM('O4'!G12:I12)&lt;'O1'!AR24,1,IF((1-OUT_4_Check!$S$4)*SUM('O4'!G12:I12)&gt;'O1'!AR24,1,0)),IF(SUM('O4'!G12:I12)&lt;&gt;0,1,0))</f>
        <v>0</v>
      </c>
      <c r="L21" s="130"/>
      <c r="M21" s="71"/>
      <c r="N21" s="73"/>
      <c r="O21" s="139">
        <f>+IF('O1'!AR31&lt;&gt;0,IF((1+OUT_4_Check!$S$4)*SUM('O4'!J12:L12)&lt;'O1'!AR31,1,IF((1-OUT_4_Check!$S$4)*SUM('O4'!J12:L12)&gt;'O1'!AR31,1,0)),IF(SUM('O4'!J12:L12)&lt;&gt;0,1,0))</f>
        <v>0</v>
      </c>
      <c r="P21" s="157">
        <f>+IF('O4'!M12&lt;&gt;0,IF((1+OUT_4_Check!$S$4)*SUM('O4'!D12,'O4'!G12,'O4'!J12)&lt;'O4'!M12,1,IF((1-OUT_4_Check!$S$4)*SUM('O4'!D12,'O4'!G12,'O4'!J12)&gt;'O4'!M12,1,0)),IF(SUM('O4'!D12,'O4'!G12,'O4'!J12)&lt;&gt;0,1,0))</f>
        <v>0</v>
      </c>
      <c r="Q21" s="158">
        <f>+IF('O4'!N12&lt;&gt;0,IF((1+OUT_4_Check!$S$4)*SUM('O4'!E12,'O4'!H12,'O4'!K12)&lt;'O4'!N12,1,IF((1-OUT_4_Check!$S$4)*SUM('O4'!E12,'O4'!H12,'O4'!K12)&gt;'O4'!N12,1,0)),IF(SUM('O4'!E12,'O4'!H12,'O4'!K12)&lt;&gt;0,1,0))</f>
        <v>0</v>
      </c>
      <c r="R21" s="159">
        <f>+IF('O4'!O12&lt;&gt;0,IF((1+OUT_4_Check!$S$4)*SUM('O4'!F12,'O4'!I12,'O4'!L12)&lt;'O4'!O12,1,IF((1-OUT_4_Check!$S$4)*SUM('O4'!F12,'O4'!I12,'O4'!L12)&gt;'O4'!O12,1,0)),IF(SUM('O4'!F12,'O4'!I12,'O4'!L12)&lt;&gt;0,1,0))</f>
        <v>0</v>
      </c>
      <c r="S21" s="141"/>
      <c r="T21" s="101"/>
      <c r="U21" s="138"/>
    </row>
    <row r="22" spans="1:21" s="40" customFormat="1" ht="18" customHeight="1">
      <c r="A22" s="45"/>
      <c r="B22" s="51" t="s">
        <v>111</v>
      </c>
      <c r="C22" s="52"/>
      <c r="D22" s="180"/>
      <c r="E22" s="145"/>
      <c r="F22" s="145"/>
      <c r="G22" s="137">
        <f>+IF(SUM('O1'!AR12,'O1'!AR19)&lt;&gt;0,IF((1+OUT_4_Check!$S$4)*SUM('O4'!D14:F14)&lt;SUM('O1'!AR12,'O1'!AR19),1,IF((1-OUT_4_Check!$S$4)*SUM('O4'!D14:F14)&gt;SUM('O1'!AR12,'O1'!AR19),1,0)),IF(SUM('O4'!D14:F14)&lt;&gt;0,1,0))</f>
        <v>0</v>
      </c>
      <c r="H22" s="180"/>
      <c r="I22" s="145"/>
      <c r="J22" s="145"/>
      <c r="K22" s="137">
        <f>+IF('O1'!AR26&lt;&gt;0,IF((1+OUT_4_Check!$S$4)*SUM('O4'!G14:I14)&lt;'O1'!AR26,1,IF((1-OUT_4_Check!$S$4)*SUM('O4'!G14:I14)&gt;'O1'!AR26,1,0)),IF(SUM('O4'!G14:I14)&lt;&gt;0,1,0))</f>
        <v>0</v>
      </c>
      <c r="L22" s="180"/>
      <c r="M22" s="145"/>
      <c r="N22" s="147"/>
      <c r="O22" s="139">
        <f>+IF('O1'!AR33&lt;&gt;0,IF((1+OUT_4_Check!$S$4)*SUM('O4'!J14:L14)&lt;'O1'!AR33,1,IF((1-OUT_4_Check!$S$4)*SUM('O4'!J14:L14)&gt;'O1'!AR33,1,0)),IF(SUM('O4'!J14:L14)&lt;&gt;0,1,0))</f>
        <v>0</v>
      </c>
      <c r="P22" s="157">
        <f>+IF('O4'!M14&lt;&gt;0,IF((1+OUT_4_Check!$S$4)*SUM('O4'!D14,'O4'!G14,'O4'!J14)&lt;'O4'!M14,1,IF((1-OUT_4_Check!$S$4)*SUM('O4'!D14,'O4'!G14,'O4'!J14)&gt;'O4'!M14,1,0)),IF(SUM('O4'!D14,'O4'!G14,'O4'!J14)&lt;&gt;0,1,0))</f>
        <v>0</v>
      </c>
      <c r="Q22" s="158">
        <f>+IF('O4'!N14&lt;&gt;0,IF((1+OUT_4_Check!$S$4)*SUM('O4'!E14,'O4'!H14,'O4'!K14)&lt;'O4'!N14,1,IF((1-OUT_4_Check!$S$4)*SUM('O4'!E14,'O4'!H14,'O4'!K14)&gt;'O4'!N14,1,0)),IF(SUM('O4'!E14,'O4'!H14,'O4'!K14)&lt;&gt;0,1,0))</f>
        <v>0</v>
      </c>
      <c r="R22" s="159">
        <f>+IF('O4'!O14&lt;&gt;0,IF((1+OUT_4_Check!$S$4)*SUM('O4'!F14,'O4'!I14,'O4'!L14)&lt;'O4'!O14,1,IF((1-OUT_4_Check!$S$4)*SUM('O4'!F14,'O4'!I14,'O4'!L14)&gt;'O4'!O14,1,0)),IF(SUM('O4'!F14,'O4'!I14,'O4'!L14)&lt;&gt;0,1,0))</f>
        <v>0</v>
      </c>
      <c r="S22" s="141"/>
      <c r="U22" s="101"/>
    </row>
    <row r="23" spans="1:21" s="40" customFormat="1" ht="18" customHeight="1">
      <c r="A23" s="45"/>
      <c r="B23" s="52" t="s">
        <v>14</v>
      </c>
      <c r="C23" s="52"/>
      <c r="D23" s="176">
        <f>+IF('O4'!D15&lt;&gt;"",IF((1+OUT_4_Check!$S$4)*SUM('O4'!D11:D14)&lt;'O4'!D15,1,IF((1-OUT_4_Check!$S$4)*SUM('O4'!D11:D14)&gt;'O4'!D15,1,0)),IF(SUM('O4'!D11:D14)&lt;&gt;0,1,0))</f>
        <v>0</v>
      </c>
      <c r="E23" s="177">
        <f>+IF('O4'!E15&lt;&gt;"",IF((1+OUT_4_Check!$S$4)*SUM('O4'!E11:E14)&lt;'O4'!E15,1,IF((1-OUT_4_Check!$S$4)*SUM('O4'!E11:E14)&gt;'O4'!E15,1,0)),IF(SUM('O4'!E11:E14)&lt;&gt;0,1,0))</f>
        <v>0</v>
      </c>
      <c r="F23" s="177">
        <f>+IF('O4'!F15&lt;&gt;"",IF((1+OUT_4_Check!$S$4)*SUM('O4'!F11:F14)&lt;'O4'!F15,1,IF((1-OUT_4_Check!$S$4)*SUM('O4'!F11:F14)&gt;'O4'!F15,1,0)),IF(SUM('O4'!F11:F14)&lt;&gt;0,1,0))</f>
        <v>0</v>
      </c>
      <c r="G23" s="137">
        <f>+IF(SUM('O1'!AR13,'O1'!AR20)&lt;&gt;0,IF((1+OUT_4_Check!$S$4)*SUM('O4'!D15:F15)&lt;SUM('O1'!AR13,'O1'!AR20),1,IF((1-OUT_4_Check!$S$4)*SUM('O4'!D15:F15)&gt;SUM('O1'!AR13,'O1'!AR20),1,0)),IF(SUM('O4'!D15:F15)&lt;&gt;0,1,0))</f>
        <v>0</v>
      </c>
      <c r="H23" s="183">
        <f>+IF('O4'!H15&lt;&gt;"",IF((1+OUT_4_Check!$S$4)*SUM('O4'!G11:G14)&lt;'O4'!G15,1,IF((1-OUT_4_Check!$S$4)*SUM('O4'!G11:G14)&gt;'O4'!G15,1,0)),IF(SUM('O4'!G11:G14)&lt;&gt;0,1,0))</f>
        <v>0</v>
      </c>
      <c r="I23" s="183">
        <f>+IF('O4'!I15&lt;&gt;"",IF((1+OUT_4_Check!$S$4)*SUM('O4'!H11:H14)&lt;'O4'!H15,1,IF((1-OUT_4_Check!$S$4)*SUM('O4'!H11:H14)&gt;'O4'!H15,1,0)),IF(SUM('O4'!H11:H14)&lt;&gt;0,1,0))</f>
        <v>0</v>
      </c>
      <c r="J23" s="183">
        <f>+IF('O4'!J15&lt;&gt;"",IF((1+OUT_4_Check!$S$4)*SUM('O4'!I11:I14)&lt;'O4'!I15,1,IF((1-OUT_4_Check!$S$4)*SUM('O4'!I11:I14)&gt;'O4'!I15,1,0)),IF(SUM('O4'!I11:I14)&lt;&gt;0,1,0))</f>
        <v>0</v>
      </c>
      <c r="K23" s="137">
        <f>+IF('O1'!AR27&lt;&gt;0,IF((1+OUT_4_Check!$S$4)*SUM('O4'!G15:I15)&lt;'O1'!AR27,1,IF((1-OUT_4_Check!$S$4)*SUM('O4'!G15:I15)&gt;'O1'!AR27,1,0)),IF(SUM('O4'!G15:I15)&lt;&gt;0,1,0))</f>
        <v>0</v>
      </c>
      <c r="L23" s="177">
        <f>+IF('O4'!J15&lt;&gt;"",IF((1+OUT_4_Check!$S$4)*SUM('O4'!J11:J14)&lt;'O4'!J15,1,IF((1-OUT_4_Check!$S$4)*SUM('O4'!J11:J14)&gt;'O4'!J15,1,0)),IF(SUM('O4'!J11:J14)&lt;&gt;0,1,0))</f>
        <v>0</v>
      </c>
      <c r="M23" s="177">
        <f>+IF('O4'!K15&lt;&gt;"",IF((1+OUT_4_Check!$S$4)*SUM('O4'!K11:K14)&lt;'O4'!K15,1,IF((1-OUT_4_Check!$S$4)*SUM('O4'!K11:K14)&gt;'O4'!K15,1,0)),IF(SUM('O4'!K11:K14)&lt;&gt;0,1,0))</f>
        <v>0</v>
      </c>
      <c r="N23" s="177">
        <f>+IF('O4'!L15&lt;&gt;"",IF((1+OUT_4_Check!$S$4)*SUM('O4'!L11:L14)&lt;'O4'!L15,1,IF((1-OUT_4_Check!$S$4)*SUM('O4'!L11:L14)&gt;'O4'!L15,1,0)),IF(SUM('O4'!L11:L14)&lt;&gt;0,1,0))</f>
        <v>0</v>
      </c>
      <c r="O23" s="139">
        <f>+IF('O1'!AR34&lt;&gt;0,IF((1+OUT_4_Check!$S$4)*SUM('O4'!J15:L15)&lt;'O1'!AR34,1,IF((1-OUT_4_Check!$S$4)*SUM('O4'!J15:L15)&gt;'O1'!AR34,1,0)),IF(SUM('O4'!J15:L15)&lt;&gt;0,1,0))</f>
        <v>0</v>
      </c>
      <c r="P23" s="177">
        <f>+IF('O4'!M15&lt;&gt;"",IF((1+OUT_4_Check!$S$4)*SUM('O4'!M11:M14)&lt;'O4'!M15,1,IF((1-OUT_4_Check!$S$4)*SUM('O4'!M11:M14)&gt;'O4'!M15,1,0)),IF(SUM('O4'!M11:M14)&lt;&gt;0,1,0))</f>
        <v>0</v>
      </c>
      <c r="Q23" s="177">
        <f>+IF('O4'!N15&lt;&gt;"",IF((1+OUT_4_Check!$S$4)*SUM('O4'!N11:N14)&lt;'O4'!N15,1,IF((1-OUT_4_Check!$S$4)*SUM('O4'!N11:N14)&gt;'O4'!N15,1,0)),IF(SUM('O4'!N11:N14)&lt;&gt;0,1,0))</f>
        <v>0</v>
      </c>
      <c r="R23" s="177">
        <f>+IF('O4'!O15&lt;&gt;"",IF((1+OUT_4_Check!$S$4)*SUM('O4'!O11:O14)&lt;'O4'!O15,1,IF((1-OUT_4_Check!$S$4)*SUM('O4'!O11:O14)&gt;'O4'!O15,1,0)),IF(SUM('O4'!O11:O14)&lt;&gt;0,1,0))</f>
        <v>0</v>
      </c>
      <c r="S23" s="141"/>
      <c r="U23" s="101"/>
    </row>
    <row r="24" spans="1:21" s="40" customFormat="1" ht="18" customHeight="1">
      <c r="A24" s="57"/>
      <c r="B24" s="58"/>
      <c r="C24" s="58"/>
      <c r="D24" s="182"/>
      <c r="E24" s="147"/>
      <c r="F24" s="147"/>
      <c r="G24" s="129"/>
      <c r="H24" s="182"/>
      <c r="I24" s="147"/>
      <c r="J24" s="147"/>
      <c r="K24" s="129"/>
      <c r="L24" s="182"/>
      <c r="M24" s="147"/>
      <c r="N24" s="147"/>
      <c r="O24" s="140"/>
      <c r="P24" s="160"/>
      <c r="Q24" s="158"/>
      <c r="R24" s="159"/>
      <c r="S24" s="144"/>
      <c r="U24" s="101"/>
    </row>
    <row r="25" spans="1:21" s="40" customFormat="1" ht="18" customHeight="1">
      <c r="A25" s="50"/>
      <c r="B25" s="46" t="s">
        <v>54</v>
      </c>
      <c r="C25" s="46"/>
      <c r="D25" s="182"/>
      <c r="E25" s="147"/>
      <c r="F25" s="147"/>
      <c r="G25" s="129"/>
      <c r="H25" s="182"/>
      <c r="I25" s="147"/>
      <c r="J25" s="147"/>
      <c r="K25" s="129"/>
      <c r="L25" s="182"/>
      <c r="M25" s="147"/>
      <c r="N25" s="147"/>
      <c r="O25" s="140"/>
      <c r="P25" s="160"/>
      <c r="Q25" s="158"/>
      <c r="R25" s="159"/>
      <c r="S25" s="144"/>
    </row>
    <row r="26" spans="1:21" s="40" customFormat="1" ht="18" customHeight="1">
      <c r="A26" s="50"/>
      <c r="B26" s="46" t="s">
        <v>30</v>
      </c>
      <c r="C26" s="46"/>
      <c r="D26" s="176"/>
      <c r="E26" s="177"/>
      <c r="F26" s="178"/>
      <c r="G26" s="137"/>
      <c r="H26" s="176"/>
      <c r="I26" s="177"/>
      <c r="J26" s="178"/>
      <c r="K26" s="137"/>
      <c r="L26" s="176"/>
      <c r="M26" s="177"/>
      <c r="N26" s="178"/>
      <c r="O26" s="139"/>
      <c r="P26" s="157"/>
      <c r="Q26" s="158"/>
      <c r="R26" s="159"/>
      <c r="S26" s="141"/>
      <c r="T26" s="101"/>
    </row>
    <row r="27" spans="1:21" s="40" customFormat="1" ht="18" customHeight="1">
      <c r="A27" s="45"/>
      <c r="B27" s="51" t="s">
        <v>109</v>
      </c>
      <c r="C27" s="52"/>
      <c r="D27" s="130"/>
      <c r="E27" s="71"/>
      <c r="F27" s="71"/>
      <c r="G27" s="137">
        <f>+IF(SUM('O2'!AQ9,'O2'!AQ15)&lt;&gt;0,IF((1+OUT_4_Check!$S$4)*SUM('O4'!D17:F17)&lt;SUM('O2'!AQ9,'O2'!AQ15),1,IF((1-OUT_4_Check!$S$4)*SUM('O4'!D17:F17)&gt;SUM('O2'!AQ9,'O2'!AQ15),1,0)),IF(SUM('O4'!D17:F17)&lt;&gt;0,1,0))</f>
        <v>0</v>
      </c>
      <c r="H27" s="130"/>
      <c r="I27" s="71"/>
      <c r="J27" s="71"/>
      <c r="K27" s="137">
        <f>+IF('O2'!AQ22&lt;&gt;0,IF((1+OUT_4_Check!$S$4)*SUM('O4'!G17:I17)&lt;'O2'!AQ22,1,IF((1-OUT_4_Check!$S$4)*SUM('O4'!G17:I17)&gt;'O2'!AQ22,1,0)),IF(SUM('O4'!G17:I17)&lt;&gt;0,1,0))</f>
        <v>0</v>
      </c>
      <c r="L27" s="130"/>
      <c r="M27" s="71"/>
      <c r="N27" s="73"/>
      <c r="O27" s="139">
        <f>+IF('O2'!AQ28&lt;&gt;0,IF((1+OUT_4_Check!$S$4)*SUM('O4'!J17:L17)&lt;'O2'!AQ28,1,IF((1-OUT_4_Check!$S$4)*SUM('O4'!J17:L17)&gt;'O2'!AQ28,1,0)),IF(SUM('O4'!J17:L17)&lt;&gt;0,1,0))</f>
        <v>0</v>
      </c>
      <c r="P27" s="157">
        <f>+IF('O4'!M17&lt;&gt;0,IF((1+OUT_4_Check!$S$4)*SUM('O4'!D17,'O4'!G17,'O4'!J17)&lt;'O4'!M17,1,IF((1-OUT_4_Check!$S$4)*SUM('O4'!D17,'O4'!G17,'O4'!J17)&gt;'O4'!M17,1,0)),IF(SUM('O4'!D17,'O4'!G17,'O4'!J17)&lt;&gt;0,1,IF(SUM('O4'!M18:M21)&lt;&gt;0,1,0)))</f>
        <v>0</v>
      </c>
      <c r="Q27" s="158">
        <f>+IF('O4'!N17&lt;&gt;0,IF((1+OUT_4_Check!$S$4)*SUM('O4'!E17,'O4'!H17,'O4'!K17)&lt;'O4'!N17,1,IF((1-OUT_4_Check!$S$4)*SUM('O4'!E17,'O4'!H17,'O4'!K17)&gt;'O4'!N17,1,0)),IF(SUM('O4'!E17,'O4'!H17,'O4'!K17)&lt;&gt;0,1,0))</f>
        <v>0</v>
      </c>
      <c r="R27" s="159">
        <f>+IF('O4'!O17&lt;&gt;0,IF((1+OUT_4_Check!$S$4)*SUM('O4'!F17,'O4'!I17,'O4'!L17)&lt;'O4'!O17,1,IF((1-OUT_4_Check!$S$4)*SUM('O4'!F17,'O4'!I17,'O4'!L17)&gt;'O4'!O17,1,0)),IF(SUM('O4'!F17,'O4'!I17,'O4'!L17)&lt;&gt;0,1,0))</f>
        <v>0</v>
      </c>
      <c r="S27" s="141"/>
      <c r="T27" s="101"/>
    </row>
    <row r="28" spans="1:21" s="40" customFormat="1" ht="18" customHeight="1">
      <c r="A28" s="50"/>
      <c r="B28" s="51" t="s">
        <v>110</v>
      </c>
      <c r="C28" s="52"/>
      <c r="D28" s="130"/>
      <c r="E28" s="71"/>
      <c r="F28" s="71"/>
      <c r="G28" s="137">
        <f>+IF(SUM('O2'!AQ10,'O2'!AQ16)&lt;&gt;0,IF((1+OUT_4_Check!$S$4)*SUM('O4'!D18:F18)&lt;SUM('O2'!AQ10,'O2'!AQ16),1,IF((1-OUT_4_Check!$S$4)*SUM('O4'!D18:F18)&gt;SUM('O2'!AQ10,'O2'!AQ16),1,0)),IF(SUM('O4'!D18:F18)&lt;&gt;0,1,0))</f>
        <v>0</v>
      </c>
      <c r="H28" s="130"/>
      <c r="I28" s="71"/>
      <c r="J28" s="71"/>
      <c r="K28" s="137">
        <f>+IF('O2'!AQ23&lt;&gt;0,IF((1+OUT_4_Check!$S$4)*SUM('O4'!G18:I18)&lt;'O2'!AQ23,1,IF((1-OUT_4_Check!$S$4)*SUM('O4'!G18:I18)&gt;'O2'!AQ23,1,0)),IF(SUM('O4'!G18:I18)&lt;&gt;0,1,0))</f>
        <v>0</v>
      </c>
      <c r="L28" s="130"/>
      <c r="M28" s="71"/>
      <c r="N28" s="73"/>
      <c r="O28" s="139">
        <f>+IF('O2'!AQ29&lt;&gt;0,IF((1+OUT_4_Check!$S$4)*SUM('O4'!J18:L18)&lt;'O2'!AQ29,1,IF((1-OUT_4_Check!$S$4)*SUM('O4'!J18:L18)&gt;'O2'!AQ29,1,0)),IF(SUM('O4'!J18:L18)&lt;&gt;0,1,0))</f>
        <v>0</v>
      </c>
      <c r="P28" s="157">
        <f>+IF('O4'!M18&lt;&gt;0,IF((1+OUT_4_Check!$S$4)*SUM('O4'!D18,'O4'!G18,'O4'!J18)&lt;'O4'!M18,1,IF((1-OUT_4_Check!$S$4)*SUM('O4'!D18,'O4'!G18,'O4'!J18)&gt;'O4'!M18,1,0)),IF(SUM('O4'!D18,'O4'!G18,'O4'!J18)&lt;&gt;0,1,0))</f>
        <v>0</v>
      </c>
      <c r="Q28" s="158">
        <f>+IF('O4'!N18&lt;&gt;0,IF((1+OUT_4_Check!$S$4)*SUM('O4'!E18,'O4'!H18,'O4'!K18)&lt;'O4'!N18,1,IF((1-OUT_4_Check!$S$4)*SUM('O4'!E18,'O4'!H18,'O4'!K18)&gt;'O4'!N18,1,0)),IF(SUM('O4'!E18,'O4'!H18,'O4'!K18)&lt;&gt;0,1,0))</f>
        <v>0</v>
      </c>
      <c r="R28" s="159">
        <f>+IF('O4'!O18&lt;&gt;0,IF((1+OUT_4_Check!$S$4)*SUM('O4'!F18,'O4'!I18,'O4'!L18)&lt;'O4'!O18,1,IF((1-OUT_4_Check!$S$4)*SUM('O4'!F18,'O4'!I18,'O4'!L18)&gt;'O4'!O18,1,0)),IF(SUM('O4'!F18,'O4'!I18,'O4'!L18)&lt;&gt;0,1,0))</f>
        <v>0</v>
      </c>
      <c r="S28" s="141"/>
      <c r="T28" s="101"/>
    </row>
    <row r="29" spans="1:21" s="40" customFormat="1" ht="18" customHeight="1">
      <c r="A29" s="50"/>
      <c r="B29" s="51" t="s">
        <v>111</v>
      </c>
      <c r="C29" s="52"/>
      <c r="D29" s="180"/>
      <c r="E29" s="145"/>
      <c r="F29" s="71"/>
      <c r="G29" s="137">
        <f>+IF(SUM('O2'!AQ12,'O2'!AQ18)&lt;&gt;0,IF((1+OUT_4_Check!$S$4)*SUM('O4'!D20:F20)&lt;SUM('O2'!AQ12,'O2'!AQ18),1,IF((1-OUT_4_Check!$S$4)*SUM('O4'!D20:F20)&gt;SUM('O2'!AQ12,'O2'!AQ18),1,0)),IF(SUM('O4'!D20:F20)&lt;&gt;0,1,0))</f>
        <v>0</v>
      </c>
      <c r="H29" s="180"/>
      <c r="I29" s="71"/>
      <c r="J29" s="145"/>
      <c r="K29" s="137">
        <f>+IF('O2'!AQ25&lt;&gt;0,IF((1+OUT_4_Check!$S$4)*SUM('O4'!G20:I20)&lt;'O2'!AQ25,1,IF((1-OUT_4_Check!$S$4)*SUM('O4'!G20:I20)&gt;'O2'!AQ25,1,0)),IF(SUM('O4'!G20:I20)&lt;&gt;0,1,0))</f>
        <v>0</v>
      </c>
      <c r="L29" s="130"/>
      <c r="M29" s="145"/>
      <c r="N29" s="147"/>
      <c r="O29" s="139">
        <f>+IF('O2'!AQ31&lt;&gt;0,IF((1+OUT_4_Check!$S$4)*SUM('O4'!J20:L20)&lt;'O2'!AQ31,1,IF((1-OUT_4_Check!$S$4)*SUM('O4'!J20:L20)&gt;'O2'!AQ31,1,0)),IF(SUM('O4'!J20:L20)&lt;&gt;0,1,0))</f>
        <v>0</v>
      </c>
      <c r="P29" s="157">
        <f>+IF('O4'!M20&lt;&gt;0,IF((1+OUT_4_Check!$S$4)*SUM('O4'!D20,'O4'!G20,'O4'!J20)&lt;'O4'!M20,1,IF((1-OUT_4_Check!$S$4)*SUM('O4'!D20,'O4'!G20,'O4'!J20)&gt;'O4'!M20,1,0)),IF(SUM('O4'!D20,'O4'!G20,'O4'!J20)&lt;&gt;0,1,0))</f>
        <v>0</v>
      </c>
      <c r="Q29" s="158">
        <f>+IF('O4'!N20&lt;&gt;0,IF((1+OUT_4_Check!$S$4)*SUM('O4'!E20,'O4'!H20,'O4'!K20)&lt;'O4'!N20,1,IF((1-OUT_4_Check!$S$4)*SUM('O4'!E20,'O4'!H20,'O4'!K20)&gt;'O4'!N20,1,0)),IF(SUM('O4'!E20,'O4'!H20,'O4'!K20)&lt;&gt;0,1,0))</f>
        <v>0</v>
      </c>
      <c r="R29" s="159">
        <f>+IF('O4'!O20&lt;&gt;0,IF((1+OUT_4_Check!$S$4)*SUM('O4'!F20,'O4'!I20,'O4'!L20)&lt;'O4'!O20,1,IF((1-OUT_4_Check!$S$4)*SUM('O4'!F20,'O4'!I20,'O4'!L20)&gt;'O4'!O20,1,0)),IF(SUM('O4'!F20,'O4'!I20,'O4'!L20)&lt;&gt;0,1,0))</f>
        <v>0</v>
      </c>
      <c r="S29" s="141"/>
    </row>
    <row r="30" spans="1:21" s="40" customFormat="1" ht="18" customHeight="1">
      <c r="A30" s="50"/>
      <c r="B30" s="52" t="s">
        <v>14</v>
      </c>
      <c r="C30" s="52"/>
      <c r="D30" s="176">
        <f>+IF('O4'!D21&lt;&gt;"",IF((1+OUT_4_Check!$S$4)*SUM('O4'!D17:D20)&lt;'O4'!D21,1,IF((1-OUT_4_Check!$S$4)*SUM('O4'!D17:D20)&gt;'O4'!D21,1,0)),IF(SUM('O4'!D17:D20)&lt;&gt;0,1,0))</f>
        <v>0</v>
      </c>
      <c r="E30" s="177">
        <f>+IF('O4'!E21&lt;&gt;"",IF((1+OUT_4_Check!$S$4)*SUM('O4'!E17:E20)&lt;'O4'!E21,1,IF((1-OUT_4_Check!$S$4)*SUM('O4'!E17:E20)&gt;'O4'!E21,1,0)),IF(SUM('O4'!E17:E20)&lt;&gt;0,1,0))</f>
        <v>0</v>
      </c>
      <c r="F30" s="177">
        <f>+IF('O4'!F21&lt;&gt;"",IF((1+OUT_4_Check!$S$4)*SUM('O4'!F17:F20)&lt;'O4'!F21,1,IF((1-OUT_4_Check!$S$4)*SUM('O4'!F17:F20)&gt;'O4'!F21,1,0)),IF(SUM('O4'!F17:F20)&lt;&gt;0,1,0))</f>
        <v>0</v>
      </c>
      <c r="G30" s="137">
        <f>+IF(SUM('O2'!AQ13,'O2'!AQ19)&lt;&gt;0,IF((1+OUT_4_Check!$S$4)*SUM('O4'!D21:F21)&lt;SUM('O2'!AQ13,'O2'!AQ19),1,IF((1-OUT_4_Check!$S$4)*SUM('O4'!D21:F21)&gt;SUM('O2'!AQ13,'O2'!AQ19),1,0)),IF(SUM('O4'!D21:F21)&lt;&gt;0,1,0))</f>
        <v>0</v>
      </c>
      <c r="H30" s="183">
        <f>+IF('O4'!H21&lt;&gt;"",IF((1+OUT_4_Check!$S$4)*SUM('O4'!G17:G20)&lt;'O4'!G21,1,IF((1-OUT_4_Check!$S$4)*SUM('O4'!G17:G20)&gt;'O4'!G21,1,0)),IF(SUM('O4'!G17:G20)&lt;&gt;0,1,0))</f>
        <v>0</v>
      </c>
      <c r="I30" s="183">
        <f>+IF('O4'!I21&lt;&gt;"",IF((1+OUT_4_Check!$S$4)*SUM('O4'!H17:H20)&lt;'O4'!H21,1,IF((1-OUT_4_Check!$S$4)*SUM('O4'!H17:H20)&gt;'O4'!H21,1,0)),IF(SUM('O4'!H17:H20)&lt;&gt;0,1,0))</f>
        <v>0</v>
      </c>
      <c r="J30" s="183">
        <f>+IF('O4'!J21&lt;&gt;"",IF((1+OUT_4_Check!$S$4)*SUM('O4'!I17:I20)&lt;'O4'!I21,1,IF((1-OUT_4_Check!$S$4)*SUM('O4'!I17:I20)&gt;'O4'!I21,1,0)),IF(SUM('O4'!I17:I20)&lt;&gt;0,1,0))</f>
        <v>0</v>
      </c>
      <c r="K30" s="137">
        <f>+IF('O2'!AQ26&lt;&gt;0,IF((1+OUT_4_Check!$S$4)*SUM('O4'!G21:I21)&lt;'O2'!AQ26,1,IF((1-OUT_4_Check!$S$4)*SUM('O4'!G21:I21)&gt;'O2'!AQ26,1,0)),IF(SUM('O4'!G21:I21)&lt;&gt;0,1,0))</f>
        <v>0</v>
      </c>
      <c r="L30" s="177">
        <f>+IF('O4'!J21&lt;&gt;"",IF((1+OUT_4_Check!$S$4)*SUM('O4'!J17:J20)&lt;'O4'!J21,1,IF((1-OUT_4_Check!$S$4)*SUM('O4'!J17:J20)&gt;'O4'!J21,1,0)),IF(SUM('O4'!J17:J20)&lt;&gt;0,1,0))</f>
        <v>0</v>
      </c>
      <c r="M30" s="177">
        <f>+IF('O4'!K21&lt;&gt;"",IF((1+OUT_4_Check!$S$4)*SUM('O4'!K17:K20)&lt;'O4'!K21,1,IF((1-OUT_4_Check!$S$4)*SUM('O4'!K17:K20)&gt;'O4'!K21,1,0)),IF(SUM('O4'!K17:K20)&lt;&gt;0,1,0))</f>
        <v>0</v>
      </c>
      <c r="N30" s="177">
        <f>+IF('O4'!L21&lt;&gt;"",IF((1+OUT_4_Check!$S$4)*SUM('O4'!L17:L20)&lt;'O4'!L21,1,IF((1-OUT_4_Check!$S$4)*SUM('O4'!L17:L20)&gt;'O4'!L21,1,0)),IF(SUM('O4'!L17:L20)&lt;&gt;0,1,0))</f>
        <v>0</v>
      </c>
      <c r="O30" s="139">
        <f>+IF('O2'!AQ32&lt;&gt;0,IF((1+OUT_4_Check!$S$4)*SUM('O4'!J21:L21)&lt;'O2'!AQ32,1,IF((1-OUT_4_Check!$S$4)*SUM('O4'!J21:L21)&gt;'O2'!AQ32,1,0)),IF(SUM('O4'!J21:L21)&lt;&gt;0,1,0))</f>
        <v>0</v>
      </c>
      <c r="P30" s="177">
        <f>+IF('O4'!M21&lt;&gt;"",IF((1+OUT_4_Check!$S$4)*SUM('O4'!M17:M20)&lt;'O4'!M21,1,IF((1-OUT_4_Check!$S$4)*SUM('O4'!M17:M20)&gt;'O4'!M21,1,0)),IF(SUM('O4'!M17:M20)&lt;&gt;0,1,0))</f>
        <v>0</v>
      </c>
      <c r="Q30" s="177">
        <f>+IF('O4'!N21&lt;&gt;"",IF((1+OUT_4_Check!$S$4)*SUM('O4'!N17:N20)&lt;'O4'!N21,1,IF((1-OUT_4_Check!$S$4)*SUM('O4'!N17:N20)&gt;'O4'!N21,1,0)),IF(SUM('O4'!N17:N20)&lt;&gt;0,1,0))</f>
        <v>0</v>
      </c>
      <c r="R30" s="177">
        <f>+IF('O4'!O21&lt;&gt;"",IF((1+OUT_4_Check!$S$4)*SUM('O4'!O17:O20)&lt;'O4'!O21,1,IF((1-OUT_4_Check!$S$4)*SUM('O4'!O17:O20)&gt;'O4'!O21,1,0)),IF(SUM('O4'!O17:O20)&lt;&gt;0,1,0))</f>
        <v>0</v>
      </c>
      <c r="S30" s="141"/>
    </row>
    <row r="31" spans="1:21" s="40" customFormat="1" ht="18" customHeight="1">
      <c r="A31" s="50"/>
      <c r="B31" s="58"/>
      <c r="C31" s="58"/>
      <c r="D31" s="182"/>
      <c r="E31" s="147"/>
      <c r="F31" s="73"/>
      <c r="G31" s="129"/>
      <c r="H31" s="182"/>
      <c r="I31" s="73"/>
      <c r="J31" s="147"/>
      <c r="K31" s="129"/>
      <c r="L31" s="128"/>
      <c r="M31" s="147"/>
      <c r="N31" s="147"/>
      <c r="O31" s="140"/>
      <c r="P31" s="160"/>
      <c r="Q31" s="158"/>
      <c r="R31" s="159"/>
      <c r="S31" s="144"/>
    </row>
    <row r="32" spans="1:21" s="40" customFormat="1" ht="18" customHeight="1">
      <c r="A32" s="50"/>
      <c r="B32" s="46" t="s">
        <v>55</v>
      </c>
      <c r="C32" s="46"/>
      <c r="D32" s="182"/>
      <c r="E32" s="147"/>
      <c r="F32" s="73"/>
      <c r="G32" s="129"/>
      <c r="H32" s="182"/>
      <c r="I32" s="73"/>
      <c r="J32" s="147"/>
      <c r="K32" s="129"/>
      <c r="L32" s="128"/>
      <c r="M32" s="147"/>
      <c r="N32" s="147"/>
      <c r="O32" s="140"/>
      <c r="P32" s="160"/>
      <c r="Q32" s="158"/>
      <c r="R32" s="159"/>
      <c r="S32" s="144"/>
    </row>
    <row r="33" spans="1:20" s="40" customFormat="1" ht="18" customHeight="1">
      <c r="A33" s="50"/>
      <c r="B33" s="46" t="s">
        <v>30</v>
      </c>
      <c r="C33" s="46"/>
      <c r="D33" s="176"/>
      <c r="E33" s="177"/>
      <c r="F33" s="178"/>
      <c r="G33" s="137"/>
      <c r="H33" s="176"/>
      <c r="I33" s="177"/>
      <c r="J33" s="178"/>
      <c r="K33" s="137"/>
      <c r="L33" s="176"/>
      <c r="M33" s="177"/>
      <c r="N33" s="178"/>
      <c r="O33" s="139"/>
      <c r="P33" s="157"/>
      <c r="Q33" s="158"/>
      <c r="R33" s="159"/>
      <c r="S33" s="141"/>
      <c r="T33" s="101"/>
    </row>
    <row r="34" spans="1:20" s="40" customFormat="1" ht="18" customHeight="1">
      <c r="A34" s="57"/>
      <c r="B34" s="51" t="s">
        <v>109</v>
      </c>
      <c r="C34" s="52"/>
      <c r="D34" s="130"/>
      <c r="E34" s="71"/>
      <c r="F34" s="71"/>
      <c r="G34" s="137">
        <f>+IF('O3'!J10&lt;&gt;0,IF((1+OUT_4_Check!$S$4)*SUM('O4'!D23:F23)&lt;'O3'!J10,1,IF((1-OUT_4_Check!$S$4)*SUM('O4'!D23:F23)&gt;'O3'!J10,1,0)),IF(SUM('O4'!D23:F23)&lt;&gt;0,1,0))</f>
        <v>0</v>
      </c>
      <c r="H34" s="130"/>
      <c r="I34" s="71"/>
      <c r="J34" s="71"/>
      <c r="K34" s="137">
        <f>+IF('O3'!J17&lt;&gt;0,IF((1+OUT_4_Check!$S$4)*SUM('O4'!G23:I23)&lt;'O3'!J17,1,IF((1-OUT_4_Check!$S$4)*SUM('O4'!G23:I23)&gt;'O3'!J17,1,0)),IF(SUM('O4'!G23:I23)&lt;&gt;0,1,0))</f>
        <v>0</v>
      </c>
      <c r="L34" s="130"/>
      <c r="M34" s="71"/>
      <c r="N34" s="73"/>
      <c r="O34" s="139">
        <f>+IF('O3'!J23&lt;&gt;0,IF((1+OUT_4_Check!$S$4)*SUM('O4'!J23:L23)&lt;'O3'!J23,1,IF((1-OUT_4_Check!$S$4)*SUM('O4'!J23:L23)&gt;'O3'!J23,1,0)),IF(SUM('O4'!J23:L23)&lt;&gt;0,1,0))</f>
        <v>0</v>
      </c>
      <c r="P34" s="157">
        <f>+IF('O4'!M23&lt;&gt;0,IF((1+OUT_4_Check!$S$4)*SUM('O4'!D23,'O4'!G23,'O4'!J23)&lt;'O4'!M23,1,IF((1-OUT_4_Check!$S$4)*SUM('O4'!D23,'O4'!G23,'O4'!J23)&gt;'O4'!M23,1,0)),IF(SUM('O4'!D23,'O4'!G23,'O4'!J23)&lt;&gt;0,1,IF(SUM('O4'!M24:M28)&lt;&gt;0,1,0)))</f>
        <v>0</v>
      </c>
      <c r="Q34" s="158">
        <f>+IF('O4'!N23&lt;&gt;0,IF((1+OUT_4_Check!$S$4)*SUM('O4'!E23,'O4'!H23,'O4'!K23)&lt;'O4'!N23,1,IF((1-OUT_4_Check!$S$4)*SUM('O4'!E23,'O4'!H23,'O4'!K23)&gt;'O4'!N23,1,0)),IF(SUM('O4'!E23,'O4'!H23,'O4'!K23)&lt;&gt;0,1,0))</f>
        <v>0</v>
      </c>
      <c r="R34" s="159">
        <f>+IF('O4'!O23&lt;&gt;0,IF((1+OUT_4_Check!$S$4)*SUM('O4'!F23,'O4'!I23,'O4'!L23)&lt;'O4'!O23,1,IF((1-OUT_4_Check!$S$4)*SUM('O4'!F23,'O4'!I23,'O4'!L23)&gt;'O4'!O23,1,0)),IF(SUM('O4'!F23,'O4'!I23,'O4'!L23)&lt;&gt;0,1,0))</f>
        <v>0</v>
      </c>
      <c r="S34" s="141"/>
      <c r="T34" s="101"/>
    </row>
    <row r="35" spans="1:20" s="40" customFormat="1" ht="18" customHeight="1">
      <c r="A35" s="57"/>
      <c r="B35" s="51" t="s">
        <v>110</v>
      </c>
      <c r="C35" s="52"/>
      <c r="D35" s="130"/>
      <c r="E35" s="71"/>
      <c r="F35" s="71"/>
      <c r="G35" s="137">
        <f>+IF('O3'!J11&lt;&gt;0,IF((1+OUT_4_Check!$S$4)*SUM('O4'!D24:F24)&lt;'O3'!J11,1,IF((1-OUT_4_Check!$S$4)*SUM('O4'!D24:F24)&gt;'O3'!J11,1,0)),IF(SUM('O4'!D24:F24)&lt;&gt;0,1,0))</f>
        <v>0</v>
      </c>
      <c r="H35" s="130"/>
      <c r="I35" s="71"/>
      <c r="J35" s="71"/>
      <c r="K35" s="137">
        <f>+IF('O3'!J18&lt;&gt;0,IF((1+OUT_4_Check!$S$4)*SUM('O4'!G24:I24)&lt;'O3'!J18,1,IF((1-OUT_4_Check!$S$4)*SUM('O4'!G24:I24)&gt;'O3'!J18,1,0)),IF(SUM('O4'!G24:I24)&lt;&gt;0,1,0))</f>
        <v>0</v>
      </c>
      <c r="L35" s="130"/>
      <c r="M35" s="71"/>
      <c r="N35" s="73"/>
      <c r="O35" s="139">
        <f>+IF('O3'!J24&lt;&gt;0,IF((1+OUT_4_Check!$S$4)*SUM('O4'!J24:L24)&lt;'O3'!J24,1,IF((1-OUT_4_Check!$S$4)*SUM('O4'!J24:L24)&gt;'O3'!J24,1,0)),IF(SUM('O4'!J24:L24)&lt;&gt;0,1,0))</f>
        <v>0</v>
      </c>
      <c r="P35" s="157">
        <f>+IF('O4'!M24&lt;&gt;0,IF((1+OUT_4_Check!$S$4)*SUM('O4'!D24,'O4'!G24,'O4'!J24)&lt;'O4'!M24,1,IF((1-OUT_4_Check!$S$4)*SUM('O4'!D24,'O4'!G24,'O4'!J24)&gt;'O4'!M24,1,0)),IF(SUM('O4'!D24,'O4'!G24,'O4'!J24)&lt;&gt;0,1,0))</f>
        <v>0</v>
      </c>
      <c r="Q35" s="158">
        <f>+IF('O4'!N24&lt;&gt;0,IF((1+OUT_4_Check!$S$4)*SUM('O4'!E24,'O4'!H24,'O4'!K24)&lt;'O4'!N24,1,IF((1-OUT_4_Check!$S$4)*SUM('O4'!E24,'O4'!H24,'O4'!K24)&gt;'O4'!N24,1,0)),IF(SUM('O4'!E24,'O4'!H24,'O4'!K24)&lt;&gt;0,1,0))</f>
        <v>0</v>
      </c>
      <c r="R35" s="159">
        <f>+IF('O4'!O24&lt;&gt;0,IF((1+OUT_4_Check!$S$4)*SUM('O4'!F24,'O4'!I24,'O4'!L24)&lt;'O4'!O24,1,IF((1-OUT_4_Check!$S$4)*SUM('O4'!F24,'O4'!I24,'O4'!L24)&gt;'O4'!O24,1,0)),IF(SUM('O4'!F24,'O4'!I24,'O4'!L24)&lt;&gt;0,1,0))</f>
        <v>0</v>
      </c>
      <c r="S35" s="141"/>
      <c r="T35" s="101"/>
    </row>
    <row r="36" spans="1:20" s="40" customFormat="1" ht="18" customHeight="1">
      <c r="A36" s="57"/>
      <c r="B36" s="51" t="s">
        <v>111</v>
      </c>
      <c r="C36" s="52"/>
      <c r="D36" s="128"/>
      <c r="E36" s="73"/>
      <c r="F36" s="73"/>
      <c r="G36" s="137">
        <f>+IF('O3'!J13&lt;&gt;0,IF((1+OUT_4_Check!$S$4)*SUM('O4'!D26:F26)&lt;'O3'!J13,1,IF((1-OUT_4_Check!$S$4)*SUM('O4'!D26:F26)&gt;'O3'!J13,1,0)),IF(SUM('O4'!D26:F26)&lt;&gt;0,1,0))</f>
        <v>0</v>
      </c>
      <c r="H36" s="128"/>
      <c r="I36" s="73"/>
      <c r="J36" s="73"/>
      <c r="K36" s="137">
        <f>+IF('O3'!J20&lt;&gt;0,IF((1+OUT_4_Check!$S$4)*SUM('O4'!G26:I26)&lt;'O3'!J20,1,IF((1-OUT_4_Check!$S$4)*SUM('O4'!G26:I26)&gt;'O3'!J20,1,0)),IF(SUM('O4'!G26:I26)&lt;&gt;0,1,0))</f>
        <v>0</v>
      </c>
      <c r="L36" s="128"/>
      <c r="M36" s="73"/>
      <c r="N36" s="73"/>
      <c r="O36" s="139">
        <f>+IF('O3'!J26&lt;&gt;0,IF((1+OUT_4_Check!$S$4)*SUM('O4'!J26:L26)&lt;'O3'!J26,1,IF((1-OUT_4_Check!$S$4)*SUM('O4'!J26:L26)&gt;'O3'!J26,1,0)),IF(SUM('O4'!J26:L26)&lt;&gt;0,1,0))</f>
        <v>0</v>
      </c>
      <c r="P36" s="157">
        <f>+IF('O4'!M26&lt;&gt;0,IF((1+OUT_4_Check!$S$4)*SUM('O4'!D26,'O4'!G26,'O4'!J26)&lt;'O4'!M26,1,IF((1-OUT_4_Check!$S$4)*SUM('O4'!D26,'O4'!G26,'O4'!J26)&gt;'O4'!M26,1,0)),IF(SUM('O4'!D26,'O4'!G26,'O4'!J26)&lt;&gt;0,1,0))</f>
        <v>0</v>
      </c>
      <c r="Q36" s="158">
        <f>+IF('O4'!N27&lt;&gt;0,IF((1+OUT_4_Check!$S$4)*SUM('O4'!E27,'O4'!H27,'O4'!K27)&lt;'O4'!N27,1,IF((1-OUT_4_Check!$S$4)*SUM('O4'!E27,'O4'!H27,'O4'!K27)&gt;'O4'!N27,1,0)),IF(SUM('O4'!E27,'O4'!H27,'O4'!K27)&lt;&gt;0,1,0))</f>
        <v>0</v>
      </c>
      <c r="R36" s="159">
        <f>+IF('O4'!O27&lt;&gt;0,IF((1+OUT_4_Check!$S$4)*SUM('O4'!F27,'O4'!I27,'O4'!L27)&lt;'O4'!O27,1,IF((1-OUT_4_Check!$S$4)*SUM('O4'!F27,'O4'!I27,'O4'!L27)&gt;'O4'!O27,1,0)),IF(SUM('O4'!F27,'O4'!I27,'O4'!L27)&lt;&gt;0,1,0))</f>
        <v>0</v>
      </c>
      <c r="S36" s="141"/>
    </row>
    <row r="37" spans="1:20" s="40" customFormat="1" ht="18" customHeight="1" thickBot="1">
      <c r="A37" s="60"/>
      <c r="B37" s="96" t="s">
        <v>14</v>
      </c>
      <c r="C37" s="96"/>
      <c r="D37" s="184">
        <f>+IF('O4'!D27&lt;&gt;"",IF((1+OUT_4_Check!$S$4)*SUM('O4'!D23:D26)&lt;'O4'!D27,1,IF((1-OUT_4_Check!$S$4)*SUM('O4'!D23:D26)&gt;'O4'!D27,1,0)),IF(SUM('O4'!D23:D26)&lt;&gt;0,1,0))</f>
        <v>0</v>
      </c>
      <c r="E37" s="185">
        <f>+IF('O4'!E27&lt;&gt;"",IF((1+OUT_4_Check!$S$4)*SUM('O4'!E23:E26)&lt;'O4'!E27,1,IF((1-OUT_4_Check!$S$4)*SUM('O4'!E23:E26)&gt;'O4'!E27,1,0)),IF(SUM('O4'!E23:E26)&lt;&gt;0,1,0))</f>
        <v>0</v>
      </c>
      <c r="F37" s="185">
        <f>+IF('O4'!F27&lt;&gt;"",IF((1+OUT_4_Check!$S$4)*SUM('O4'!F23:F26)&lt;'O4'!F27,1,IF((1-OUT_4_Check!$S$4)*SUM('O4'!F23:F26)&gt;'O4'!F27,1,0)),IF(SUM('O4'!F23:F26)&lt;&gt;0,1,0))</f>
        <v>0</v>
      </c>
      <c r="G37" s="240">
        <f>+IF('O3'!J14&lt;&gt;0,IF((1+OUT_4_Check!$S$4)*SUM('O4'!D27:F27)&lt;'O3'!J14,1,IF((1-OUT_4_Check!$S$4)*SUM('O4'!D27:F27)&gt;'O3'!J14,1,0)),IF(SUM('O4'!D27:F27)&lt;&gt;0,1,0))</f>
        <v>0</v>
      </c>
      <c r="H37" s="184">
        <f>+IF('O4'!H27&lt;&gt;"",IF((1+OUT_4_Check!$S$4)*SUM('O4'!G23:G26)&lt;'O4'!G27,1,IF((1-OUT_4_Check!$S$4)*SUM('O4'!G23:G26)&gt;'O4'!G27,1,0)),IF(SUM('O4'!G23:G26)&lt;&gt;0,1,0))</f>
        <v>0</v>
      </c>
      <c r="I37" s="186">
        <f>+IF('O4'!I27&lt;&gt;"",IF((1+OUT_4_Check!$S$4)*SUM('O4'!H23:H26)&lt;'O4'!H27,1,IF((1-OUT_4_Check!$S$4)*SUM('O4'!H23:H26)&gt;'O4'!H27,1,0)),IF(SUM('O4'!H23:H26)&lt;&gt;0,1,0))</f>
        <v>0</v>
      </c>
      <c r="J37" s="186">
        <f>+IF('O4'!J27&lt;&gt;"",IF((1+OUT_4_Check!$S$4)*SUM('O4'!I23:I26)&lt;'O4'!I27,1,IF((1-OUT_4_Check!$S$4)*SUM('O4'!I23:I26)&gt;'O4'!I27,1,0)),IF(SUM('O4'!I23:I26)&lt;&gt;0,1,0))</f>
        <v>0</v>
      </c>
      <c r="K37" s="240">
        <f>+IF('O3'!J21&lt;&gt;0,IF((1+OUT_4_Check!$S$4)*SUM('O4'!G27:I27)&lt;'O3'!J21,1,IF((1-OUT_4_Check!$S$4)*SUM('O4'!G27:I27)&gt;'O3'!J21,1,0)),IF(SUM('O4'!G27:I27)&lt;&gt;0,1,0))</f>
        <v>0</v>
      </c>
      <c r="L37" s="185">
        <f>+IF('O4'!J27&lt;&gt;"",IF((1+OUT_4_Check!$S$4)*SUM('O4'!J23:J26)&lt;'O4'!J27,1,IF((1-OUT_4_Check!$S$4)*SUM('O4'!J23:J26)&gt;'O4'!J27,1,0)),IF(SUM('O4'!J23:J26)&lt;&gt;0,1,0))</f>
        <v>0</v>
      </c>
      <c r="M37" s="185">
        <f>+IF('O4'!K27&lt;&gt;"",IF((1+OUT_4_Check!$S$4)*SUM('O4'!K23:K26)&lt;'O4'!K27,1,IF((1-OUT_4_Check!$S$4)*SUM('O4'!K23:K26)&gt;'O4'!K27,1,0)),IF(SUM('O4'!K23:K26)&lt;&gt;0,1,0))</f>
        <v>0</v>
      </c>
      <c r="N37" s="185">
        <f>+IF('O4'!L27&lt;&gt;"",IF((1+OUT_4_Check!$S$4)*SUM('O4'!L23:L26)&lt;'O4'!L27,1,IF((1-OUT_4_Check!$S$4)*SUM('O4'!L23:L26)&gt;'O4'!L27,1,0)),IF(SUM('O4'!L23:L26)&lt;&gt;0,1,0))</f>
        <v>0</v>
      </c>
      <c r="O37" s="241">
        <f>+IF('O3'!J27&lt;&gt;0,IF((1+OUT_4_Check!$S$4)*SUM('O4'!J27:L27)&lt;'O3'!J27,1,IF((1-OUT_4_Check!$S$4)*SUM('O4'!J27:L27)&gt;'O3'!J27,1,0)),IF(SUM('O4'!J27:L27)&lt;&gt;0,1,0))</f>
        <v>0</v>
      </c>
      <c r="P37" s="185">
        <f>+IF('O4'!M27&lt;&gt;"",IF((1+OUT_4_Check!$S$4)*SUM('O4'!M23:M26)&lt;'O4'!M27,1,IF((1-OUT_4_Check!$S$4)*SUM('O4'!M23:M26)&gt;'O4'!M27,1,0)),IF(SUM('O4'!M23:M26)&lt;&gt;0,1,0))</f>
        <v>0</v>
      </c>
      <c r="Q37" s="185">
        <f>+IF('O4'!N27&lt;&gt;"",IF((1+OUT_4_Check!$S$4)*SUM('O4'!N23:N26)&lt;'O4'!N27,1,IF((1-OUT_4_Check!$S$4)*SUM('O4'!N23:N26)&gt;'O4'!N27,1,0)),IF(SUM('O4'!N23:N26)&lt;&gt;0,1,0))</f>
        <v>0</v>
      </c>
      <c r="R37" s="185">
        <f>+IF('O4'!O27&lt;&gt;"",IF((1+OUT_4_Check!$S$4)*SUM('O4'!O23:O26)&lt;'O4'!O27,1,IF((1-OUT_4_Check!$S$4)*SUM('O4'!O23:O26)&gt;'O4'!O27,1,0)),IF(SUM('O4'!O23:O26)&lt;&gt;0,1,0))</f>
        <v>0</v>
      </c>
      <c r="S37" s="240"/>
    </row>
    <row r="38" spans="1:20" s="36" customFormat="1" ht="18" customHeight="1"/>
    <row r="39" spans="1:20" s="36" customFormat="1" ht="18" customHeight="1"/>
    <row r="40" spans="1:20" s="36" customFormat="1" ht="18" customHeight="1"/>
  </sheetData>
  <phoneticPr fontId="0" type="noConversion"/>
  <pageMargins left="0.75" right="0.75" top="1" bottom="1" header="0.5" footer="0.5"/>
  <pageSetup paperSize="9" scale="53"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outlinePr summaryBelow="0" summaryRight="0"/>
    <pageSetUpPr fitToPage="1"/>
  </sheetPr>
  <dimension ref="A1:AO96"/>
  <sheetViews>
    <sheetView showGridLines="0" zoomScale="70" zoomScaleNormal="70" workbookViewId="0">
      <pane xSplit="3" ySplit="10" topLeftCell="D26" activePane="bottomRight" state="frozen"/>
      <selection pane="topRight" activeCell="D1" sqref="D1"/>
      <selection pane="bottomLeft" activeCell="A11" sqref="A11"/>
      <selection pane="bottomRight" activeCell="F35" sqref="F35"/>
    </sheetView>
  </sheetViews>
  <sheetFormatPr defaultColWidth="0" defaultRowHeight="14.25" zeroHeight="1"/>
  <cols>
    <col min="1" max="1" width="1.7109375" style="190" customWidth="1"/>
    <col min="2" max="2" width="1.7109375" style="188" customWidth="1"/>
    <col min="3" max="3" width="54.42578125" style="316" customWidth="1"/>
    <col min="4" max="5" width="17.140625" style="188" customWidth="1"/>
    <col min="6" max="9" width="17.140625" style="190" customWidth="1"/>
    <col min="10" max="10" width="22" style="190" customWidth="1"/>
    <col min="11" max="11" width="20.5703125" style="190" customWidth="1"/>
    <col min="12" max="12" width="1.7109375" style="190" customWidth="1"/>
    <col min="13" max="13" width="9.140625" style="190" customWidth="1"/>
    <col min="14" max="14" width="1.7109375" style="190" customWidth="1"/>
    <col min="15" max="16" width="9.140625" style="190" customWidth="1"/>
    <col min="17" max="16384" width="0" style="190" hidden="1"/>
  </cols>
  <sheetData>
    <row r="1" spans="1:20" s="188" customFormat="1" ht="19.5" customHeight="1">
      <c r="B1" s="317" t="s">
        <v>340</v>
      </c>
      <c r="C1" s="311"/>
      <c r="D1" s="187"/>
      <c r="E1" s="187"/>
      <c r="F1" s="187"/>
      <c r="G1" s="187"/>
      <c r="H1" s="187"/>
      <c r="I1" s="187"/>
      <c r="J1" s="187"/>
      <c r="K1" s="524"/>
    </row>
    <row r="2" spans="1:20" s="319" customFormat="1" ht="20.100000000000001" customHeight="1">
      <c r="C2" s="756" t="s">
        <v>296</v>
      </c>
      <c r="D2" s="756"/>
      <c r="E2" s="756"/>
      <c r="F2" s="756"/>
      <c r="G2" s="756"/>
      <c r="H2" s="756"/>
      <c r="I2" s="756"/>
      <c r="J2" s="756"/>
      <c r="K2" s="756"/>
      <c r="L2" s="320"/>
    </row>
    <row r="3" spans="1:20" s="319" customFormat="1" ht="20.100000000000001" customHeight="1">
      <c r="C3" s="756" t="s">
        <v>137</v>
      </c>
      <c r="D3" s="756"/>
      <c r="E3" s="756"/>
      <c r="F3" s="756"/>
      <c r="G3" s="756"/>
      <c r="H3" s="756"/>
      <c r="I3" s="756"/>
      <c r="J3" s="756"/>
      <c r="K3" s="756"/>
      <c r="L3" s="320"/>
      <c r="M3" s="318"/>
      <c r="N3" s="318"/>
      <c r="O3" s="318"/>
      <c r="P3" s="318"/>
      <c r="Q3" s="318"/>
      <c r="R3" s="318"/>
      <c r="S3" s="318"/>
      <c r="T3" s="318"/>
    </row>
    <row r="4" spans="1:20" s="319" customFormat="1" ht="20.100000000000001" customHeight="1">
      <c r="C4" s="756" t="s">
        <v>352</v>
      </c>
      <c r="D4" s="756"/>
      <c r="E4" s="756"/>
      <c r="F4" s="756"/>
      <c r="G4" s="756"/>
      <c r="H4" s="756"/>
      <c r="I4" s="756"/>
      <c r="J4" s="756"/>
      <c r="K4" s="756"/>
      <c r="L4" s="320"/>
    </row>
    <row r="5" spans="1:20" s="319" customFormat="1" ht="20.100000000000001" customHeight="1">
      <c r="C5" s="809" t="s">
        <v>6</v>
      </c>
      <c r="D5" s="809"/>
      <c r="E5" s="809"/>
      <c r="F5" s="809"/>
      <c r="G5" s="809"/>
      <c r="H5" s="809"/>
      <c r="I5" s="809"/>
      <c r="J5" s="809"/>
      <c r="K5" s="809"/>
      <c r="L5" s="321"/>
    </row>
    <row r="6" spans="1:20" s="188" customFormat="1" ht="39.950000000000003" customHeight="1">
      <c r="B6" s="233"/>
      <c r="C6" s="312"/>
      <c r="D6" s="189"/>
      <c r="J6" s="189"/>
      <c r="K6" s="189"/>
    </row>
    <row r="7" spans="1:20" s="188" customFormat="1" ht="26.25" customHeight="1">
      <c r="B7" s="793" t="s">
        <v>7</v>
      </c>
      <c r="C7" s="794"/>
      <c r="D7" s="362"/>
      <c r="E7" s="363"/>
      <c r="F7" s="363"/>
      <c r="G7" s="356" t="s">
        <v>294</v>
      </c>
      <c r="H7" s="357"/>
      <c r="I7" s="358"/>
      <c r="J7" s="781" t="s">
        <v>145</v>
      </c>
      <c r="K7" s="782"/>
      <c r="L7" s="783"/>
    </row>
    <row r="8" spans="1:20" ht="30.75" customHeight="1">
      <c r="B8" s="795"/>
      <c r="C8" s="796"/>
      <c r="D8" s="781" t="s">
        <v>37</v>
      </c>
      <c r="E8" s="783"/>
      <c r="F8" s="781" t="s">
        <v>138</v>
      </c>
      <c r="G8" s="811"/>
      <c r="H8" s="781" t="s">
        <v>146</v>
      </c>
      <c r="I8" s="811"/>
      <c r="J8" s="775" t="s">
        <v>93</v>
      </c>
      <c r="K8" s="775" t="s">
        <v>94</v>
      </c>
      <c r="L8" s="776"/>
    </row>
    <row r="9" spans="1:20" ht="15" customHeight="1">
      <c r="B9" s="795"/>
      <c r="C9" s="796"/>
      <c r="D9" s="810" t="s">
        <v>16</v>
      </c>
      <c r="E9" s="810" t="s">
        <v>15</v>
      </c>
      <c r="F9" s="807" t="s">
        <v>16</v>
      </c>
      <c r="G9" s="807" t="s">
        <v>15</v>
      </c>
      <c r="H9" s="807" t="s">
        <v>16</v>
      </c>
      <c r="I9" s="807" t="s">
        <v>15</v>
      </c>
      <c r="J9" s="777"/>
      <c r="K9" s="777"/>
      <c r="L9" s="778"/>
    </row>
    <row r="10" spans="1:20" ht="15" customHeight="1">
      <c r="B10" s="797"/>
      <c r="C10" s="798"/>
      <c r="D10" s="808"/>
      <c r="E10" s="808"/>
      <c r="F10" s="808"/>
      <c r="G10" s="808"/>
      <c r="H10" s="808"/>
      <c r="I10" s="808"/>
      <c r="J10" s="779"/>
      <c r="K10" s="779"/>
      <c r="L10" s="780"/>
    </row>
    <row r="11" spans="1:20" s="277" customFormat="1" ht="30" customHeight="1">
      <c r="B11" s="276"/>
      <c r="C11" s="313" t="s">
        <v>295</v>
      </c>
      <c r="D11" s="706">
        <f t="shared" ref="D11:K11" si="0">+D21+D31</f>
        <v>0</v>
      </c>
      <c r="E11" s="706">
        <f t="shared" si="0"/>
        <v>0</v>
      </c>
      <c r="F11" s="706">
        <f t="shared" si="0"/>
        <v>0</v>
      </c>
      <c r="G11" s="706">
        <f t="shared" si="0"/>
        <v>0</v>
      </c>
      <c r="H11" s="706">
        <f t="shared" si="0"/>
        <v>0</v>
      </c>
      <c r="I11" s="706">
        <f t="shared" si="0"/>
        <v>0</v>
      </c>
      <c r="J11" s="706">
        <f t="shared" si="0"/>
        <v>0</v>
      </c>
      <c r="K11" s="707">
        <f t="shared" si="0"/>
        <v>0</v>
      </c>
      <c r="L11" s="708"/>
      <c r="M11" s="190"/>
    </row>
    <row r="12" spans="1:20" ht="17.100000000000001" customHeight="1">
      <c r="B12" s="309"/>
      <c r="C12" s="314" t="s">
        <v>109</v>
      </c>
      <c r="D12" s="706">
        <f t="shared" ref="D12:E20" si="1">+D22+D32</f>
        <v>0</v>
      </c>
      <c r="E12" s="706">
        <f t="shared" si="1"/>
        <v>0</v>
      </c>
      <c r="F12" s="706">
        <f t="shared" ref="F12:K12" si="2">+F22+F32</f>
        <v>0</v>
      </c>
      <c r="G12" s="706">
        <f t="shared" si="2"/>
        <v>0</v>
      </c>
      <c r="H12" s="706">
        <f t="shared" si="2"/>
        <v>0</v>
      </c>
      <c r="I12" s="706">
        <f t="shared" si="2"/>
        <v>0</v>
      </c>
      <c r="J12" s="706">
        <f t="shared" si="2"/>
        <v>0</v>
      </c>
      <c r="K12" s="709">
        <f t="shared" si="2"/>
        <v>0</v>
      </c>
      <c r="L12" s="710"/>
    </row>
    <row r="13" spans="1:20" s="189" customFormat="1" ht="17.100000000000001" customHeight="1">
      <c r="B13" s="309"/>
      <c r="C13" s="314" t="s">
        <v>110</v>
      </c>
      <c r="D13" s="711">
        <f t="shared" si="1"/>
        <v>0</v>
      </c>
      <c r="E13" s="711">
        <f t="shared" si="1"/>
        <v>0</v>
      </c>
      <c r="F13" s="711">
        <f t="shared" ref="F13:K13" si="3">+F23+F33</f>
        <v>0</v>
      </c>
      <c r="G13" s="711">
        <f t="shared" si="3"/>
        <v>0</v>
      </c>
      <c r="H13" s="711">
        <f t="shared" si="3"/>
        <v>0</v>
      </c>
      <c r="I13" s="711">
        <f t="shared" si="3"/>
        <v>0</v>
      </c>
      <c r="J13" s="711">
        <f t="shared" si="3"/>
        <v>0</v>
      </c>
      <c r="K13" s="712">
        <f t="shared" si="3"/>
        <v>0</v>
      </c>
      <c r="L13" s="713"/>
    </row>
    <row r="14" spans="1:20" ht="17.100000000000001" customHeight="1">
      <c r="B14" s="309"/>
      <c r="C14" s="315" t="s">
        <v>344</v>
      </c>
      <c r="D14" s="706">
        <f t="shared" si="1"/>
        <v>0</v>
      </c>
      <c r="E14" s="706">
        <f t="shared" si="1"/>
        <v>0</v>
      </c>
      <c r="F14" s="706">
        <f t="shared" ref="F14:K14" si="4">+F24+F34</f>
        <v>0</v>
      </c>
      <c r="G14" s="706">
        <f t="shared" si="4"/>
        <v>0</v>
      </c>
      <c r="H14" s="706">
        <f t="shared" si="4"/>
        <v>0</v>
      </c>
      <c r="I14" s="706">
        <f t="shared" si="4"/>
        <v>0</v>
      </c>
      <c r="J14" s="706">
        <f t="shared" si="4"/>
        <v>0</v>
      </c>
      <c r="K14" s="709">
        <f t="shared" si="4"/>
        <v>0</v>
      </c>
      <c r="L14" s="710"/>
    </row>
    <row r="15" spans="1:20" ht="17.100000000000001" customHeight="1">
      <c r="A15" s="543"/>
      <c r="B15" s="544"/>
      <c r="C15" s="315" t="s">
        <v>290</v>
      </c>
      <c r="D15" s="706">
        <f t="shared" si="1"/>
        <v>0</v>
      </c>
      <c r="E15" s="706">
        <f t="shared" si="1"/>
        <v>0</v>
      </c>
      <c r="F15" s="706">
        <f t="shared" ref="F15:K15" si="5">+F25+F35</f>
        <v>0</v>
      </c>
      <c r="G15" s="706">
        <f t="shared" si="5"/>
        <v>0</v>
      </c>
      <c r="H15" s="706">
        <f t="shared" si="5"/>
        <v>0</v>
      </c>
      <c r="I15" s="706">
        <f t="shared" si="5"/>
        <v>0</v>
      </c>
      <c r="J15" s="706">
        <f t="shared" si="5"/>
        <v>0</v>
      </c>
      <c r="K15" s="709">
        <f t="shared" si="5"/>
        <v>0</v>
      </c>
      <c r="L15" s="710"/>
    </row>
    <row r="16" spans="1:20" ht="17.100000000000001" customHeight="1">
      <c r="A16" s="543"/>
      <c r="B16" s="544"/>
      <c r="C16" s="545" t="s">
        <v>346</v>
      </c>
      <c r="D16" s="706">
        <f t="shared" si="1"/>
        <v>0</v>
      </c>
      <c r="E16" s="706">
        <f t="shared" si="1"/>
        <v>0</v>
      </c>
      <c r="F16" s="706">
        <f t="shared" ref="F16:K16" si="6">+F26+F36</f>
        <v>0</v>
      </c>
      <c r="G16" s="706">
        <f t="shared" si="6"/>
        <v>0</v>
      </c>
      <c r="H16" s="706">
        <f t="shared" si="6"/>
        <v>0</v>
      </c>
      <c r="I16" s="706">
        <f t="shared" si="6"/>
        <v>0</v>
      </c>
      <c r="J16" s="706">
        <f t="shared" si="6"/>
        <v>0</v>
      </c>
      <c r="K16" s="709">
        <f t="shared" si="6"/>
        <v>0</v>
      </c>
      <c r="L16" s="710"/>
    </row>
    <row r="17" spans="1:12" ht="17.100000000000001" customHeight="1">
      <c r="A17" s="543"/>
      <c r="B17" s="544"/>
      <c r="C17" s="315" t="s">
        <v>291</v>
      </c>
      <c r="D17" s="706">
        <f t="shared" si="1"/>
        <v>0</v>
      </c>
      <c r="E17" s="706">
        <f t="shared" si="1"/>
        <v>0</v>
      </c>
      <c r="F17" s="706">
        <f t="shared" ref="F17:K17" si="7">+F27+F37</f>
        <v>0</v>
      </c>
      <c r="G17" s="706">
        <f t="shared" si="7"/>
        <v>0</v>
      </c>
      <c r="H17" s="706">
        <f t="shared" si="7"/>
        <v>0</v>
      </c>
      <c r="I17" s="706">
        <f t="shared" si="7"/>
        <v>0</v>
      </c>
      <c r="J17" s="706">
        <f t="shared" si="7"/>
        <v>0</v>
      </c>
      <c r="K17" s="709">
        <f t="shared" si="7"/>
        <v>0</v>
      </c>
      <c r="L17" s="710"/>
    </row>
    <row r="18" spans="1:12" ht="17.100000000000001" customHeight="1">
      <c r="A18" s="543"/>
      <c r="B18" s="544"/>
      <c r="C18" s="315" t="s">
        <v>292</v>
      </c>
      <c r="D18" s="706">
        <f t="shared" si="1"/>
        <v>0</v>
      </c>
      <c r="E18" s="706">
        <f t="shared" si="1"/>
        <v>0</v>
      </c>
      <c r="F18" s="706">
        <f t="shared" ref="F18:K18" si="8">+F28+F38</f>
        <v>0</v>
      </c>
      <c r="G18" s="706">
        <f t="shared" si="8"/>
        <v>0</v>
      </c>
      <c r="H18" s="706">
        <f t="shared" si="8"/>
        <v>0</v>
      </c>
      <c r="I18" s="706">
        <f t="shared" si="8"/>
        <v>0</v>
      </c>
      <c r="J18" s="706">
        <f t="shared" si="8"/>
        <v>0</v>
      </c>
      <c r="K18" s="709">
        <f t="shared" si="8"/>
        <v>0</v>
      </c>
      <c r="L18" s="710"/>
    </row>
    <row r="19" spans="1:12" ht="17.100000000000001" customHeight="1">
      <c r="A19" s="543"/>
      <c r="B19" s="544"/>
      <c r="C19" s="315" t="s">
        <v>293</v>
      </c>
      <c r="D19" s="706">
        <f t="shared" si="1"/>
        <v>0</v>
      </c>
      <c r="E19" s="706">
        <f t="shared" si="1"/>
        <v>0</v>
      </c>
      <c r="F19" s="706">
        <f t="shared" ref="F19:K19" si="9">+F29+F39</f>
        <v>0</v>
      </c>
      <c r="G19" s="706">
        <f t="shared" si="9"/>
        <v>0</v>
      </c>
      <c r="H19" s="706">
        <f t="shared" si="9"/>
        <v>0</v>
      </c>
      <c r="I19" s="706">
        <f t="shared" si="9"/>
        <v>0</v>
      </c>
      <c r="J19" s="706">
        <f t="shared" si="9"/>
        <v>0</v>
      </c>
      <c r="K19" s="709">
        <f t="shared" si="9"/>
        <v>0</v>
      </c>
      <c r="L19" s="710"/>
    </row>
    <row r="20" spans="1:12" ht="17.100000000000001" customHeight="1">
      <c r="A20" s="543"/>
      <c r="B20" s="544"/>
      <c r="C20" s="546" t="s">
        <v>111</v>
      </c>
      <c r="D20" s="706">
        <f t="shared" si="1"/>
        <v>0</v>
      </c>
      <c r="E20" s="706">
        <f t="shared" si="1"/>
        <v>0</v>
      </c>
      <c r="F20" s="706">
        <f t="shared" ref="F20:K20" si="10">+F30+F40</f>
        <v>0</v>
      </c>
      <c r="G20" s="706">
        <f t="shared" si="10"/>
        <v>0</v>
      </c>
      <c r="H20" s="706">
        <f t="shared" si="10"/>
        <v>0</v>
      </c>
      <c r="I20" s="706">
        <f t="shared" si="10"/>
        <v>0</v>
      </c>
      <c r="J20" s="706">
        <f t="shared" si="10"/>
        <v>0</v>
      </c>
      <c r="K20" s="709">
        <f t="shared" si="10"/>
        <v>0</v>
      </c>
      <c r="L20" s="710"/>
    </row>
    <row r="21" spans="1:12" s="277" customFormat="1" ht="30" customHeight="1">
      <c r="A21" s="547"/>
      <c r="B21" s="548"/>
      <c r="C21" s="549" t="s">
        <v>139</v>
      </c>
      <c r="D21" s="672">
        <f>+F21+H21</f>
        <v>0</v>
      </c>
      <c r="E21" s="672">
        <f>+G21+I21</f>
        <v>0</v>
      </c>
      <c r="F21" s="706">
        <f t="shared" ref="F21:K21" si="11">+SUM(F22,F23,F30)</f>
        <v>0</v>
      </c>
      <c r="G21" s="706">
        <f t="shared" si="11"/>
        <v>0</v>
      </c>
      <c r="H21" s="706">
        <f t="shared" si="11"/>
        <v>0</v>
      </c>
      <c r="I21" s="706">
        <f t="shared" si="11"/>
        <v>0</v>
      </c>
      <c r="J21" s="706">
        <f t="shared" si="11"/>
        <v>0</v>
      </c>
      <c r="K21" s="709">
        <f t="shared" si="11"/>
        <v>0</v>
      </c>
      <c r="L21" s="714"/>
    </row>
    <row r="22" spans="1:12" ht="18" customHeight="1">
      <c r="A22" s="543"/>
      <c r="B22" s="550"/>
      <c r="C22" s="546" t="s">
        <v>109</v>
      </c>
      <c r="D22" s="661">
        <f t="shared" ref="D22:E30" si="12">+F22+H22</f>
        <v>0</v>
      </c>
      <c r="E22" s="661">
        <f t="shared" si="12"/>
        <v>0</v>
      </c>
      <c r="F22" s="359"/>
      <c r="G22" s="359"/>
      <c r="H22" s="359"/>
      <c r="I22" s="359"/>
      <c r="J22" s="359"/>
      <c r="K22" s="360"/>
      <c r="L22" s="710"/>
    </row>
    <row r="23" spans="1:12" s="189" customFormat="1" ht="18" customHeight="1">
      <c r="A23" s="551"/>
      <c r="B23" s="552"/>
      <c r="C23" s="546" t="s">
        <v>110</v>
      </c>
      <c r="D23" s="661">
        <f t="shared" si="12"/>
        <v>0</v>
      </c>
      <c r="E23" s="661">
        <f t="shared" si="12"/>
        <v>0</v>
      </c>
      <c r="F23" s="711">
        <f t="shared" ref="F23:K23" si="13">SUM(F24:F29)</f>
        <v>0</v>
      </c>
      <c r="G23" s="711">
        <f t="shared" si="13"/>
        <v>0</v>
      </c>
      <c r="H23" s="711">
        <f t="shared" si="13"/>
        <v>0</v>
      </c>
      <c r="I23" s="711">
        <f t="shared" si="13"/>
        <v>0</v>
      </c>
      <c r="J23" s="711">
        <f t="shared" si="13"/>
        <v>0</v>
      </c>
      <c r="K23" s="712">
        <f t="shared" si="13"/>
        <v>0</v>
      </c>
      <c r="L23" s="713"/>
    </row>
    <row r="24" spans="1:12" ht="18" customHeight="1">
      <c r="A24" s="543"/>
      <c r="B24" s="552"/>
      <c r="C24" s="315" t="s">
        <v>344</v>
      </c>
      <c r="D24" s="661">
        <f t="shared" si="12"/>
        <v>0</v>
      </c>
      <c r="E24" s="661">
        <f t="shared" si="12"/>
        <v>0</v>
      </c>
      <c r="F24" s="359"/>
      <c r="G24" s="359"/>
      <c r="H24" s="359"/>
      <c r="I24" s="359"/>
      <c r="J24" s="359"/>
      <c r="K24" s="360"/>
      <c r="L24" s="364"/>
    </row>
    <row r="25" spans="1:12" ht="18" customHeight="1">
      <c r="A25" s="543"/>
      <c r="B25" s="552"/>
      <c r="C25" s="315" t="s">
        <v>290</v>
      </c>
      <c r="D25" s="661">
        <f t="shared" si="12"/>
        <v>0</v>
      </c>
      <c r="E25" s="661">
        <f t="shared" si="12"/>
        <v>0</v>
      </c>
      <c r="F25" s="359"/>
      <c r="G25" s="359"/>
      <c r="H25" s="359"/>
      <c r="I25" s="359"/>
      <c r="J25" s="359"/>
      <c r="K25" s="360"/>
      <c r="L25" s="364"/>
    </row>
    <row r="26" spans="1:12" ht="18" customHeight="1">
      <c r="A26" s="543"/>
      <c r="B26" s="552"/>
      <c r="C26" s="545" t="s">
        <v>346</v>
      </c>
      <c r="D26" s="661">
        <f t="shared" si="12"/>
        <v>0</v>
      </c>
      <c r="E26" s="661">
        <f t="shared" si="12"/>
        <v>0</v>
      </c>
      <c r="F26" s="359"/>
      <c r="G26" s="359"/>
      <c r="H26" s="359"/>
      <c r="I26" s="359"/>
      <c r="J26" s="359"/>
      <c r="K26" s="360"/>
      <c r="L26" s="364"/>
    </row>
    <row r="27" spans="1:12" ht="18" customHeight="1">
      <c r="A27" s="543"/>
      <c r="B27" s="552"/>
      <c r="C27" s="315" t="s">
        <v>291</v>
      </c>
      <c r="D27" s="661">
        <f t="shared" si="12"/>
        <v>0</v>
      </c>
      <c r="E27" s="661">
        <f t="shared" si="12"/>
        <v>0</v>
      </c>
      <c r="F27" s="359"/>
      <c r="G27" s="359"/>
      <c r="H27" s="359"/>
      <c r="I27" s="359"/>
      <c r="J27" s="359"/>
      <c r="K27" s="360"/>
      <c r="L27" s="364"/>
    </row>
    <row r="28" spans="1:12" ht="18" customHeight="1">
      <c r="A28" s="543"/>
      <c r="B28" s="552"/>
      <c r="C28" s="315" t="s">
        <v>292</v>
      </c>
      <c r="D28" s="661">
        <f t="shared" si="12"/>
        <v>0</v>
      </c>
      <c r="E28" s="661">
        <f t="shared" si="12"/>
        <v>0</v>
      </c>
      <c r="F28" s="359"/>
      <c r="G28" s="359"/>
      <c r="H28" s="359"/>
      <c r="I28" s="359"/>
      <c r="J28" s="359"/>
      <c r="K28" s="360"/>
      <c r="L28" s="364"/>
    </row>
    <row r="29" spans="1:12" ht="18" customHeight="1">
      <c r="A29" s="543"/>
      <c r="B29" s="552"/>
      <c r="C29" s="315" t="s">
        <v>293</v>
      </c>
      <c r="D29" s="661">
        <f t="shared" si="12"/>
        <v>0</v>
      </c>
      <c r="E29" s="661">
        <f t="shared" si="12"/>
        <v>0</v>
      </c>
      <c r="F29" s="359"/>
      <c r="G29" s="359"/>
      <c r="H29" s="359"/>
      <c r="I29" s="359"/>
      <c r="J29" s="359"/>
      <c r="K29" s="360"/>
      <c r="L29" s="364"/>
    </row>
    <row r="30" spans="1:12" ht="18" customHeight="1">
      <c r="A30" s="543"/>
      <c r="B30" s="553"/>
      <c r="C30" s="546" t="s">
        <v>111</v>
      </c>
      <c r="D30" s="661">
        <f t="shared" si="12"/>
        <v>0</v>
      </c>
      <c r="E30" s="661">
        <f t="shared" si="12"/>
        <v>0</v>
      </c>
      <c r="F30" s="359"/>
      <c r="G30" s="359"/>
      <c r="H30" s="359"/>
      <c r="I30" s="359"/>
      <c r="J30" s="359"/>
      <c r="K30" s="360"/>
      <c r="L30" s="364"/>
    </row>
    <row r="31" spans="1:12" s="277" customFormat="1" ht="30" customHeight="1">
      <c r="A31" s="547"/>
      <c r="B31" s="548"/>
      <c r="C31" s="549" t="s">
        <v>140</v>
      </c>
      <c r="D31" s="672">
        <f>+F31+H31</f>
        <v>0</v>
      </c>
      <c r="E31" s="672">
        <f>+G31+I31</f>
        <v>0</v>
      </c>
      <c r="F31" s="706">
        <f t="shared" ref="F31:K31" si="14">+SUM(F32,F33,F40)</f>
        <v>0</v>
      </c>
      <c r="G31" s="706">
        <f t="shared" si="14"/>
        <v>0</v>
      </c>
      <c r="H31" s="706">
        <f t="shared" si="14"/>
        <v>0</v>
      </c>
      <c r="I31" s="706">
        <f t="shared" si="14"/>
        <v>0</v>
      </c>
      <c r="J31" s="706">
        <f t="shared" si="14"/>
        <v>0</v>
      </c>
      <c r="K31" s="709">
        <f t="shared" si="14"/>
        <v>0</v>
      </c>
      <c r="L31" s="714"/>
    </row>
    <row r="32" spans="1:12" ht="18" customHeight="1">
      <c r="A32" s="543"/>
      <c r="B32" s="550"/>
      <c r="C32" s="546" t="s">
        <v>109</v>
      </c>
      <c r="D32" s="661">
        <f t="shared" ref="D32:D40" si="15">+F32+H32</f>
        <v>0</v>
      </c>
      <c r="E32" s="661">
        <f t="shared" ref="E32:E40" si="16">+G32+I32</f>
        <v>0</v>
      </c>
      <c r="F32" s="359"/>
      <c r="G32" s="359"/>
      <c r="H32" s="359"/>
      <c r="I32" s="359"/>
      <c r="J32" s="359"/>
      <c r="K32" s="360"/>
      <c r="L32" s="710"/>
    </row>
    <row r="33" spans="1:41" s="189" customFormat="1" ht="18" customHeight="1">
      <c r="A33" s="551"/>
      <c r="B33" s="552"/>
      <c r="C33" s="546" t="s">
        <v>110</v>
      </c>
      <c r="D33" s="661">
        <f t="shared" si="15"/>
        <v>0</v>
      </c>
      <c r="E33" s="661">
        <f t="shared" si="16"/>
        <v>0</v>
      </c>
      <c r="F33" s="711">
        <f t="shared" ref="F33:K33" si="17">SUM(F34:F39)</f>
        <v>0</v>
      </c>
      <c r="G33" s="711">
        <f t="shared" si="17"/>
        <v>0</v>
      </c>
      <c r="H33" s="711">
        <f t="shared" si="17"/>
        <v>0</v>
      </c>
      <c r="I33" s="711">
        <f t="shared" si="17"/>
        <v>0</v>
      </c>
      <c r="J33" s="711">
        <f t="shared" si="17"/>
        <v>0</v>
      </c>
      <c r="K33" s="712">
        <f t="shared" si="17"/>
        <v>0</v>
      </c>
      <c r="L33" s="713"/>
    </row>
    <row r="34" spans="1:41" ht="18" customHeight="1">
      <c r="A34" s="543"/>
      <c r="B34" s="552"/>
      <c r="C34" s="315" t="s">
        <v>344</v>
      </c>
      <c r="D34" s="661">
        <f t="shared" si="15"/>
        <v>0</v>
      </c>
      <c r="E34" s="661">
        <f t="shared" si="16"/>
        <v>0</v>
      </c>
      <c r="F34" s="359"/>
      <c r="G34" s="359"/>
      <c r="H34" s="359"/>
      <c r="I34" s="359"/>
      <c r="J34" s="359"/>
      <c r="K34" s="360"/>
      <c r="L34" s="364"/>
    </row>
    <row r="35" spans="1:41" ht="18" customHeight="1">
      <c r="A35" s="543"/>
      <c r="B35" s="552"/>
      <c r="C35" s="315" t="s">
        <v>290</v>
      </c>
      <c r="D35" s="661">
        <f t="shared" si="15"/>
        <v>0</v>
      </c>
      <c r="E35" s="661">
        <f t="shared" si="16"/>
        <v>0</v>
      </c>
      <c r="F35" s="359"/>
      <c r="G35" s="359"/>
      <c r="H35" s="359"/>
      <c r="I35" s="359"/>
      <c r="J35" s="359"/>
      <c r="K35" s="360"/>
      <c r="L35" s="364"/>
    </row>
    <row r="36" spans="1:41" ht="18" customHeight="1">
      <c r="A36" s="543"/>
      <c r="B36" s="552"/>
      <c r="C36" s="545" t="s">
        <v>346</v>
      </c>
      <c r="D36" s="661">
        <f t="shared" si="15"/>
        <v>0</v>
      </c>
      <c r="E36" s="661">
        <f t="shared" si="16"/>
        <v>0</v>
      </c>
      <c r="F36" s="359"/>
      <c r="G36" s="359"/>
      <c r="H36" s="359"/>
      <c r="I36" s="359"/>
      <c r="J36" s="359"/>
      <c r="K36" s="360"/>
      <c r="L36" s="364"/>
    </row>
    <row r="37" spans="1:41" ht="18" customHeight="1">
      <c r="A37" s="543"/>
      <c r="B37" s="552"/>
      <c r="C37" s="315" t="s">
        <v>291</v>
      </c>
      <c r="D37" s="661">
        <f t="shared" si="15"/>
        <v>0</v>
      </c>
      <c r="E37" s="661">
        <f t="shared" si="16"/>
        <v>0</v>
      </c>
      <c r="F37" s="359"/>
      <c r="G37" s="359"/>
      <c r="H37" s="359"/>
      <c r="I37" s="359"/>
      <c r="J37" s="359"/>
      <c r="K37" s="360"/>
      <c r="L37" s="364"/>
    </row>
    <row r="38" spans="1:41" ht="18" customHeight="1">
      <c r="A38" s="543"/>
      <c r="B38" s="552"/>
      <c r="C38" s="315" t="s">
        <v>292</v>
      </c>
      <c r="D38" s="661">
        <f t="shared" si="15"/>
        <v>0</v>
      </c>
      <c r="E38" s="661">
        <f t="shared" si="16"/>
        <v>0</v>
      </c>
      <c r="F38" s="359"/>
      <c r="G38" s="359"/>
      <c r="H38" s="359"/>
      <c r="I38" s="359"/>
      <c r="J38" s="359"/>
      <c r="K38" s="360"/>
      <c r="L38" s="364"/>
    </row>
    <row r="39" spans="1:41" ht="18" customHeight="1">
      <c r="A39" s="543"/>
      <c r="B39" s="552"/>
      <c r="C39" s="315" t="s">
        <v>293</v>
      </c>
      <c r="D39" s="661">
        <f t="shared" si="15"/>
        <v>0</v>
      </c>
      <c r="E39" s="661">
        <f t="shared" si="16"/>
        <v>0</v>
      </c>
      <c r="F39" s="359"/>
      <c r="G39" s="359"/>
      <c r="H39" s="359"/>
      <c r="I39" s="359"/>
      <c r="J39" s="359"/>
      <c r="K39" s="360"/>
      <c r="L39" s="364"/>
    </row>
    <row r="40" spans="1:41" s="322" customFormat="1" ht="30" customHeight="1">
      <c r="A40" s="554"/>
      <c r="B40" s="555"/>
      <c r="C40" s="556" t="s">
        <v>111</v>
      </c>
      <c r="D40" s="661">
        <f t="shared" si="15"/>
        <v>0</v>
      </c>
      <c r="E40" s="661">
        <f t="shared" si="16"/>
        <v>0</v>
      </c>
      <c r="F40" s="361"/>
      <c r="G40" s="361"/>
      <c r="H40" s="361"/>
      <c r="I40" s="361"/>
      <c r="J40" s="361"/>
      <c r="K40" s="504"/>
      <c r="L40" s="365"/>
    </row>
    <row r="41" spans="1:41" s="316" customFormat="1" ht="48" customHeight="1">
      <c r="B41" s="362"/>
      <c r="C41" s="787" t="s">
        <v>345</v>
      </c>
      <c r="D41" s="787"/>
      <c r="E41" s="787"/>
      <c r="F41" s="787"/>
      <c r="G41" s="787"/>
      <c r="H41" s="787"/>
      <c r="I41" s="787"/>
      <c r="J41" s="787"/>
      <c r="K41" s="787"/>
      <c r="L41" s="503"/>
    </row>
    <row r="42" spans="1:41" s="2" customFormat="1" ht="18" customHeight="1">
      <c r="A42" s="469"/>
      <c r="B42" s="5"/>
      <c r="C42" s="327"/>
      <c r="E42" s="6"/>
      <c r="F42" s="6"/>
      <c r="G42" s="6"/>
      <c r="H42" s="6"/>
      <c r="I42" s="6"/>
      <c r="J42" s="6"/>
      <c r="K42" s="6"/>
      <c r="L42" s="6"/>
      <c r="N42" s="432"/>
      <c r="S42" s="432"/>
    </row>
    <row r="43" spans="1:41" s="2" customFormat="1" ht="18" customHeight="1">
      <c r="A43" s="469"/>
      <c r="B43" s="5"/>
      <c r="C43" s="327"/>
      <c r="E43" s="6"/>
      <c r="F43" s="6"/>
      <c r="G43" s="6"/>
      <c r="H43" s="6"/>
      <c r="I43" s="6"/>
      <c r="J43" s="6"/>
      <c r="K43" s="6"/>
      <c r="L43" s="6"/>
      <c r="M43" s="6"/>
      <c r="N43" s="460"/>
      <c r="O43" s="6"/>
      <c r="P43" s="6"/>
      <c r="Q43" s="6"/>
      <c r="R43" s="6"/>
      <c r="S43" s="460"/>
      <c r="T43" s="6"/>
      <c r="U43" s="6"/>
      <c r="V43" s="6"/>
      <c r="W43" s="6"/>
      <c r="X43" s="6"/>
      <c r="Y43" s="6"/>
      <c r="Z43" s="6"/>
      <c r="AA43" s="6"/>
      <c r="AB43" s="6"/>
      <c r="AC43" s="6"/>
      <c r="AD43" s="6"/>
      <c r="AE43" s="6"/>
      <c r="AF43" s="6"/>
      <c r="AG43" s="6"/>
      <c r="AH43" s="6"/>
      <c r="AI43" s="6"/>
      <c r="AJ43" s="6"/>
      <c r="AK43" s="6"/>
      <c r="AL43" s="6"/>
      <c r="AM43" s="6"/>
      <c r="AN43" s="6"/>
      <c r="AO43" s="6"/>
    </row>
    <row r="44" spans="1:41" s="1" customFormat="1" ht="18" customHeight="1">
      <c r="A44" s="392"/>
      <c r="B44" s="7"/>
      <c r="C44" s="327"/>
      <c r="E44" s="387" t="s">
        <v>310</v>
      </c>
      <c r="F44" s="514">
        <f>MAX(D52:O81)</f>
        <v>0</v>
      </c>
      <c r="G44" s="8"/>
      <c r="H44" s="8"/>
      <c r="I44" s="8"/>
      <c r="J44" s="8"/>
      <c r="K44" s="8"/>
      <c r="L44" s="8"/>
      <c r="M44" s="8"/>
      <c r="N44" s="461"/>
      <c r="O44" s="8"/>
      <c r="P44" s="8"/>
      <c r="Q44" s="8"/>
      <c r="R44" s="8"/>
      <c r="S44" s="461"/>
      <c r="T44" s="8"/>
      <c r="U44" s="8"/>
      <c r="V44" s="8"/>
      <c r="W44" s="8"/>
      <c r="X44" s="8"/>
      <c r="Y44" s="8"/>
      <c r="Z44" s="8"/>
      <c r="AA44" s="8"/>
      <c r="AB44" s="8"/>
      <c r="AC44" s="8"/>
      <c r="AD44" s="8"/>
      <c r="AE44" s="8"/>
      <c r="AF44" s="8"/>
      <c r="AG44" s="8"/>
      <c r="AH44" s="8"/>
      <c r="AI44" s="8"/>
      <c r="AJ44" s="8"/>
      <c r="AK44" s="8"/>
      <c r="AL44" s="8"/>
      <c r="AM44" s="8"/>
      <c r="AN44" s="8"/>
      <c r="AO44" s="8"/>
    </row>
    <row r="45" spans="1:41" s="1" customFormat="1" ht="20.100000000000001" customHeight="1">
      <c r="A45" s="392"/>
      <c r="B45" s="376" t="s">
        <v>305</v>
      </c>
      <c r="C45" s="379"/>
      <c r="D45" s="377"/>
      <c r="E45" s="389" t="s">
        <v>311</v>
      </c>
      <c r="F45" s="390">
        <f>MIN(D52:O81)</f>
        <v>0</v>
      </c>
      <c r="G45" s="378"/>
      <c r="H45" s="513"/>
      <c r="I45" s="378"/>
      <c r="J45" s="378"/>
      <c r="K45" s="378"/>
      <c r="L45" s="378"/>
      <c r="M45" s="8"/>
      <c r="N45" s="461"/>
      <c r="O45" s="8"/>
      <c r="P45" s="8"/>
      <c r="Q45" s="8"/>
      <c r="R45" s="8"/>
      <c r="S45" s="461"/>
      <c r="T45" s="8"/>
      <c r="U45" s="8"/>
      <c r="V45" s="8"/>
      <c r="W45" s="8"/>
      <c r="X45" s="8"/>
      <c r="Y45" s="8"/>
      <c r="Z45" s="8"/>
      <c r="AA45" s="8"/>
      <c r="AB45" s="8"/>
      <c r="AC45" s="8"/>
      <c r="AD45" s="8"/>
      <c r="AE45" s="8"/>
      <c r="AF45" s="8"/>
      <c r="AG45" s="8"/>
      <c r="AH45" s="8"/>
      <c r="AI45" s="8"/>
      <c r="AJ45" s="8"/>
      <c r="AK45" s="8"/>
      <c r="AL45" s="8"/>
      <c r="AM45" s="8"/>
      <c r="AN45" s="8"/>
      <c r="AO45" s="8"/>
    </row>
    <row r="46" spans="1:41" s="1" customFormat="1" ht="18" customHeight="1">
      <c r="A46" s="392"/>
      <c r="B46" s="7"/>
      <c r="C46" s="327"/>
      <c r="E46" s="8"/>
      <c r="F46" s="8"/>
      <c r="G46" s="8"/>
      <c r="H46" s="8"/>
      <c r="I46" s="8"/>
      <c r="J46" s="8"/>
      <c r="K46" s="8"/>
      <c r="L46" s="8"/>
      <c r="M46" s="8"/>
      <c r="N46" s="461"/>
      <c r="O46" s="8"/>
      <c r="P46" s="8"/>
      <c r="Q46" s="8"/>
      <c r="R46" s="8"/>
      <c r="S46" s="461"/>
      <c r="T46" s="8"/>
      <c r="U46" s="8"/>
      <c r="V46" s="8"/>
      <c r="W46" s="8"/>
      <c r="X46" s="8"/>
      <c r="Y46" s="8"/>
      <c r="Z46" s="8"/>
      <c r="AA46" s="8"/>
      <c r="AB46" s="8"/>
      <c r="AC46" s="8"/>
      <c r="AD46" s="8"/>
      <c r="AE46" s="8"/>
      <c r="AF46" s="8"/>
      <c r="AG46" s="8"/>
      <c r="AH46" s="8"/>
      <c r="AI46" s="8"/>
      <c r="AJ46" s="8"/>
      <c r="AK46" s="8"/>
      <c r="AL46" s="8"/>
      <c r="AM46" s="8"/>
      <c r="AN46" s="8"/>
      <c r="AO46" s="8"/>
    </row>
    <row r="47" spans="1:41" s="1" customFormat="1" ht="18" customHeight="1">
      <c r="A47" s="392"/>
      <c r="B47" s="7"/>
      <c r="C47" s="327"/>
      <c r="E47" s="8"/>
      <c r="F47" s="8"/>
      <c r="G47" s="8"/>
      <c r="H47" s="8"/>
      <c r="I47" s="8"/>
      <c r="J47" s="8"/>
      <c r="K47" s="8"/>
      <c r="L47" s="8"/>
      <c r="M47" s="8"/>
      <c r="N47" s="461"/>
      <c r="O47" s="8"/>
      <c r="P47" s="8"/>
      <c r="Q47" s="8"/>
      <c r="R47" s="8"/>
      <c r="S47" s="461"/>
      <c r="T47" s="8"/>
      <c r="U47" s="8"/>
      <c r="V47" s="8"/>
      <c r="W47" s="8"/>
      <c r="X47" s="8"/>
      <c r="Y47" s="8"/>
      <c r="Z47" s="8"/>
      <c r="AA47" s="8"/>
      <c r="AB47" s="8"/>
      <c r="AC47" s="8"/>
      <c r="AD47" s="8"/>
      <c r="AE47" s="8"/>
      <c r="AF47" s="8"/>
      <c r="AG47" s="8"/>
      <c r="AH47" s="8"/>
      <c r="AI47" s="8"/>
      <c r="AJ47" s="8"/>
      <c r="AK47" s="8"/>
      <c r="AL47" s="8"/>
      <c r="AM47" s="8"/>
      <c r="AN47" s="8"/>
      <c r="AO47" s="8"/>
    </row>
    <row r="48" spans="1:41" s="483" customFormat="1" ht="26.25" customHeight="1">
      <c r="B48" s="801" t="s">
        <v>7</v>
      </c>
      <c r="C48" s="802"/>
      <c r="D48" s="485"/>
      <c r="E48" s="486"/>
      <c r="F48" s="486"/>
      <c r="G48" s="487" t="s">
        <v>294</v>
      </c>
      <c r="H48" s="488"/>
      <c r="I48" s="489"/>
      <c r="J48" s="788" t="s">
        <v>145</v>
      </c>
      <c r="K48" s="789"/>
      <c r="L48" s="505"/>
    </row>
    <row r="49" spans="2:15" s="484" customFormat="1" ht="30.75" customHeight="1">
      <c r="B49" s="803"/>
      <c r="C49" s="804"/>
      <c r="D49" s="788" t="s">
        <v>37</v>
      </c>
      <c r="E49" s="789"/>
      <c r="F49" s="788" t="s">
        <v>138</v>
      </c>
      <c r="G49" s="813"/>
      <c r="H49" s="788" t="s">
        <v>146</v>
      </c>
      <c r="I49" s="813"/>
      <c r="J49" s="784" t="s">
        <v>93</v>
      </c>
      <c r="K49" s="790" t="s">
        <v>94</v>
      </c>
      <c r="L49" s="506"/>
      <c r="M49" s="772" t="s">
        <v>329</v>
      </c>
      <c r="O49" s="772" t="s">
        <v>330</v>
      </c>
    </row>
    <row r="50" spans="2:15" s="484" customFormat="1" ht="15" customHeight="1">
      <c r="B50" s="803"/>
      <c r="C50" s="804"/>
      <c r="D50" s="799" t="s">
        <v>16</v>
      </c>
      <c r="E50" s="799" t="s">
        <v>15</v>
      </c>
      <c r="F50" s="812" t="s">
        <v>16</v>
      </c>
      <c r="G50" s="812" t="s">
        <v>15</v>
      </c>
      <c r="H50" s="812" t="s">
        <v>16</v>
      </c>
      <c r="I50" s="812" t="s">
        <v>15</v>
      </c>
      <c r="J50" s="785"/>
      <c r="K50" s="791"/>
      <c r="L50" s="506"/>
      <c r="M50" s="773"/>
      <c r="O50" s="773"/>
    </row>
    <row r="51" spans="2:15" s="484" customFormat="1" ht="15" customHeight="1">
      <c r="B51" s="805"/>
      <c r="C51" s="806"/>
      <c r="D51" s="800"/>
      <c r="E51" s="800"/>
      <c r="F51" s="800"/>
      <c r="G51" s="800"/>
      <c r="H51" s="800"/>
      <c r="I51" s="800"/>
      <c r="J51" s="786"/>
      <c r="K51" s="792"/>
      <c r="L51" s="506"/>
      <c r="M51" s="774"/>
      <c r="O51" s="774"/>
    </row>
    <row r="52" spans="2:15" ht="18" customHeight="1">
      <c r="B52" s="497"/>
      <c r="C52" s="498" t="s">
        <v>295</v>
      </c>
      <c r="D52" s="433">
        <f>+D11-SUM(D21,D31)</f>
        <v>0</v>
      </c>
      <c r="E52" s="433">
        <f t="shared" ref="E52:K52" si="18">+E11-SUM(E21,E31)</f>
        <v>0</v>
      </c>
      <c r="F52" s="433">
        <f t="shared" si="18"/>
        <v>0</v>
      </c>
      <c r="G52" s="433">
        <f t="shared" si="18"/>
        <v>0</v>
      </c>
      <c r="H52" s="433">
        <f t="shared" si="18"/>
        <v>0</v>
      </c>
      <c r="I52" s="433">
        <f t="shared" si="18"/>
        <v>0</v>
      </c>
      <c r="J52" s="433">
        <f t="shared" si="18"/>
        <v>0</v>
      </c>
      <c r="K52" s="433">
        <f t="shared" si="18"/>
        <v>0</v>
      </c>
      <c r="L52" s="507"/>
      <c r="M52" s="433">
        <f>IF(SUM(J11:K11)&lt;SUM(D11:E11),0,SUM(D11:E11)-SUM(J11:K11))</f>
        <v>0</v>
      </c>
      <c r="O52" s="433">
        <f>+IF(AND(SUM('O3'!M29)&gt;0,SUM('O5'!D11:E11)=0),111,IF(SUM('O5'!D11:E11)&gt;SUM('O3'!M29),111,0))</f>
        <v>0</v>
      </c>
    </row>
    <row r="53" spans="2:15" ht="18" customHeight="1">
      <c r="B53" s="490"/>
      <c r="C53" s="499" t="s">
        <v>109</v>
      </c>
      <c r="D53" s="385">
        <f t="shared" ref="D53:K61" si="19">+D12-SUM(D22,D32)</f>
        <v>0</v>
      </c>
      <c r="E53" s="385">
        <f t="shared" si="19"/>
        <v>0</v>
      </c>
      <c r="F53" s="385">
        <f t="shared" si="19"/>
        <v>0</v>
      </c>
      <c r="G53" s="385">
        <f t="shared" si="19"/>
        <v>0</v>
      </c>
      <c r="H53" s="385">
        <f t="shared" si="19"/>
        <v>0</v>
      </c>
      <c r="I53" s="385">
        <f t="shared" si="19"/>
        <v>0</v>
      </c>
      <c r="J53" s="385">
        <f t="shared" si="19"/>
        <v>0</v>
      </c>
      <c r="K53" s="385">
        <f t="shared" si="19"/>
        <v>0</v>
      </c>
      <c r="L53" s="507"/>
      <c r="M53" s="385">
        <f t="shared" ref="M53:M81" si="20">IF(SUM(J12:K12)&lt;SUM(D12:E12),0,SUM(D12:E12)-SUM(J12:K12))</f>
        <v>0</v>
      </c>
      <c r="O53" s="385">
        <f>+IF(AND(SUM('O3'!M31)&gt;0,SUM('O5'!J11)=0),111,IF(SUM('O5'!J11)&gt;SUM('O3'!M31),111,0))</f>
        <v>0</v>
      </c>
    </row>
    <row r="54" spans="2:15" ht="18" customHeight="1">
      <c r="B54" s="490"/>
      <c r="C54" s="499" t="s">
        <v>110</v>
      </c>
      <c r="D54" s="385">
        <f t="shared" si="19"/>
        <v>0</v>
      </c>
      <c r="E54" s="385">
        <f t="shared" si="19"/>
        <v>0</v>
      </c>
      <c r="F54" s="385">
        <f t="shared" si="19"/>
        <v>0</v>
      </c>
      <c r="G54" s="385">
        <f t="shared" si="19"/>
        <v>0</v>
      </c>
      <c r="H54" s="385">
        <f t="shared" si="19"/>
        <v>0</v>
      </c>
      <c r="I54" s="385">
        <f t="shared" si="19"/>
        <v>0</v>
      </c>
      <c r="J54" s="385">
        <f t="shared" si="19"/>
        <v>0</v>
      </c>
      <c r="K54" s="385">
        <f t="shared" si="19"/>
        <v>0</v>
      </c>
      <c r="L54" s="507"/>
      <c r="M54" s="385">
        <f t="shared" si="20"/>
        <v>0</v>
      </c>
      <c r="O54" s="385">
        <f>+IF(AND(SUM('O3'!M32)&gt;0,SUM('O5'!K11)=0),111,IF(SUM('O5'!K11)&gt;SUM('O3'!M32),111,0))</f>
        <v>0</v>
      </c>
    </row>
    <row r="55" spans="2:15" ht="18" customHeight="1">
      <c r="B55" s="490"/>
      <c r="C55" s="492" t="s">
        <v>324</v>
      </c>
      <c r="D55" s="385">
        <f t="shared" si="19"/>
        <v>0</v>
      </c>
      <c r="E55" s="385">
        <f t="shared" si="19"/>
        <v>0</v>
      </c>
      <c r="F55" s="385">
        <f t="shared" si="19"/>
        <v>0</v>
      </c>
      <c r="G55" s="385">
        <f t="shared" si="19"/>
        <v>0</v>
      </c>
      <c r="H55" s="385">
        <f t="shared" si="19"/>
        <v>0</v>
      </c>
      <c r="I55" s="385">
        <f t="shared" si="19"/>
        <v>0</v>
      </c>
      <c r="J55" s="385">
        <f t="shared" si="19"/>
        <v>0</v>
      </c>
      <c r="K55" s="385">
        <f t="shared" si="19"/>
        <v>0</v>
      </c>
      <c r="L55" s="507"/>
      <c r="M55" s="385">
        <f t="shared" si="20"/>
        <v>0</v>
      </c>
      <c r="O55" s="508"/>
    </row>
    <row r="56" spans="2:15" ht="18" customHeight="1">
      <c r="B56" s="490"/>
      <c r="C56" s="492" t="s">
        <v>290</v>
      </c>
      <c r="D56" s="385">
        <f t="shared" si="19"/>
        <v>0</v>
      </c>
      <c r="E56" s="385">
        <f t="shared" si="19"/>
        <v>0</v>
      </c>
      <c r="F56" s="385">
        <f t="shared" si="19"/>
        <v>0</v>
      </c>
      <c r="G56" s="385">
        <f t="shared" si="19"/>
        <v>0</v>
      </c>
      <c r="H56" s="385">
        <f t="shared" si="19"/>
        <v>0</v>
      </c>
      <c r="I56" s="385">
        <f t="shared" si="19"/>
        <v>0</v>
      </c>
      <c r="J56" s="385">
        <f t="shared" si="19"/>
        <v>0</v>
      </c>
      <c r="K56" s="385">
        <f t="shared" si="19"/>
        <v>0</v>
      </c>
      <c r="L56" s="507"/>
      <c r="M56" s="385">
        <f t="shared" si="20"/>
        <v>0</v>
      </c>
      <c r="O56" s="508"/>
    </row>
    <row r="57" spans="2:15" ht="18" customHeight="1">
      <c r="B57" s="490"/>
      <c r="C57" s="493" t="s">
        <v>325</v>
      </c>
      <c r="D57" s="385">
        <f t="shared" si="19"/>
        <v>0</v>
      </c>
      <c r="E57" s="385">
        <f t="shared" si="19"/>
        <v>0</v>
      </c>
      <c r="F57" s="385">
        <f t="shared" si="19"/>
        <v>0</v>
      </c>
      <c r="G57" s="385">
        <f t="shared" si="19"/>
        <v>0</v>
      </c>
      <c r="H57" s="385">
        <f t="shared" si="19"/>
        <v>0</v>
      </c>
      <c r="I57" s="385">
        <f t="shared" si="19"/>
        <v>0</v>
      </c>
      <c r="J57" s="385">
        <f t="shared" si="19"/>
        <v>0</v>
      </c>
      <c r="K57" s="385">
        <f t="shared" si="19"/>
        <v>0</v>
      </c>
      <c r="L57" s="507"/>
      <c r="M57" s="385">
        <f t="shared" si="20"/>
        <v>0</v>
      </c>
      <c r="O57" s="508"/>
    </row>
    <row r="58" spans="2:15" ht="18" customHeight="1">
      <c r="B58" s="490"/>
      <c r="C58" s="492" t="s">
        <v>291</v>
      </c>
      <c r="D58" s="385">
        <f t="shared" si="19"/>
        <v>0</v>
      </c>
      <c r="E58" s="385">
        <f t="shared" si="19"/>
        <v>0</v>
      </c>
      <c r="F58" s="385">
        <f t="shared" si="19"/>
        <v>0</v>
      </c>
      <c r="G58" s="385">
        <f t="shared" si="19"/>
        <v>0</v>
      </c>
      <c r="H58" s="385">
        <f t="shared" si="19"/>
        <v>0</v>
      </c>
      <c r="I58" s="385">
        <f t="shared" si="19"/>
        <v>0</v>
      </c>
      <c r="J58" s="385">
        <f t="shared" si="19"/>
        <v>0</v>
      </c>
      <c r="K58" s="385">
        <f t="shared" si="19"/>
        <v>0</v>
      </c>
      <c r="L58" s="507"/>
      <c r="M58" s="385">
        <f t="shared" si="20"/>
        <v>0</v>
      </c>
      <c r="O58" s="508"/>
    </row>
    <row r="59" spans="2:15" ht="18" customHeight="1">
      <c r="B59" s="490"/>
      <c r="C59" s="492" t="s">
        <v>292</v>
      </c>
      <c r="D59" s="385">
        <f t="shared" si="19"/>
        <v>0</v>
      </c>
      <c r="E59" s="385">
        <f t="shared" si="19"/>
        <v>0</v>
      </c>
      <c r="F59" s="385">
        <f t="shared" si="19"/>
        <v>0</v>
      </c>
      <c r="G59" s="385">
        <f t="shared" si="19"/>
        <v>0</v>
      </c>
      <c r="H59" s="385">
        <f t="shared" si="19"/>
        <v>0</v>
      </c>
      <c r="I59" s="385">
        <f t="shared" si="19"/>
        <v>0</v>
      </c>
      <c r="J59" s="385">
        <f t="shared" si="19"/>
        <v>0</v>
      </c>
      <c r="K59" s="385">
        <f t="shared" si="19"/>
        <v>0</v>
      </c>
      <c r="L59" s="507"/>
      <c r="M59" s="385">
        <f t="shared" si="20"/>
        <v>0</v>
      </c>
      <c r="O59" s="508"/>
    </row>
    <row r="60" spans="2:15" ht="18" customHeight="1">
      <c r="B60" s="490"/>
      <c r="C60" s="492" t="s">
        <v>293</v>
      </c>
      <c r="D60" s="385">
        <f t="shared" si="19"/>
        <v>0</v>
      </c>
      <c r="E60" s="385">
        <f t="shared" si="19"/>
        <v>0</v>
      </c>
      <c r="F60" s="385">
        <f t="shared" si="19"/>
        <v>0</v>
      </c>
      <c r="G60" s="385">
        <f t="shared" si="19"/>
        <v>0</v>
      </c>
      <c r="H60" s="385">
        <f t="shared" si="19"/>
        <v>0</v>
      </c>
      <c r="I60" s="385">
        <f t="shared" si="19"/>
        <v>0</v>
      </c>
      <c r="J60" s="385">
        <f t="shared" si="19"/>
        <v>0</v>
      </c>
      <c r="K60" s="385">
        <f t="shared" si="19"/>
        <v>0</v>
      </c>
      <c r="L60" s="507"/>
      <c r="M60" s="385">
        <f t="shared" si="20"/>
        <v>0</v>
      </c>
      <c r="O60" s="508"/>
    </row>
    <row r="61" spans="2:15" ht="18" customHeight="1">
      <c r="B61" s="490"/>
      <c r="C61" s="499" t="s">
        <v>111</v>
      </c>
      <c r="D61" s="385">
        <f t="shared" si="19"/>
        <v>0</v>
      </c>
      <c r="E61" s="385">
        <f t="shared" si="19"/>
        <v>0</v>
      </c>
      <c r="F61" s="385">
        <f t="shared" si="19"/>
        <v>0</v>
      </c>
      <c r="G61" s="385">
        <f t="shared" si="19"/>
        <v>0</v>
      </c>
      <c r="H61" s="385">
        <f t="shared" si="19"/>
        <v>0</v>
      </c>
      <c r="I61" s="385">
        <f t="shared" si="19"/>
        <v>0</v>
      </c>
      <c r="J61" s="385">
        <f t="shared" si="19"/>
        <v>0</v>
      </c>
      <c r="K61" s="385">
        <f t="shared" si="19"/>
        <v>0</v>
      </c>
      <c r="L61" s="507"/>
      <c r="M61" s="385">
        <f t="shared" si="20"/>
        <v>0</v>
      </c>
      <c r="O61" s="508"/>
    </row>
    <row r="62" spans="2:15" ht="18" customHeight="1">
      <c r="B62" s="491"/>
      <c r="C62" s="500" t="s">
        <v>139</v>
      </c>
      <c r="D62" s="385">
        <f>+D21-SUM(F21,H21)</f>
        <v>0</v>
      </c>
      <c r="E62" s="385">
        <f>+E21-SUM(G21,I21)</f>
        <v>0</v>
      </c>
      <c r="F62" s="385">
        <f t="shared" ref="F62:K62" si="21">+F21-SUM(F22,F23,F30)</f>
        <v>0</v>
      </c>
      <c r="G62" s="385">
        <f t="shared" si="21"/>
        <v>0</v>
      </c>
      <c r="H62" s="385">
        <f t="shared" si="21"/>
        <v>0</v>
      </c>
      <c r="I62" s="385">
        <f t="shared" si="21"/>
        <v>0</v>
      </c>
      <c r="J62" s="385">
        <f t="shared" si="21"/>
        <v>0</v>
      </c>
      <c r="K62" s="385">
        <f t="shared" si="21"/>
        <v>0</v>
      </c>
      <c r="L62" s="507"/>
      <c r="M62" s="385">
        <f t="shared" si="20"/>
        <v>0</v>
      </c>
      <c r="O62" s="508"/>
    </row>
    <row r="63" spans="2:15" ht="18" customHeight="1">
      <c r="B63" s="494"/>
      <c r="C63" s="499" t="s">
        <v>109</v>
      </c>
      <c r="D63" s="385">
        <f t="shared" ref="D63:E81" si="22">+D22-SUM(F22,H22)</f>
        <v>0</v>
      </c>
      <c r="E63" s="385">
        <f t="shared" si="22"/>
        <v>0</v>
      </c>
      <c r="F63" s="508"/>
      <c r="G63" s="508"/>
      <c r="H63" s="508"/>
      <c r="I63" s="508"/>
      <c r="J63" s="508"/>
      <c r="K63" s="508"/>
      <c r="L63" s="507"/>
      <c r="M63" s="385">
        <f t="shared" si="20"/>
        <v>0</v>
      </c>
      <c r="O63" s="508"/>
    </row>
    <row r="64" spans="2:15" ht="18" customHeight="1">
      <c r="B64" s="495"/>
      <c r="C64" s="499" t="s">
        <v>110</v>
      </c>
      <c r="D64" s="385">
        <f t="shared" si="22"/>
        <v>0</v>
      </c>
      <c r="E64" s="385">
        <f t="shared" si="22"/>
        <v>0</v>
      </c>
      <c r="F64" s="385">
        <f t="shared" ref="F64:K64" si="23">+F23-SUM(F24:F29)</f>
        <v>0</v>
      </c>
      <c r="G64" s="385">
        <f t="shared" si="23"/>
        <v>0</v>
      </c>
      <c r="H64" s="385">
        <f t="shared" si="23"/>
        <v>0</v>
      </c>
      <c r="I64" s="385">
        <f t="shared" si="23"/>
        <v>0</v>
      </c>
      <c r="J64" s="385">
        <f t="shared" si="23"/>
        <v>0</v>
      </c>
      <c r="K64" s="385">
        <f t="shared" si="23"/>
        <v>0</v>
      </c>
      <c r="L64" s="507"/>
      <c r="M64" s="385">
        <f t="shared" si="20"/>
        <v>0</v>
      </c>
      <c r="O64" s="508"/>
    </row>
    <row r="65" spans="2:15" ht="18" customHeight="1">
      <c r="B65" s="495"/>
      <c r="C65" s="492" t="s">
        <v>324</v>
      </c>
      <c r="D65" s="385">
        <f t="shared" si="22"/>
        <v>0</v>
      </c>
      <c r="E65" s="385">
        <f t="shared" si="22"/>
        <v>0</v>
      </c>
      <c r="F65" s="508"/>
      <c r="G65" s="508"/>
      <c r="H65" s="508"/>
      <c r="I65" s="508"/>
      <c r="J65" s="508"/>
      <c r="K65" s="508"/>
      <c r="L65" s="507"/>
      <c r="M65" s="385">
        <f t="shared" si="20"/>
        <v>0</v>
      </c>
      <c r="O65" s="508"/>
    </row>
    <row r="66" spans="2:15" ht="18" customHeight="1">
      <c r="B66" s="495"/>
      <c r="C66" s="492" t="s">
        <v>290</v>
      </c>
      <c r="D66" s="385">
        <f t="shared" si="22"/>
        <v>0</v>
      </c>
      <c r="E66" s="385">
        <f t="shared" si="22"/>
        <v>0</v>
      </c>
      <c r="F66" s="508"/>
      <c r="G66" s="508"/>
      <c r="H66" s="508"/>
      <c r="I66" s="508"/>
      <c r="J66" s="508"/>
      <c r="K66" s="508"/>
      <c r="L66" s="507"/>
      <c r="M66" s="385">
        <f t="shared" si="20"/>
        <v>0</v>
      </c>
      <c r="O66" s="508"/>
    </row>
    <row r="67" spans="2:15" ht="16.5">
      <c r="B67" s="495"/>
      <c r="C67" s="493" t="s">
        <v>325</v>
      </c>
      <c r="D67" s="385">
        <f t="shared" si="22"/>
        <v>0</v>
      </c>
      <c r="E67" s="385">
        <f t="shared" si="22"/>
        <v>0</v>
      </c>
      <c r="F67" s="508"/>
      <c r="G67" s="508"/>
      <c r="H67" s="508"/>
      <c r="I67" s="508"/>
      <c r="J67" s="508"/>
      <c r="K67" s="508"/>
      <c r="L67" s="507"/>
      <c r="M67" s="385">
        <f t="shared" si="20"/>
        <v>0</v>
      </c>
      <c r="O67" s="508"/>
    </row>
    <row r="68" spans="2:15" ht="15.75">
      <c r="B68" s="495"/>
      <c r="C68" s="492" t="s">
        <v>291</v>
      </c>
      <c r="D68" s="385">
        <f t="shared" si="22"/>
        <v>0</v>
      </c>
      <c r="E68" s="385">
        <f t="shared" si="22"/>
        <v>0</v>
      </c>
      <c r="F68" s="508"/>
      <c r="G68" s="508"/>
      <c r="H68" s="508"/>
      <c r="I68" s="508"/>
      <c r="J68" s="508"/>
      <c r="K68" s="508"/>
      <c r="L68" s="507"/>
      <c r="M68" s="385">
        <f t="shared" si="20"/>
        <v>0</v>
      </c>
      <c r="O68" s="508"/>
    </row>
    <row r="69" spans="2:15" ht="15.75">
      <c r="B69" s="495"/>
      <c r="C69" s="492" t="s">
        <v>292</v>
      </c>
      <c r="D69" s="385">
        <f t="shared" si="22"/>
        <v>0</v>
      </c>
      <c r="E69" s="385">
        <f t="shared" si="22"/>
        <v>0</v>
      </c>
      <c r="F69" s="508"/>
      <c r="G69" s="508"/>
      <c r="H69" s="508"/>
      <c r="I69" s="508"/>
      <c r="J69" s="508"/>
      <c r="K69" s="508"/>
      <c r="L69" s="507"/>
      <c r="M69" s="385">
        <f t="shared" si="20"/>
        <v>0</v>
      </c>
      <c r="O69" s="508"/>
    </row>
    <row r="70" spans="2:15" ht="15.75">
      <c r="B70" s="495"/>
      <c r="C70" s="492" t="s">
        <v>293</v>
      </c>
      <c r="D70" s="385">
        <f t="shared" si="22"/>
        <v>0</v>
      </c>
      <c r="E70" s="385">
        <f t="shared" si="22"/>
        <v>0</v>
      </c>
      <c r="F70" s="508"/>
      <c r="G70" s="508"/>
      <c r="H70" s="508"/>
      <c r="I70" s="508"/>
      <c r="J70" s="508"/>
      <c r="K70" s="508"/>
      <c r="L70" s="507"/>
      <c r="M70" s="385">
        <f t="shared" si="20"/>
        <v>0</v>
      </c>
      <c r="O70" s="508"/>
    </row>
    <row r="71" spans="2:15" ht="15.75">
      <c r="B71" s="496"/>
      <c r="C71" s="499" t="s">
        <v>111</v>
      </c>
      <c r="D71" s="385">
        <f t="shared" si="22"/>
        <v>0</v>
      </c>
      <c r="E71" s="385">
        <f t="shared" si="22"/>
        <v>0</v>
      </c>
      <c r="F71" s="508"/>
      <c r="G71" s="508"/>
      <c r="H71" s="508"/>
      <c r="I71" s="508"/>
      <c r="J71" s="508"/>
      <c r="K71" s="508"/>
      <c r="L71" s="507"/>
      <c r="M71" s="385">
        <f t="shared" si="20"/>
        <v>0</v>
      </c>
      <c r="O71" s="508"/>
    </row>
    <row r="72" spans="2:15" ht="15.75">
      <c r="B72" s="491"/>
      <c r="C72" s="500" t="s">
        <v>140</v>
      </c>
      <c r="D72" s="385">
        <f t="shared" si="22"/>
        <v>0</v>
      </c>
      <c r="E72" s="385">
        <f t="shared" si="22"/>
        <v>0</v>
      </c>
      <c r="F72" s="385">
        <f t="shared" ref="F72:K72" si="24">+F31-SUM(F32,F33,F40)</f>
        <v>0</v>
      </c>
      <c r="G72" s="385">
        <f t="shared" si="24"/>
        <v>0</v>
      </c>
      <c r="H72" s="385">
        <f t="shared" si="24"/>
        <v>0</v>
      </c>
      <c r="I72" s="385">
        <f t="shared" si="24"/>
        <v>0</v>
      </c>
      <c r="J72" s="385">
        <f t="shared" si="24"/>
        <v>0</v>
      </c>
      <c r="K72" s="385">
        <f t="shared" si="24"/>
        <v>0</v>
      </c>
      <c r="L72" s="507"/>
      <c r="M72" s="385">
        <f t="shared" si="20"/>
        <v>0</v>
      </c>
      <c r="O72" s="508"/>
    </row>
    <row r="73" spans="2:15" ht="15.75">
      <c r="B73" s="494"/>
      <c r="C73" s="499" t="s">
        <v>109</v>
      </c>
      <c r="D73" s="385">
        <f t="shared" si="22"/>
        <v>0</v>
      </c>
      <c r="E73" s="385">
        <f t="shared" si="22"/>
        <v>0</v>
      </c>
      <c r="F73" s="508"/>
      <c r="G73" s="508"/>
      <c r="H73" s="508"/>
      <c r="I73" s="508"/>
      <c r="J73" s="508"/>
      <c r="K73" s="508"/>
      <c r="L73" s="507"/>
      <c r="M73" s="385">
        <f t="shared" si="20"/>
        <v>0</v>
      </c>
      <c r="O73" s="508"/>
    </row>
    <row r="74" spans="2:15" ht="15.75">
      <c r="B74" s="495"/>
      <c r="C74" s="499" t="s">
        <v>110</v>
      </c>
      <c r="D74" s="385">
        <f t="shared" si="22"/>
        <v>0</v>
      </c>
      <c r="E74" s="385">
        <f t="shared" si="22"/>
        <v>0</v>
      </c>
      <c r="F74" s="385">
        <f t="shared" ref="F74:K74" si="25">+F33-SUM(F34:F39)</f>
        <v>0</v>
      </c>
      <c r="G74" s="385">
        <f t="shared" si="25"/>
        <v>0</v>
      </c>
      <c r="H74" s="385">
        <f t="shared" si="25"/>
        <v>0</v>
      </c>
      <c r="I74" s="385">
        <f t="shared" si="25"/>
        <v>0</v>
      </c>
      <c r="J74" s="385">
        <f t="shared" si="25"/>
        <v>0</v>
      </c>
      <c r="K74" s="385">
        <f t="shared" si="25"/>
        <v>0</v>
      </c>
      <c r="L74" s="507"/>
      <c r="M74" s="385">
        <f t="shared" si="20"/>
        <v>0</v>
      </c>
      <c r="O74" s="508"/>
    </row>
    <row r="75" spans="2:15" ht="16.5">
      <c r="B75" s="495"/>
      <c r="C75" s="492" t="s">
        <v>324</v>
      </c>
      <c r="D75" s="385">
        <f t="shared" si="22"/>
        <v>0</v>
      </c>
      <c r="E75" s="385">
        <f t="shared" si="22"/>
        <v>0</v>
      </c>
      <c r="F75" s="508"/>
      <c r="G75" s="508"/>
      <c r="H75" s="508"/>
      <c r="I75" s="508"/>
      <c r="J75" s="508"/>
      <c r="K75" s="508"/>
      <c r="L75" s="507"/>
      <c r="M75" s="385">
        <f t="shared" si="20"/>
        <v>0</v>
      </c>
      <c r="O75" s="508"/>
    </row>
    <row r="76" spans="2:15" ht="15.75">
      <c r="B76" s="495"/>
      <c r="C76" s="492" t="s">
        <v>290</v>
      </c>
      <c r="D76" s="385">
        <f t="shared" si="22"/>
        <v>0</v>
      </c>
      <c r="E76" s="385">
        <f t="shared" si="22"/>
        <v>0</v>
      </c>
      <c r="F76" s="508"/>
      <c r="G76" s="508"/>
      <c r="H76" s="508"/>
      <c r="I76" s="508"/>
      <c r="J76" s="508"/>
      <c r="K76" s="508"/>
      <c r="L76" s="507"/>
      <c r="M76" s="385">
        <f t="shared" si="20"/>
        <v>0</v>
      </c>
      <c r="O76" s="508"/>
    </row>
    <row r="77" spans="2:15" ht="16.5">
      <c r="B77" s="495"/>
      <c r="C77" s="493" t="s">
        <v>325</v>
      </c>
      <c r="D77" s="385">
        <f t="shared" si="22"/>
        <v>0</v>
      </c>
      <c r="E77" s="385">
        <f t="shared" si="22"/>
        <v>0</v>
      </c>
      <c r="F77" s="508"/>
      <c r="G77" s="508"/>
      <c r="H77" s="508"/>
      <c r="I77" s="508"/>
      <c r="J77" s="508"/>
      <c r="K77" s="508"/>
      <c r="L77" s="507"/>
      <c r="M77" s="385">
        <f t="shared" si="20"/>
        <v>0</v>
      </c>
      <c r="O77" s="508"/>
    </row>
    <row r="78" spans="2:15" ht="15.75">
      <c r="B78" s="495"/>
      <c r="C78" s="492" t="s">
        <v>291</v>
      </c>
      <c r="D78" s="385">
        <f t="shared" si="22"/>
        <v>0</v>
      </c>
      <c r="E78" s="385">
        <f t="shared" si="22"/>
        <v>0</v>
      </c>
      <c r="F78" s="508"/>
      <c r="G78" s="508"/>
      <c r="H78" s="508"/>
      <c r="I78" s="508"/>
      <c r="J78" s="508"/>
      <c r="K78" s="508"/>
      <c r="L78" s="507"/>
      <c r="M78" s="385">
        <f t="shared" si="20"/>
        <v>0</v>
      </c>
      <c r="O78" s="508"/>
    </row>
    <row r="79" spans="2:15" ht="15.75">
      <c r="B79" s="495"/>
      <c r="C79" s="492" t="s">
        <v>292</v>
      </c>
      <c r="D79" s="385">
        <f t="shared" si="22"/>
        <v>0</v>
      </c>
      <c r="E79" s="385">
        <f t="shared" si="22"/>
        <v>0</v>
      </c>
      <c r="F79" s="508"/>
      <c r="G79" s="508"/>
      <c r="H79" s="508"/>
      <c r="I79" s="508"/>
      <c r="J79" s="508"/>
      <c r="K79" s="508"/>
      <c r="L79" s="507"/>
      <c r="M79" s="385">
        <f t="shared" si="20"/>
        <v>0</v>
      </c>
      <c r="O79" s="508"/>
    </row>
    <row r="80" spans="2:15" ht="15.75">
      <c r="B80" s="495"/>
      <c r="C80" s="492" t="s">
        <v>293</v>
      </c>
      <c r="D80" s="385">
        <f t="shared" si="22"/>
        <v>0</v>
      </c>
      <c r="E80" s="385">
        <f t="shared" si="22"/>
        <v>0</v>
      </c>
      <c r="F80" s="508"/>
      <c r="G80" s="508"/>
      <c r="H80" s="508"/>
      <c r="I80" s="508"/>
      <c r="J80" s="508"/>
      <c r="K80" s="508"/>
      <c r="L80" s="507"/>
      <c r="M80" s="385">
        <f t="shared" si="20"/>
        <v>0</v>
      </c>
      <c r="O80" s="508"/>
    </row>
    <row r="81" spans="2:15" ht="15.75">
      <c r="B81" s="501"/>
      <c r="C81" s="502" t="s">
        <v>111</v>
      </c>
      <c r="D81" s="386">
        <f t="shared" si="22"/>
        <v>0</v>
      </c>
      <c r="E81" s="386">
        <f t="shared" si="22"/>
        <v>0</v>
      </c>
      <c r="F81" s="509"/>
      <c r="G81" s="509"/>
      <c r="H81" s="509"/>
      <c r="I81" s="509"/>
      <c r="J81" s="509"/>
      <c r="K81" s="509"/>
      <c r="L81" s="507"/>
      <c r="M81" s="386">
        <f t="shared" si="20"/>
        <v>0</v>
      </c>
      <c r="O81" s="509"/>
    </row>
    <row r="82" spans="2:15"/>
    <row r="83" spans="2:15"/>
    <row r="84" spans="2:15"/>
    <row r="85" spans="2:15"/>
    <row r="86" spans="2:15"/>
    <row r="87" spans="2:15"/>
    <row r="88" spans="2:15"/>
    <row r="89" spans="2:15"/>
    <row r="90" spans="2:15"/>
    <row r="91" spans="2:15"/>
    <row r="92" spans="2:15"/>
    <row r="93" spans="2:15"/>
    <row r="94" spans="2:15"/>
    <row r="95" spans="2:15"/>
    <row r="96" spans="2:15"/>
  </sheetData>
  <sheetProtection algorithmName="SHA-512" hashValue="+XTQMO+xZvUuwpPHnpd1ChN7zwEo93owN7FFjt28MtWZE/XxLnwWqlHdlcCaHqCdS3HAesoxIBuo8A8zLHjc1A==" saltValue="MSqDogRO/Da5KQL9pF4U1g==" spinCount="100000" sheet="1" formatCells="0" formatColumns="0" formatRows="0"/>
  <mergeCells count="33">
    <mergeCell ref="G50:G51"/>
    <mergeCell ref="H50:H51"/>
    <mergeCell ref="I50:I51"/>
    <mergeCell ref="F49:G49"/>
    <mergeCell ref="H49:I49"/>
    <mergeCell ref="F50:F51"/>
    <mergeCell ref="C2:K2"/>
    <mergeCell ref="C3:K3"/>
    <mergeCell ref="C4:K4"/>
    <mergeCell ref="C5:K5"/>
    <mergeCell ref="E9:E10"/>
    <mergeCell ref="F9:F10"/>
    <mergeCell ref="H8:I8"/>
    <mergeCell ref="D8:E8"/>
    <mergeCell ref="F8:G8"/>
    <mergeCell ref="D9:D10"/>
    <mergeCell ref="H9:H10"/>
    <mergeCell ref="O49:O51"/>
    <mergeCell ref="K8:L10"/>
    <mergeCell ref="J7:L7"/>
    <mergeCell ref="J49:J51"/>
    <mergeCell ref="J8:J10"/>
    <mergeCell ref="C41:K41"/>
    <mergeCell ref="J48:K48"/>
    <mergeCell ref="K49:K51"/>
    <mergeCell ref="B7:C10"/>
    <mergeCell ref="D50:D51"/>
    <mergeCell ref="E50:E51"/>
    <mergeCell ref="B48:C51"/>
    <mergeCell ref="G9:G10"/>
    <mergeCell ref="I9:I10"/>
    <mergeCell ref="M49:M51"/>
    <mergeCell ref="D49:E49"/>
  </mergeCells>
  <phoneticPr fontId="43" type="noConversion"/>
  <conditionalFormatting sqref="D21:E40">
    <cfRule type="expression" dxfId="1" priority="1" stopIfTrue="1">
      <formula>AND(D21&lt;&gt;"",OR(D21&lt;0,NOT(ISNUMBER(D21))))</formula>
    </cfRule>
  </conditionalFormatting>
  <conditionalFormatting sqref="D52:K61 D62:E81 F64:K64 F74:K74 F62:K62 F72:K72 M52:M81 O52:O54">
    <cfRule type="cellIs" dxfId="0" priority="2" stopIfTrue="1" operator="notEqual">
      <formula>0</formula>
    </cfRule>
  </conditionalFormatting>
  <pageMargins left="0.74803149606299213" right="0.74803149606299213" top="0.98425196850393704" bottom="0.98425196850393704" header="0.51181102362204722" footer="0.51181102362204722"/>
  <pageSetup paperSize="9" scale="47" orientation="portrait" r:id="rId1"/>
  <headerFooter alignWithMargins="0">
    <oddFooter>&amp;R2019 Triennial Central Bank Survey</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
    <tabColor indexed="43"/>
    <pageSetUpPr fitToPage="1"/>
  </sheetPr>
  <dimension ref="A1:V65"/>
  <sheetViews>
    <sheetView zoomScale="61" workbookViewId="0">
      <selection activeCell="O19" sqref="O19"/>
    </sheetView>
  </sheetViews>
  <sheetFormatPr defaultColWidth="9.140625" defaultRowHeight="15"/>
  <cols>
    <col min="1" max="1" width="2.42578125" style="194" customWidth="1"/>
    <col min="2" max="2" width="5.5703125" style="224" customWidth="1"/>
    <col min="3" max="3" width="35.140625" style="224" customWidth="1"/>
    <col min="4" max="5" width="9.85546875" style="194" customWidth="1"/>
    <col min="6" max="8" width="9.85546875" style="207" customWidth="1"/>
    <col min="9" max="9" width="10.42578125" style="207" customWidth="1"/>
    <col min="10" max="10" width="11.28515625" style="207" customWidth="1"/>
    <col min="11" max="11" width="13" style="207" customWidth="1"/>
    <col min="12" max="16384" width="9.140625" style="207"/>
  </cols>
  <sheetData>
    <row r="1" spans="1:22" s="194" customFormat="1" ht="27" customHeight="1">
      <c r="A1" s="191" t="s">
        <v>142</v>
      </c>
      <c r="B1" s="192"/>
      <c r="C1" s="192"/>
      <c r="D1" s="193"/>
      <c r="E1" s="193"/>
      <c r="F1" s="193"/>
      <c r="G1" s="193"/>
      <c r="H1" s="193"/>
      <c r="I1" s="193"/>
      <c r="J1" s="193"/>
      <c r="K1" s="193"/>
    </row>
    <row r="2" spans="1:22" s="194" customFormat="1" ht="18.75">
      <c r="A2" s="191"/>
      <c r="B2" s="192"/>
      <c r="C2" s="192"/>
      <c r="D2" s="193"/>
      <c r="F2" s="195" t="s">
        <v>4</v>
      </c>
      <c r="H2" s="193"/>
      <c r="I2" s="193"/>
      <c r="J2" s="193"/>
      <c r="K2" s="193"/>
    </row>
    <row r="3" spans="1:22" s="194" customFormat="1" ht="19.5" thickBot="1">
      <c r="A3" s="193"/>
      <c r="B3" s="193"/>
      <c r="C3" s="193"/>
      <c r="D3" s="193"/>
      <c r="F3" s="195" t="s">
        <v>5</v>
      </c>
      <c r="H3" s="193"/>
      <c r="I3" s="193"/>
      <c r="J3" s="193"/>
      <c r="K3" s="193"/>
      <c r="L3" s="191"/>
      <c r="M3" s="191"/>
      <c r="N3" s="191"/>
      <c r="O3" s="191"/>
      <c r="P3" s="191"/>
      <c r="Q3" s="191"/>
      <c r="R3" s="191"/>
      <c r="S3" s="191"/>
      <c r="T3" s="191"/>
      <c r="U3" s="191"/>
      <c r="V3" s="191"/>
    </row>
    <row r="4" spans="1:22" s="194" customFormat="1" ht="19.5" thickBot="1">
      <c r="A4" s="193"/>
      <c r="B4" s="193"/>
      <c r="C4" s="193"/>
      <c r="D4" s="193"/>
      <c r="E4" s="193"/>
      <c r="F4" s="193"/>
      <c r="H4" s="193"/>
      <c r="I4" s="193"/>
      <c r="J4" s="193"/>
      <c r="K4" s="193"/>
      <c r="L4" s="191"/>
      <c r="M4" s="191"/>
      <c r="N4" s="191"/>
      <c r="O4" s="191"/>
      <c r="P4" s="191"/>
      <c r="Q4" s="68" t="s">
        <v>112</v>
      </c>
      <c r="R4" s="132"/>
      <c r="S4" s="69">
        <v>5.0000000000000001E-3</v>
      </c>
      <c r="T4" s="191"/>
      <c r="U4" s="191"/>
      <c r="V4" s="191"/>
    </row>
    <row r="5" spans="1:22" s="194" customFormat="1" ht="18.75">
      <c r="B5" s="196"/>
      <c r="C5" s="196"/>
      <c r="D5" s="196"/>
      <c r="F5" s="195" t="s">
        <v>137</v>
      </c>
      <c r="H5" s="196"/>
      <c r="I5" s="196"/>
      <c r="J5" s="196"/>
      <c r="K5" s="196"/>
      <c r="L5" s="191"/>
      <c r="M5" s="191"/>
      <c r="N5" s="191"/>
      <c r="O5" s="191"/>
      <c r="P5" s="191"/>
      <c r="Q5" s="191"/>
      <c r="R5" s="191"/>
      <c r="S5" s="191"/>
      <c r="T5" s="191"/>
      <c r="U5" s="191"/>
      <c r="V5" s="191"/>
    </row>
    <row r="6" spans="1:22" s="194" customFormat="1" ht="18.75">
      <c r="B6" s="196"/>
      <c r="C6" s="196"/>
      <c r="D6" s="196"/>
      <c r="F6" s="195" t="s">
        <v>143</v>
      </c>
      <c r="H6" s="196"/>
      <c r="I6" s="196"/>
      <c r="J6" s="196"/>
      <c r="K6" s="196"/>
    </row>
    <row r="7" spans="1:22" s="194" customFormat="1" ht="18.75" customHeight="1">
      <c r="C7" s="196"/>
      <c r="D7" s="196"/>
      <c r="F7" s="197" t="s">
        <v>6</v>
      </c>
      <c r="H7" s="196"/>
      <c r="I7" s="196"/>
      <c r="J7" s="196"/>
      <c r="K7" s="196"/>
    </row>
    <row r="8" spans="1:22" s="194" customFormat="1" ht="18.75" customHeight="1">
      <c r="C8" s="196"/>
      <c r="D8" s="196"/>
      <c r="F8" s="197"/>
      <c r="H8" s="196"/>
      <c r="I8" s="196"/>
      <c r="J8" s="196"/>
      <c r="K8" s="196"/>
    </row>
    <row r="9" spans="1:22" s="194" customFormat="1" ht="18.75" customHeight="1">
      <c r="C9" s="196"/>
      <c r="D9" s="196"/>
      <c r="F9" s="197"/>
      <c r="H9" s="196"/>
      <c r="I9" s="196"/>
      <c r="J9" s="196"/>
      <c r="K9" s="196"/>
    </row>
    <row r="10" spans="1:22" s="194" customFormat="1" ht="18.75" customHeight="1">
      <c r="C10" s="196"/>
      <c r="D10" s="196"/>
      <c r="F10" s="197"/>
      <c r="H10" s="196"/>
      <c r="I10" s="196"/>
      <c r="J10" s="196"/>
      <c r="K10" s="196"/>
    </row>
    <row r="11" spans="1:22" s="194" customFormat="1" ht="19.5">
      <c r="A11" s="198"/>
      <c r="B11" s="199"/>
      <c r="C11" s="199"/>
      <c r="J11" s="200"/>
      <c r="K11" s="200"/>
    </row>
    <row r="12" spans="1:22" s="194" customFormat="1" ht="40.15" customHeight="1">
      <c r="A12" s="198"/>
      <c r="B12" s="199"/>
      <c r="C12" s="199"/>
      <c r="D12" s="201"/>
      <c r="E12" s="202"/>
      <c r="F12" s="202"/>
      <c r="G12" s="203" t="s">
        <v>144</v>
      </c>
      <c r="H12" s="204"/>
      <c r="I12" s="205"/>
      <c r="J12" s="820" t="s">
        <v>145</v>
      </c>
      <c r="K12" s="822"/>
    </row>
    <row r="13" spans="1:22" ht="42" customHeight="1">
      <c r="A13" s="206"/>
      <c r="B13" s="814" t="s">
        <v>7</v>
      </c>
      <c r="C13" s="815"/>
      <c r="D13" s="820" t="s">
        <v>37</v>
      </c>
      <c r="E13" s="821"/>
      <c r="F13" s="820" t="s">
        <v>138</v>
      </c>
      <c r="G13" s="822"/>
      <c r="H13" s="820" t="s">
        <v>146</v>
      </c>
      <c r="I13" s="822"/>
      <c r="J13" s="826" t="s">
        <v>93</v>
      </c>
      <c r="K13" s="829" t="s">
        <v>94</v>
      </c>
    </row>
    <row r="14" spans="1:22">
      <c r="A14" s="208"/>
      <c r="B14" s="816"/>
      <c r="C14" s="817"/>
      <c r="D14" s="823" t="s">
        <v>16</v>
      </c>
      <c r="E14" s="823" t="s">
        <v>15</v>
      </c>
      <c r="F14" s="825" t="s">
        <v>16</v>
      </c>
      <c r="G14" s="825" t="s">
        <v>15</v>
      </c>
      <c r="H14" s="825" t="s">
        <v>16</v>
      </c>
      <c r="I14" s="825" t="s">
        <v>15</v>
      </c>
      <c r="J14" s="827"/>
      <c r="K14" s="830"/>
    </row>
    <row r="15" spans="1:22">
      <c r="A15" s="209"/>
      <c r="B15" s="818"/>
      <c r="C15" s="819"/>
      <c r="D15" s="824"/>
      <c r="E15" s="824"/>
      <c r="F15" s="824"/>
      <c r="G15" s="824"/>
      <c r="H15" s="824"/>
      <c r="I15" s="824"/>
      <c r="J15" s="828"/>
      <c r="K15" s="831"/>
    </row>
    <row r="16" spans="1:22" ht="18" customHeight="1">
      <c r="A16" s="210"/>
      <c r="B16" s="211" t="s">
        <v>139</v>
      </c>
      <c r="C16" s="212"/>
      <c r="D16" s="213"/>
      <c r="E16" s="213"/>
      <c r="F16" s="213"/>
      <c r="G16" s="213"/>
      <c r="H16" s="213"/>
      <c r="I16" s="213"/>
      <c r="J16" s="213"/>
      <c r="K16" s="213"/>
    </row>
    <row r="17" spans="1:15" ht="18" customHeight="1">
      <c r="A17" s="214"/>
      <c r="B17" s="51" t="s">
        <v>109</v>
      </c>
      <c r="C17" s="212"/>
      <c r="D17" s="232">
        <f>+IF('O5'!D22&lt;&gt;"",IF((1+CDS_Check!$S$4)*SUM('O5'!F22,'O5'!H22)&lt;'O5'!D22,1,IF((1-CDS_Check!$S$4)*SUM('O5'!F22,'O5'!H22)&gt;'O5'!D22,1,0)),IF(SUM('O5'!F22,'O5'!H22)&lt;&gt;0,1,0))</f>
        <v>0</v>
      </c>
      <c r="E17" s="232">
        <f>+IF('O5'!E22&lt;&gt;"",IF((1+CDS_Check!$S$4)*SUM('O5'!G22,'O5'!I22)&lt;'O5'!E22,1,IF((1-CDS_Check!$S$4)*SUM('O5'!G22,'O5'!I22)&gt;'O5'!E22,1,0)),IF(SUM('O5'!G22,'O5'!I22)&lt;&gt;0,1,0))</f>
        <v>0</v>
      </c>
      <c r="F17" s="231"/>
      <c r="G17" s="231"/>
      <c r="H17" s="231"/>
      <c r="I17" s="231"/>
      <c r="J17" s="215"/>
      <c r="K17" s="215"/>
    </row>
    <row r="18" spans="1:15" ht="18" customHeight="1">
      <c r="A18" s="216"/>
      <c r="B18" s="51" t="s">
        <v>110</v>
      </c>
      <c r="C18" s="212"/>
      <c r="D18" s="232">
        <f>+IF('O5'!D23&lt;&gt;"",IF((1+CDS_Check!$S$4)*SUM('O5'!F23,'O5'!H23)&lt;'O5'!D23,1,IF((1-CDS_Check!$S$4)*SUM('O5'!F23,'O5'!H23)&gt;'O5'!D23,1,0)),IF(SUM('O5'!F23,'O5'!H23)&lt;&gt;0,1,0))</f>
        <v>0</v>
      </c>
      <c r="E18" s="232">
        <f>+IF('O5'!E23&lt;&gt;"",IF((1+CDS_Check!$S$4)*SUM('O5'!G23,'O5'!I23)&lt;'O5'!E23,1,IF((1-CDS_Check!$S$4)*SUM('O5'!G23,'O5'!I23)&gt;'O5'!E23,1,0)),IF(SUM('O5'!G23,'O5'!I23)&lt;&gt;0,1,0))</f>
        <v>0</v>
      </c>
      <c r="F18" s="231"/>
      <c r="G18" s="231"/>
      <c r="H18" s="231"/>
      <c r="I18" s="231"/>
      <c r="J18" s="215"/>
      <c r="K18" s="215"/>
    </row>
    <row r="19" spans="1:15" ht="18" customHeight="1">
      <c r="A19" s="217"/>
      <c r="B19" s="51" t="s">
        <v>111</v>
      </c>
      <c r="C19" s="212"/>
      <c r="D19" s="232">
        <f>+IF('O5'!D30&lt;&gt;"",IF((1+CDS_Check!$S$4)*SUM('O5'!F30,'O5'!H30)&lt;'O5'!D30,1,IF((1-CDS_Check!$S$4)*SUM('O5'!F30,'O5'!H30)&gt;'O5'!D30,1,0)),IF(SUM('O5'!F30,'O5'!H30)&lt;&gt;0,1,0))</f>
        <v>0</v>
      </c>
      <c r="E19" s="232">
        <f>+IF('O5'!E30&lt;&gt;"",IF((1+CDS_Check!$S$4)*SUM('O5'!G30,'O5'!I30)&lt;'O5'!E30,1,IF((1-CDS_Check!$S$4)*SUM('O5'!G30,'O5'!I30)&gt;'O5'!E30,1,0)),IF(SUM('O5'!G30,'O5'!I30)&lt;&gt;0,1,0))</f>
        <v>0</v>
      </c>
      <c r="F19" s="231"/>
      <c r="G19" s="231"/>
      <c r="H19" s="231"/>
      <c r="I19" s="231"/>
      <c r="J19" s="215"/>
      <c r="K19" s="215"/>
      <c r="O19" s="230"/>
    </row>
    <row r="20" spans="1:15" ht="18" customHeight="1">
      <c r="A20" s="217"/>
      <c r="B20" s="52" t="s">
        <v>14</v>
      </c>
      <c r="C20" s="212"/>
      <c r="D20" s="177" t="e">
        <f>+IF('O5'!#REF!&lt;&gt;"", IF((1+CDS_Check!$S$4)*SUM('O5'!D22:D30)&lt;'O5'!#REF!,1,IF((1-CDS_Check!$S$4)*SUM('O5'!D22:D30)&gt;'O5'!#REF!,1,0)),IF(SUM('O5'!D22:D30)&lt;&gt;0,1,0))</f>
        <v>#REF!</v>
      </c>
      <c r="E20" s="177" t="e">
        <f>+IF('O5'!#REF!&lt;&gt;"", IF((1+CDS_Check!$S$4)*SUM('O5'!E22:E30)&lt;'O5'!#REF!,1,IF((1-CDS_Check!$S$4)*SUM('O5'!E22:E30)&gt;'O5'!#REF!,1,0)),IF(SUM('O5'!E22:E30)&lt;&gt;0,1,0))</f>
        <v>#REF!</v>
      </c>
      <c r="F20" s="177" t="e">
        <f>+IF('O5'!#REF!&lt;&gt;"", IF((1+CDS_Check!$S$4)*SUM('O5'!F22:F30)&lt;'O5'!#REF!,1,IF((1-CDS_Check!$S$4)*SUM('O5'!F22:F30)&gt;'O5'!#REF!,1,0)),IF(SUM('O5'!F22:F30)&lt;&gt;0,1,0))</f>
        <v>#REF!</v>
      </c>
      <c r="G20" s="177" t="e">
        <f>+IF('O5'!#REF!&lt;&gt;"", IF((1+CDS_Check!$S$4)*SUM('O5'!G22:G30)&lt;'O5'!#REF!,1,IF((1-CDS_Check!$S$4)*SUM('O5'!G22:G30)&gt;'O5'!#REF!,1,0)),IF(SUM('O5'!G22:G30)&lt;&gt;0,1,0))</f>
        <v>#REF!</v>
      </c>
      <c r="H20" s="177" t="e">
        <f>+IF('O5'!#REF!&lt;&gt;"", IF((1+CDS_Check!$S$4)*SUM('O5'!H22:H30)&lt;'O5'!#REF!,1,IF((1-CDS_Check!$S$4)*SUM('O5'!H22:H30)&gt;'O5'!#REF!,1,0)),IF(SUM('O5'!H22:H30)&lt;&gt;0,1,0))</f>
        <v>#REF!</v>
      </c>
      <c r="I20" s="177" t="e">
        <f>+IF('O5'!#REF!&lt;&gt;"", IF((1+CDS_Check!$S$4)*SUM('O5'!I22:I30)&lt;'O5'!#REF!,1,IF((1-CDS_Check!$S$4)*SUM('O5'!I22:I30)&gt;'O5'!#REF!,1,0)),IF(SUM('O5'!I22:I30)&lt;&gt;0,1,0))</f>
        <v>#REF!</v>
      </c>
      <c r="J20" s="177"/>
      <c r="K20" s="177"/>
    </row>
    <row r="21" spans="1:15" ht="18" customHeight="1">
      <c r="A21" s="217"/>
      <c r="B21" s="52"/>
      <c r="C21" s="212"/>
      <c r="D21" s="177"/>
      <c r="E21" s="177"/>
      <c r="F21" s="177"/>
      <c r="G21" s="177"/>
      <c r="H21" s="177"/>
      <c r="I21" s="177"/>
      <c r="J21" s="177"/>
      <c r="K21" s="177"/>
    </row>
    <row r="22" spans="1:15" ht="18" customHeight="1">
      <c r="A22" s="210"/>
      <c r="B22" s="211" t="s">
        <v>140</v>
      </c>
      <c r="C22" s="212"/>
      <c r="D22" s="213"/>
      <c r="E22" s="213"/>
      <c r="F22" s="213"/>
      <c r="G22" s="213"/>
      <c r="H22" s="213"/>
      <c r="I22" s="213"/>
      <c r="J22" s="213"/>
      <c r="K22" s="213"/>
    </row>
    <row r="23" spans="1:15" ht="18" customHeight="1">
      <c r="A23" s="214"/>
      <c r="B23" s="51" t="s">
        <v>109</v>
      </c>
      <c r="C23" s="212"/>
      <c r="D23" s="213"/>
      <c r="E23" s="213"/>
      <c r="F23" s="215"/>
      <c r="G23" s="215"/>
      <c r="H23" s="215"/>
      <c r="I23" s="215"/>
      <c r="J23" s="215"/>
      <c r="K23" s="215"/>
    </row>
    <row r="24" spans="1:15" ht="18" customHeight="1">
      <c r="A24" s="216"/>
      <c r="B24" s="51" t="s">
        <v>110</v>
      </c>
      <c r="C24" s="212"/>
      <c r="D24" s="213"/>
      <c r="E24" s="213"/>
      <c r="F24" s="215"/>
      <c r="G24" s="215"/>
      <c r="H24" s="215"/>
      <c r="I24" s="215"/>
      <c r="J24" s="215"/>
      <c r="K24" s="215"/>
    </row>
    <row r="25" spans="1:15" ht="18" customHeight="1">
      <c r="A25" s="217"/>
      <c r="B25" s="51" t="s">
        <v>111</v>
      </c>
      <c r="C25" s="212"/>
      <c r="D25" s="177"/>
      <c r="E25" s="177"/>
      <c r="F25" s="215"/>
      <c r="G25" s="215"/>
      <c r="H25" s="215"/>
      <c r="I25" s="215"/>
      <c r="J25" s="215"/>
      <c r="K25" s="215"/>
    </row>
    <row r="26" spans="1:15" ht="18" customHeight="1">
      <c r="A26" s="217"/>
      <c r="B26" s="52" t="s">
        <v>14</v>
      </c>
      <c r="C26" s="227"/>
      <c r="D26" s="177" t="e">
        <f>+IF('O5'!#REF!&lt;&gt;"", IF((1+CDS_Check!$S$4)*SUM('O5'!D32:D40)&lt;'O5'!#REF!,1,IF((1-CDS_Check!$S$4)*SUM('O5'!D32:D40)&gt;'O5'!#REF!,1,0)),IF(SUM('O5'!D32:D40)&lt;&gt;0,1,0))</f>
        <v>#REF!</v>
      </c>
      <c r="E26" s="177" t="e">
        <f>+IF('O5'!#REF!&lt;&gt;"", IF((1+CDS_Check!$S$4)*SUM('O5'!E32:E40)&lt;'O5'!#REF!,1,IF((1-CDS_Check!$S$4)*SUM('O5'!E32:E40)&gt;'O5'!#REF!,1,0)),IF(SUM('O5'!E32:E40)&lt;&gt;0,1,0))</f>
        <v>#REF!</v>
      </c>
      <c r="F26" s="215"/>
      <c r="G26" s="215"/>
      <c r="H26" s="215"/>
      <c r="I26" s="215"/>
      <c r="J26" s="177"/>
      <c r="K26" s="177"/>
    </row>
    <row r="27" spans="1:15" ht="18" customHeight="1">
      <c r="A27" s="217"/>
      <c r="B27" s="51"/>
      <c r="C27" s="227"/>
      <c r="D27" s="213"/>
      <c r="E27" s="213"/>
      <c r="F27" s="213"/>
      <c r="G27" s="213"/>
      <c r="H27" s="213"/>
      <c r="I27" s="213"/>
      <c r="J27" s="213"/>
      <c r="K27" s="213"/>
    </row>
    <row r="28" spans="1:15" ht="18" customHeight="1">
      <c r="A28" s="218"/>
      <c r="B28" s="228" t="s">
        <v>147</v>
      </c>
      <c r="C28" s="219"/>
      <c r="D28" s="229" t="e">
        <f>+IF('O5'!#REF!&lt;&gt;"", IF((1+CDS_Check!$S$4)*SUM('O5'!#REF!,'O5'!#REF!)&lt;'O5'!#REF!,1,IF((1-CDS_Check!$S$4)*SUM('O5'!#REF!,'O5'!#REF!)&gt;'O5'!#REF!,1,0)),IF(SUM('O5'!#REF!,'O5'!#REF!)&lt;&gt;0,1,0))</f>
        <v>#REF!</v>
      </c>
      <c r="E28" s="229" t="e">
        <f>+IF('O5'!#REF!&lt;&gt;"", IF((1+CDS_Check!$S$4)*SUM('O5'!#REF!,'O5'!#REF!)&lt;'O5'!#REF!,1,IF((1-CDS_Check!$S$4)*SUM('O5'!#REF!,'O5'!#REF!)&gt;'O5'!#REF!,1,0)),IF(SUM('O5'!#REF!,'O5'!#REF!)&lt;&gt;0,1,0))</f>
        <v>#REF!</v>
      </c>
      <c r="F28" s="220"/>
      <c r="G28" s="220"/>
      <c r="H28" s="220"/>
      <c r="I28" s="220"/>
      <c r="J28" s="229" t="e">
        <f>+IF('O5'!#REF!&lt;&gt;"", IF((1+CDS_Check!$S$4)*SUM('O5'!#REF!,'O5'!#REF!)&lt;'O5'!#REF!,1,IF((1-CDS_Check!$S$4)*SUM('O5'!#REF!,'O5'!#REF!)&gt;'O5'!#REF!,1,0)),IF(SUM('O5'!#REF!,'O5'!#REF!)&lt;&gt;0,1,0))</f>
        <v>#REF!</v>
      </c>
      <c r="K28" s="229" t="e">
        <f>+IF('O5'!#REF!&lt;&gt;"", IF((1+CDS_Check!$S$4)*SUM('O5'!#REF!,'O5'!#REF!)&lt;'O5'!#REF!,1,IF((1-CDS_Check!$S$4)*SUM('O5'!#REF!,'O5'!#REF!)&gt;'O5'!#REF!,1,0)),IF(SUM('O5'!#REF!,'O5'!#REF!)&lt;&gt;0,1,0))</f>
        <v>#REF!</v>
      </c>
    </row>
    <row r="29" spans="1:15" s="194" customFormat="1" ht="18">
      <c r="A29" s="221"/>
      <c r="B29" s="222"/>
      <c r="C29" s="223"/>
      <c r="D29" s="221"/>
      <c r="E29" s="221"/>
      <c r="F29" s="221"/>
      <c r="G29" s="221"/>
      <c r="H29" s="221"/>
      <c r="I29" s="221"/>
      <c r="J29" s="221"/>
      <c r="K29" s="221"/>
    </row>
    <row r="30" spans="1:15" ht="15.75">
      <c r="D30" s="225"/>
      <c r="E30" s="225"/>
    </row>
    <row r="31" spans="1:15" ht="15.75">
      <c r="D31" s="225"/>
      <c r="E31" s="225"/>
    </row>
    <row r="32" spans="1:15" ht="15.75">
      <c r="D32" s="225"/>
      <c r="E32" s="225"/>
    </row>
    <row r="33" spans="4:5" ht="15.75">
      <c r="D33" s="225"/>
      <c r="E33" s="225"/>
    </row>
    <row r="34" spans="4:5" ht="15.75">
      <c r="D34" s="225"/>
      <c r="E34" s="225"/>
    </row>
    <row r="35" spans="4:5" ht="15.75">
      <c r="D35" s="225"/>
      <c r="E35" s="225"/>
    </row>
    <row r="36" spans="4:5" ht="15.75">
      <c r="D36" s="225"/>
      <c r="E36" s="225"/>
    </row>
    <row r="37" spans="4:5" ht="15.75">
      <c r="D37" s="225"/>
      <c r="E37" s="225"/>
    </row>
    <row r="38" spans="4:5" ht="15.75">
      <c r="D38" s="225"/>
      <c r="E38" s="225"/>
    </row>
    <row r="39" spans="4:5" ht="15.75">
      <c r="D39" s="225"/>
      <c r="E39" s="225"/>
    </row>
    <row r="40" spans="4:5" ht="15.75">
      <c r="D40" s="225"/>
      <c r="E40" s="225"/>
    </row>
    <row r="41" spans="4:5" ht="15.75">
      <c r="D41" s="225"/>
      <c r="E41" s="225"/>
    </row>
    <row r="42" spans="4:5" ht="15.75">
      <c r="D42" s="225"/>
      <c r="E42" s="225"/>
    </row>
    <row r="43" spans="4:5" ht="15.75">
      <c r="D43" s="225"/>
      <c r="E43" s="225"/>
    </row>
    <row r="44" spans="4:5" ht="15.75">
      <c r="D44" s="225"/>
      <c r="E44" s="225"/>
    </row>
    <row r="45" spans="4:5" ht="15.75">
      <c r="D45" s="225"/>
      <c r="E45" s="225"/>
    </row>
    <row r="46" spans="4:5" ht="15.75">
      <c r="D46" s="225"/>
      <c r="E46" s="225"/>
    </row>
    <row r="47" spans="4:5" ht="15.75">
      <c r="D47" s="225"/>
      <c r="E47" s="225"/>
    </row>
    <row r="48" spans="4:5" ht="15.75">
      <c r="D48" s="225"/>
      <c r="E48" s="225"/>
    </row>
    <row r="49" spans="4:5" ht="15.75">
      <c r="D49" s="225"/>
      <c r="E49" s="225"/>
    </row>
    <row r="50" spans="4:5" ht="15.75">
      <c r="D50" s="225"/>
      <c r="E50" s="225"/>
    </row>
    <row r="51" spans="4:5" ht="15.75">
      <c r="D51" s="225"/>
      <c r="E51" s="225"/>
    </row>
    <row r="52" spans="4:5" ht="15.75">
      <c r="D52" s="225"/>
      <c r="E52" s="225"/>
    </row>
    <row r="53" spans="4:5" ht="15.75">
      <c r="D53" s="225"/>
      <c r="E53" s="225"/>
    </row>
    <row r="54" spans="4:5" ht="15.75">
      <c r="D54" s="225"/>
      <c r="E54" s="225"/>
    </row>
    <row r="55" spans="4:5" ht="15.75">
      <c r="D55" s="225"/>
      <c r="E55" s="225"/>
    </row>
    <row r="56" spans="4:5" ht="15.75">
      <c r="D56" s="225"/>
      <c r="E56" s="225"/>
    </row>
    <row r="57" spans="4:5" ht="15.75">
      <c r="D57" s="225"/>
      <c r="E57" s="225"/>
    </row>
    <row r="58" spans="4:5" ht="15.75">
      <c r="D58" s="225"/>
      <c r="E58" s="225"/>
    </row>
    <row r="59" spans="4:5" ht="15.75">
      <c r="D59" s="225"/>
      <c r="E59" s="225"/>
    </row>
    <row r="60" spans="4:5" ht="15.75">
      <c r="D60" s="225"/>
      <c r="E60" s="225"/>
    </row>
    <row r="61" spans="4:5" ht="15.75">
      <c r="D61" s="225"/>
      <c r="E61" s="225"/>
    </row>
    <row r="62" spans="4:5" ht="15.75">
      <c r="D62" s="225"/>
      <c r="E62" s="225"/>
    </row>
    <row r="63" spans="4:5" ht="15.75">
      <c r="D63" s="225"/>
      <c r="E63" s="225"/>
    </row>
    <row r="64" spans="4:5" ht="15.75">
      <c r="D64" s="225"/>
      <c r="E64" s="225"/>
    </row>
    <row r="65" spans="4:5" ht="15.75">
      <c r="D65" s="226"/>
      <c r="E65" s="226"/>
    </row>
  </sheetData>
  <mergeCells count="13">
    <mergeCell ref="H14:H15"/>
    <mergeCell ref="I14:I15"/>
    <mergeCell ref="J13:J15"/>
    <mergeCell ref="J12:K12"/>
    <mergeCell ref="K13:K15"/>
    <mergeCell ref="H13:I13"/>
    <mergeCell ref="B13:C15"/>
    <mergeCell ref="D13:E13"/>
    <mergeCell ref="F13:G13"/>
    <mergeCell ref="D14:D15"/>
    <mergeCell ref="E14:E15"/>
    <mergeCell ref="F14:F15"/>
    <mergeCell ref="G14:G15"/>
  </mergeCells>
  <phoneticPr fontId="43" type="noConversion"/>
  <pageMargins left="0.75" right="0.75" top="1" bottom="1" header="0.5" footer="0.5"/>
  <pageSetup paperSize="9" scale="4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7"/>
  <dimension ref="A1:X56"/>
  <sheetViews>
    <sheetView showGridLines="0" topLeftCell="A10" zoomScale="85" workbookViewId="0">
      <selection activeCell="B15" sqref="B15:M15"/>
    </sheetView>
  </sheetViews>
  <sheetFormatPr defaultColWidth="0" defaultRowHeight="12.75" zeroHeight="1"/>
  <cols>
    <col min="1" max="2" width="2.7109375" style="246" customWidth="1"/>
    <col min="3" max="3" width="3" style="246" customWidth="1"/>
    <col min="4" max="4" width="3.42578125" style="246" customWidth="1"/>
    <col min="5" max="5" width="10.140625" style="246" customWidth="1"/>
    <col min="6" max="6" width="6" style="246" customWidth="1"/>
    <col min="7" max="7" width="5.42578125" style="246" customWidth="1"/>
    <col min="8" max="8" width="23.85546875" style="246" customWidth="1"/>
    <col min="9" max="9" width="10.28515625" style="246" customWidth="1"/>
    <col min="10" max="10" width="9" style="246" customWidth="1"/>
    <col min="11" max="11" width="5" style="246" customWidth="1"/>
    <col min="12" max="12" width="6.5703125" style="246" customWidth="1"/>
    <col min="13" max="13" width="5.140625" style="246" customWidth="1"/>
    <col min="14" max="14" width="3.42578125" style="246" customWidth="1"/>
    <col min="15" max="15" width="1.140625" style="246" customWidth="1"/>
    <col min="16" max="16" width="9.140625" style="246" customWidth="1"/>
    <col min="17" max="21" width="9.140625" style="246" hidden="1" customWidth="1"/>
    <col min="22" max="22" width="14.85546875" style="246" hidden="1" customWidth="1"/>
    <col min="23" max="23" width="24.5703125" style="246" hidden="1" customWidth="1"/>
    <col min="24" max="24" width="7" style="246" hidden="1" customWidth="1"/>
    <col min="25" max="16384" width="9.140625" style="246" hidden="1"/>
  </cols>
  <sheetData>
    <row r="1" spans="2:23" ht="20.100000000000001" customHeight="1" thickBot="1"/>
    <row r="2" spans="2:23" ht="20.25" customHeight="1" thickBot="1">
      <c r="B2" s="526" t="s">
        <v>354</v>
      </c>
      <c r="C2" s="515"/>
      <c r="D2" s="515"/>
      <c r="E2" s="515"/>
      <c r="F2" s="515"/>
      <c r="G2" s="515"/>
      <c r="H2" s="515"/>
      <c r="I2" s="515"/>
      <c r="J2" s="515"/>
      <c r="K2" s="515"/>
      <c r="L2" s="525"/>
      <c r="M2" s="516"/>
      <c r="V2" s="278" t="s">
        <v>161</v>
      </c>
      <c r="W2" s="279" t="s">
        <v>162</v>
      </c>
    </row>
    <row r="3" spans="2:23" ht="25.5">
      <c r="B3" s="722"/>
      <c r="C3" s="723"/>
      <c r="D3" s="723"/>
      <c r="E3" s="723"/>
      <c r="F3" s="723"/>
      <c r="G3" s="723"/>
      <c r="H3" s="248"/>
      <c r="I3" s="248"/>
      <c r="J3" s="248"/>
      <c r="K3" s="248"/>
      <c r="L3" s="248"/>
      <c r="M3" s="518"/>
      <c r="V3" s="280"/>
      <c r="W3" s="281" t="s">
        <v>152</v>
      </c>
    </row>
    <row r="4" spans="2:23">
      <c r="B4" s="722"/>
      <c r="C4" s="723"/>
      <c r="D4" s="723"/>
      <c r="E4" s="723"/>
      <c r="F4" s="723"/>
      <c r="G4" s="723"/>
      <c r="H4" s="248"/>
      <c r="I4" s="248"/>
      <c r="J4" s="248"/>
      <c r="K4" s="248"/>
      <c r="L4" s="249"/>
      <c r="M4" s="518"/>
      <c r="V4" s="282" t="s">
        <v>163</v>
      </c>
      <c r="W4" s="283" t="s">
        <v>164</v>
      </c>
    </row>
    <row r="5" spans="2:23">
      <c r="B5" s="722"/>
      <c r="C5" s="723"/>
      <c r="D5" s="723"/>
      <c r="E5" s="723"/>
      <c r="F5" s="723"/>
      <c r="G5" s="723"/>
      <c r="H5" s="248"/>
      <c r="I5" s="248"/>
      <c r="J5" s="248"/>
      <c r="K5" s="248"/>
      <c r="L5" s="248"/>
      <c r="M5" s="518"/>
      <c r="V5" s="280" t="s">
        <v>165</v>
      </c>
      <c r="W5" s="281" t="s">
        <v>166</v>
      </c>
    </row>
    <row r="6" spans="2:23">
      <c r="B6" s="722"/>
      <c r="C6" s="723"/>
      <c r="D6" s="723"/>
      <c r="E6" s="723"/>
      <c r="F6" s="723"/>
      <c r="G6" s="723"/>
      <c r="H6" s="248"/>
      <c r="I6" s="248"/>
      <c r="J6" s="248"/>
      <c r="K6" s="248"/>
      <c r="L6" s="248"/>
      <c r="M6" s="518"/>
      <c r="V6" s="280" t="s">
        <v>167</v>
      </c>
      <c r="W6" s="281" t="s">
        <v>168</v>
      </c>
    </row>
    <row r="7" spans="2:23">
      <c r="B7" s="517"/>
      <c r="C7" s="247"/>
      <c r="D7" s="247"/>
      <c r="E7" s="247"/>
      <c r="F7" s="247"/>
      <c r="G7" s="247"/>
      <c r="H7" s="248"/>
      <c r="I7" s="248"/>
      <c r="J7" s="248"/>
      <c r="K7" s="248"/>
      <c r="L7" s="248"/>
      <c r="M7" s="518"/>
      <c r="V7" s="280" t="s">
        <v>169</v>
      </c>
      <c r="W7" s="281" t="s">
        <v>170</v>
      </c>
    </row>
    <row r="8" spans="2:23" ht="49.5" customHeight="1">
      <c r="B8" s="733" t="s">
        <v>247</v>
      </c>
      <c r="C8" s="734"/>
      <c r="D8" s="734"/>
      <c r="E8" s="734"/>
      <c r="F8" s="734"/>
      <c r="G8" s="734"/>
      <c r="H8" s="734"/>
      <c r="I8" s="734"/>
      <c r="J8" s="734"/>
      <c r="K8" s="734"/>
      <c r="L8" s="734"/>
      <c r="M8" s="735"/>
      <c r="V8" s="280" t="s">
        <v>171</v>
      </c>
      <c r="W8" s="284" t="s">
        <v>172</v>
      </c>
    </row>
    <row r="9" spans="2:23" ht="9" customHeight="1">
      <c r="B9" s="519"/>
      <c r="C9" s="248"/>
      <c r="D9" s="248"/>
      <c r="E9" s="248"/>
      <c r="F9" s="248"/>
      <c r="G9" s="248"/>
      <c r="H9" s="248"/>
      <c r="I9" s="248"/>
      <c r="J9" s="248"/>
      <c r="K9" s="248"/>
      <c r="L9" s="248"/>
      <c r="M9" s="518"/>
      <c r="V9" s="280" t="s">
        <v>173</v>
      </c>
      <c r="W9" s="285" t="s">
        <v>174</v>
      </c>
    </row>
    <row r="10" spans="2:23" ht="15.75">
      <c r="B10" s="724" t="s">
        <v>343</v>
      </c>
      <c r="C10" s="725"/>
      <c r="D10" s="725"/>
      <c r="E10" s="725"/>
      <c r="F10" s="725"/>
      <c r="G10" s="725"/>
      <c r="H10" s="725"/>
      <c r="I10" s="725"/>
      <c r="J10" s="725"/>
      <c r="K10" s="725"/>
      <c r="L10" s="725"/>
      <c r="M10" s="726"/>
      <c r="V10" s="280" t="s">
        <v>175</v>
      </c>
      <c r="W10" s="281" t="s">
        <v>176</v>
      </c>
    </row>
    <row r="11" spans="2:23" ht="15.75">
      <c r="B11" s="724" t="s">
        <v>150</v>
      </c>
      <c r="C11" s="725"/>
      <c r="D11" s="725"/>
      <c r="E11" s="725"/>
      <c r="F11" s="725"/>
      <c r="G11" s="725"/>
      <c r="H11" s="725"/>
      <c r="I11" s="725"/>
      <c r="J11" s="725"/>
      <c r="K11" s="725"/>
      <c r="L11" s="725"/>
      <c r="M11" s="726"/>
      <c r="V11" s="280" t="s">
        <v>177</v>
      </c>
      <c r="W11" s="281" t="s">
        <v>178</v>
      </c>
    </row>
    <row r="12" spans="2:23" ht="15.75">
      <c r="B12" s="724" t="s">
        <v>151</v>
      </c>
      <c r="C12" s="725"/>
      <c r="D12" s="725"/>
      <c r="E12" s="725"/>
      <c r="F12" s="725"/>
      <c r="G12" s="725"/>
      <c r="H12" s="725"/>
      <c r="I12" s="725"/>
      <c r="J12" s="725"/>
      <c r="K12" s="725"/>
      <c r="L12" s="725"/>
      <c r="M12" s="726"/>
      <c r="V12" s="280" t="s">
        <v>179</v>
      </c>
      <c r="W12" s="281" t="s">
        <v>180</v>
      </c>
    </row>
    <row r="13" spans="2:23" ht="16.5" customHeight="1">
      <c r="B13" s="519"/>
      <c r="C13" s="248"/>
      <c r="D13" s="248"/>
      <c r="E13" s="248"/>
      <c r="F13" s="248"/>
      <c r="G13" s="248"/>
      <c r="H13" s="248"/>
      <c r="I13" s="248"/>
      <c r="J13" s="248"/>
      <c r="K13" s="248"/>
      <c r="L13" s="248"/>
      <c r="M13" s="518"/>
      <c r="V13" s="280" t="s">
        <v>181</v>
      </c>
      <c r="W13" s="281" t="s">
        <v>182</v>
      </c>
    </row>
    <row r="14" spans="2:23" ht="20.25" customHeight="1">
      <c r="B14" s="730" t="s">
        <v>353</v>
      </c>
      <c r="C14" s="731"/>
      <c r="D14" s="731"/>
      <c r="E14" s="731"/>
      <c r="F14" s="731"/>
      <c r="G14" s="731"/>
      <c r="H14" s="731"/>
      <c r="I14" s="731"/>
      <c r="J14" s="731"/>
      <c r="K14" s="731"/>
      <c r="L14" s="731"/>
      <c r="M14" s="732"/>
      <c r="V14" s="280" t="s">
        <v>183</v>
      </c>
      <c r="W14" s="281" t="s">
        <v>184</v>
      </c>
    </row>
    <row r="15" spans="2:23" ht="15.75" customHeight="1">
      <c r="B15" s="727"/>
      <c r="C15" s="728"/>
      <c r="D15" s="728"/>
      <c r="E15" s="728"/>
      <c r="F15" s="728"/>
      <c r="G15" s="728"/>
      <c r="H15" s="728"/>
      <c r="I15" s="728"/>
      <c r="J15" s="728"/>
      <c r="K15" s="728"/>
      <c r="L15" s="728"/>
      <c r="M15" s="729"/>
      <c r="V15" s="280" t="s">
        <v>185</v>
      </c>
      <c r="W15" s="281" t="s">
        <v>186</v>
      </c>
    </row>
    <row r="16" spans="2:23" ht="36.75" customHeight="1">
      <c r="B16" s="520"/>
      <c r="C16" s="250"/>
      <c r="D16" s="250"/>
      <c r="E16" s="250"/>
      <c r="F16" s="250"/>
      <c r="G16" s="250"/>
      <c r="H16" s="250"/>
      <c r="I16" s="250"/>
      <c r="J16" s="250"/>
      <c r="K16" s="250"/>
      <c r="L16" s="250"/>
      <c r="M16" s="521"/>
      <c r="V16" s="280" t="s">
        <v>187</v>
      </c>
      <c r="W16" s="281" t="s">
        <v>188</v>
      </c>
    </row>
    <row r="17" spans="2:23" ht="12.75" customHeight="1">
      <c r="B17" s="529"/>
      <c r="C17" s="515"/>
      <c r="D17" s="515"/>
      <c r="E17" s="515"/>
      <c r="F17" s="515"/>
      <c r="G17" s="515"/>
      <c r="H17" s="515"/>
      <c r="I17" s="515"/>
      <c r="J17" s="515"/>
      <c r="K17" s="515"/>
      <c r="L17" s="515"/>
      <c r="M17" s="516"/>
      <c r="V17" s="280" t="s">
        <v>189</v>
      </c>
      <c r="W17" s="281" t="s">
        <v>190</v>
      </c>
    </row>
    <row r="18" spans="2:23">
      <c r="B18" s="519"/>
      <c r="C18" s="248"/>
      <c r="D18" s="248"/>
      <c r="E18" s="248"/>
      <c r="F18" s="248"/>
      <c r="G18" s="248"/>
      <c r="H18" s="522"/>
      <c r="I18" s="248"/>
      <c r="J18" s="248"/>
      <c r="K18" s="248"/>
      <c r="L18" s="248"/>
      <c r="M18" s="518"/>
      <c r="V18" s="280" t="s">
        <v>191</v>
      </c>
      <c r="W18" s="281" t="s">
        <v>192</v>
      </c>
    </row>
    <row r="19" spans="2:23">
      <c r="B19" s="519"/>
      <c r="C19" s="248"/>
      <c r="D19" s="248"/>
      <c r="E19" s="248"/>
      <c r="F19" s="248"/>
      <c r="G19" s="248"/>
      <c r="H19" s="248"/>
      <c r="I19" s="523" t="s">
        <v>193</v>
      </c>
      <c r="J19" s="248"/>
      <c r="K19" s="248"/>
      <c r="L19" s="248"/>
      <c r="M19" s="518"/>
      <c r="V19" s="280" t="s">
        <v>194</v>
      </c>
      <c r="W19" s="281" t="s">
        <v>195</v>
      </c>
    </row>
    <row r="20" spans="2:23">
      <c r="B20" s="520"/>
      <c r="C20" s="250"/>
      <c r="D20" s="250"/>
      <c r="E20" s="250"/>
      <c r="F20" s="250"/>
      <c r="G20" s="250"/>
      <c r="H20" s="250"/>
      <c r="I20" s="250"/>
      <c r="J20" s="250"/>
      <c r="K20" s="250"/>
      <c r="L20" s="250"/>
      <c r="M20" s="521"/>
      <c r="V20" s="280" t="s">
        <v>196</v>
      </c>
      <c r="W20" s="281" t="s">
        <v>197</v>
      </c>
    </row>
    <row r="21" spans="2:23">
      <c r="V21" s="280" t="s">
        <v>198</v>
      </c>
      <c r="W21" s="281" t="s">
        <v>199</v>
      </c>
    </row>
    <row r="22" spans="2:23">
      <c r="V22" s="280" t="s">
        <v>200</v>
      </c>
      <c r="W22" s="281" t="s">
        <v>201</v>
      </c>
    </row>
    <row r="23" spans="2:23" ht="12.75" hidden="1" customHeight="1">
      <c r="V23" s="280" t="s">
        <v>202</v>
      </c>
      <c r="W23" s="281" t="s">
        <v>203</v>
      </c>
    </row>
    <row r="24" spans="2:23" ht="6" hidden="1" customHeight="1">
      <c r="V24" s="280" t="s">
        <v>204</v>
      </c>
      <c r="W24" s="281" t="s">
        <v>205</v>
      </c>
    </row>
    <row r="25" spans="2:23" ht="6.75" hidden="1" customHeight="1">
      <c r="V25" s="280" t="s">
        <v>206</v>
      </c>
      <c r="W25" s="281" t="s">
        <v>207</v>
      </c>
    </row>
    <row r="26" spans="2:23" ht="6" hidden="1" customHeight="1">
      <c r="V26" s="280" t="s">
        <v>208</v>
      </c>
      <c r="W26" s="281" t="s">
        <v>209</v>
      </c>
    </row>
    <row r="27" spans="2:23" hidden="1">
      <c r="V27" s="280" t="s">
        <v>210</v>
      </c>
      <c r="W27" s="281" t="s">
        <v>211</v>
      </c>
    </row>
    <row r="28" spans="2:23" hidden="1">
      <c r="V28" s="280" t="s">
        <v>212</v>
      </c>
      <c r="W28" s="281" t="s">
        <v>213</v>
      </c>
    </row>
    <row r="29" spans="2:23" hidden="1">
      <c r="V29" s="280" t="s">
        <v>214</v>
      </c>
      <c r="W29" s="281" t="s">
        <v>215</v>
      </c>
    </row>
    <row r="30" spans="2:23" hidden="1">
      <c r="V30" s="280" t="s">
        <v>216</v>
      </c>
      <c r="W30" s="281" t="s">
        <v>217</v>
      </c>
    </row>
    <row r="31" spans="2:23" hidden="1">
      <c r="V31" s="280" t="s">
        <v>218</v>
      </c>
      <c r="W31" s="281" t="s">
        <v>219</v>
      </c>
    </row>
    <row r="32" spans="2:23" hidden="1">
      <c r="V32" s="280" t="s">
        <v>220</v>
      </c>
      <c r="W32" s="281" t="s">
        <v>221</v>
      </c>
    </row>
    <row r="33" spans="22:23" hidden="1">
      <c r="V33" s="280" t="s">
        <v>222</v>
      </c>
      <c r="W33" s="281" t="s">
        <v>223</v>
      </c>
    </row>
    <row r="34" spans="22:23" hidden="1">
      <c r="V34" s="280" t="s">
        <v>224</v>
      </c>
      <c r="W34" s="281" t="s">
        <v>225</v>
      </c>
    </row>
    <row r="35" spans="22:23" hidden="1">
      <c r="V35" s="280" t="s">
        <v>226</v>
      </c>
      <c r="W35" s="281" t="s">
        <v>227</v>
      </c>
    </row>
    <row r="36" spans="22:23" hidden="1">
      <c r="V36" s="280" t="s">
        <v>228</v>
      </c>
      <c r="W36" s="281" t="s">
        <v>229</v>
      </c>
    </row>
    <row r="37" spans="22:23" hidden="1">
      <c r="V37" s="280" t="s">
        <v>230</v>
      </c>
      <c r="W37" s="281" t="s">
        <v>231</v>
      </c>
    </row>
    <row r="38" spans="22:23" hidden="1">
      <c r="V38" s="280" t="s">
        <v>232</v>
      </c>
      <c r="W38" s="281" t="s">
        <v>233</v>
      </c>
    </row>
    <row r="39" spans="22:23" hidden="1">
      <c r="V39" s="280" t="s">
        <v>234</v>
      </c>
      <c r="W39" s="281" t="s">
        <v>235</v>
      </c>
    </row>
    <row r="40" spans="22:23" hidden="1">
      <c r="V40" s="280" t="s">
        <v>236</v>
      </c>
      <c r="W40" s="281" t="s">
        <v>237</v>
      </c>
    </row>
    <row r="41" spans="22:23" hidden="1">
      <c r="V41" s="280" t="s">
        <v>238</v>
      </c>
      <c r="W41" s="281" t="s">
        <v>239</v>
      </c>
    </row>
    <row r="42" spans="22:23" hidden="1">
      <c r="V42" s="280" t="s">
        <v>240</v>
      </c>
      <c r="W42" s="281" t="s">
        <v>241</v>
      </c>
    </row>
    <row r="43" spans="22:23" hidden="1">
      <c r="V43" s="280" t="s">
        <v>242</v>
      </c>
      <c r="W43" s="281" t="s">
        <v>243</v>
      </c>
    </row>
    <row r="44" spans="22:23" hidden="1">
      <c r="V44" s="280" t="s">
        <v>244</v>
      </c>
      <c r="W44" s="281" t="s">
        <v>245</v>
      </c>
    </row>
    <row r="45" spans="22:23" hidden="1">
      <c r="V45" s="280" t="s">
        <v>246</v>
      </c>
      <c r="W45" s="281" t="s">
        <v>247</v>
      </c>
    </row>
    <row r="46" spans="22:23" hidden="1">
      <c r="V46" s="280" t="s">
        <v>248</v>
      </c>
      <c r="W46" s="281" t="s">
        <v>249</v>
      </c>
    </row>
    <row r="47" spans="22:23" hidden="1">
      <c r="V47" s="280" t="s">
        <v>250</v>
      </c>
      <c r="W47" s="281" t="s">
        <v>251</v>
      </c>
    </row>
    <row r="48" spans="22:23" hidden="1">
      <c r="V48" s="280" t="s">
        <v>252</v>
      </c>
      <c r="W48" s="281" t="s">
        <v>253</v>
      </c>
    </row>
    <row r="49" spans="22:23" hidden="1">
      <c r="V49" s="280" t="s">
        <v>254</v>
      </c>
      <c r="W49" s="281" t="s">
        <v>255</v>
      </c>
    </row>
    <row r="50" spans="22:23" hidden="1">
      <c r="V50" s="280" t="s">
        <v>256</v>
      </c>
      <c r="W50" s="281" t="s">
        <v>257</v>
      </c>
    </row>
    <row r="51" spans="22:23" hidden="1">
      <c r="V51" s="280" t="s">
        <v>258</v>
      </c>
      <c r="W51" s="281" t="s">
        <v>277</v>
      </c>
    </row>
    <row r="52" spans="22:23" hidden="1">
      <c r="V52" s="280" t="s">
        <v>259</v>
      </c>
      <c r="W52" s="281" t="s">
        <v>260</v>
      </c>
    </row>
    <row r="53" spans="22:23" hidden="1">
      <c r="V53" s="280" t="s">
        <v>261</v>
      </c>
      <c r="W53" s="281" t="s">
        <v>262</v>
      </c>
    </row>
    <row r="54" spans="22:23" hidden="1">
      <c r="V54" s="280" t="s">
        <v>347</v>
      </c>
      <c r="W54" s="281" t="s">
        <v>348</v>
      </c>
    </row>
    <row r="55" spans="22:23" hidden="1">
      <c r="V55" s="280" t="s">
        <v>263</v>
      </c>
      <c r="W55" s="281" t="s">
        <v>264</v>
      </c>
    </row>
    <row r="56" spans="22:23" ht="13.5" hidden="1" thickBot="1">
      <c r="V56" s="286" t="s">
        <v>36</v>
      </c>
      <c r="W56" s="287" t="s">
        <v>265</v>
      </c>
    </row>
  </sheetData>
  <sheetProtection algorithmName="SHA-512" hashValue="WxbelDQnFqPEXyUG5VuwSfyxagPd+ZaXED2wd+RjTwYxfxwzMQ0ni2yV51lOM66ZcdwQ28COaiAzzbRAql44Hw==" saltValue="/A5hpYZ1m0e1y8tl3XPVvg==" spinCount="100000" sheet="1" objects="1" scenarios="1"/>
  <mergeCells count="10">
    <mergeCell ref="B11:M11"/>
    <mergeCell ref="B15:M15"/>
    <mergeCell ref="B12:M12"/>
    <mergeCell ref="B14:M14"/>
    <mergeCell ref="B8:M8"/>
    <mergeCell ref="B3:G3"/>
    <mergeCell ref="B4:G4"/>
    <mergeCell ref="B5:G5"/>
    <mergeCell ref="B6:G6"/>
    <mergeCell ref="B10:M10"/>
  </mergeCells>
  <phoneticPr fontId="27" type="noConversion"/>
  <conditionalFormatting sqref="B8:M8">
    <cfRule type="expression" dxfId="94" priority="1" stopIfTrue="1">
      <formula>$B$8=""</formula>
    </cfRule>
    <cfRule type="expression" dxfId="93" priority="2" stopIfTrue="1">
      <formula>$B$8&lt;&gt;"&lt; REPORTING COUNTRY &gt;"</formula>
    </cfRule>
    <cfRule type="expression" dxfId="92" priority="3" stopIfTrue="1">
      <formula>$B$8="&lt; REPORTING COUNTRY &gt;"</formula>
    </cfRule>
  </conditionalFormatting>
  <pageMargins left="0.74803149606299213" right="0.74803149606299213" top="0.98425196850393704" bottom="0.98425196850393704" header="0.51181102362204722" footer="0.51181102362204722"/>
  <pageSetup paperSize="8" orientation="portrait" r:id="rId1"/>
  <headerFooter alignWithMargins="0">
    <oddFooter>&amp;R2019 Triennial Central Bank Survey</oddFooter>
  </headerFooter>
  <drawing r:id="rId2"/>
  <legacyDrawing r:id="rId3"/>
  <controls>
    <mc:AlternateContent xmlns:mc="http://schemas.openxmlformats.org/markup-compatibility/2006">
      <mc:Choice Requires="x14">
        <control shapeId="17410" r:id="rId4" name="cbo_Cty">
          <controlPr defaultSize="0" autoLine="0" linkedCell="B8" listFillRange="W3:W56" r:id="rId5">
            <anchor moveWithCells="1">
              <from>
                <xdr:col>1</xdr:col>
                <xdr:colOff>152400</xdr:colOff>
                <xdr:row>17</xdr:row>
                <xdr:rowOff>85725</xdr:rowOff>
              </from>
              <to>
                <xdr:col>7</xdr:col>
                <xdr:colOff>1381125</xdr:colOff>
                <xdr:row>19</xdr:row>
                <xdr:rowOff>85725</xdr:rowOff>
              </to>
            </anchor>
          </controlPr>
        </control>
      </mc:Choice>
      <mc:Fallback>
        <control shapeId="17410" r:id="rId4" name="cbo_Cty"/>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M79"/>
  <sheetViews>
    <sheetView topLeftCell="A13" zoomScale="85" workbookViewId="0">
      <selection activeCell="A4" sqref="A4:XFD4"/>
    </sheetView>
  </sheetViews>
  <sheetFormatPr defaultColWidth="0" defaultRowHeight="0" customHeight="1" zeroHeight="1"/>
  <cols>
    <col min="1" max="1" width="1.85546875" style="9" customWidth="1"/>
    <col min="2" max="2" width="25" style="289" customWidth="1"/>
    <col min="3" max="3" width="1.7109375" style="9" customWidth="1"/>
    <col min="4" max="4" width="14.85546875" style="9" customWidth="1"/>
    <col min="5" max="6" width="9.140625" style="9" customWidth="1"/>
    <col min="7" max="7" width="8.85546875" style="9" customWidth="1"/>
    <col min="8" max="8" width="9.140625" style="9" customWidth="1"/>
    <col min="9" max="9" width="11.28515625" style="9" customWidth="1"/>
    <col min="10" max="10" width="8.7109375" style="9" customWidth="1"/>
    <col min="11" max="11" width="7.5703125" style="9" customWidth="1"/>
    <col min="12" max="12" width="2.85546875" style="84" customWidth="1"/>
    <col min="13" max="16384" width="9.140625" style="9" hidden="1"/>
  </cols>
  <sheetData>
    <row r="1" spans="2:13" ht="12" customHeight="1"/>
    <row r="2" spans="2:13" ht="30" customHeight="1">
      <c r="B2" s="743" t="s">
        <v>266</v>
      </c>
      <c r="C2" s="744"/>
      <c r="D2" s="744"/>
      <c r="E2" s="744"/>
      <c r="F2" s="744"/>
      <c r="G2" s="744"/>
      <c r="H2" s="744"/>
      <c r="I2" s="744"/>
      <c r="J2" s="744"/>
      <c r="K2" s="745"/>
      <c r="M2" s="530"/>
    </row>
    <row r="3" spans="2:13" ht="16.5" customHeight="1"/>
    <row r="4" spans="2:13" ht="133.5" customHeight="1">
      <c r="B4" s="747" t="s">
        <v>335</v>
      </c>
      <c r="C4" s="748"/>
      <c r="D4" s="748"/>
      <c r="E4" s="748"/>
      <c r="F4" s="748"/>
      <c r="G4" s="748"/>
      <c r="H4" s="748"/>
      <c r="I4" s="748"/>
      <c r="J4" s="748"/>
      <c r="K4" s="749"/>
    </row>
    <row r="5" spans="2:13" s="84" customFormat="1" ht="8.25" customHeight="1">
      <c r="B5" s="290"/>
      <c r="C5" s="290"/>
      <c r="D5" s="290"/>
      <c r="E5" s="290"/>
      <c r="F5" s="290"/>
      <c r="G5" s="290"/>
      <c r="H5" s="290"/>
      <c r="I5" s="290"/>
      <c r="J5" s="290"/>
      <c r="K5" s="290"/>
    </row>
    <row r="6" spans="2:13" ht="9" customHeight="1"/>
    <row r="7" spans="2:13" ht="30.75" customHeight="1" thickBot="1">
      <c r="B7" s="288" t="s">
        <v>131</v>
      </c>
      <c r="C7" s="291"/>
      <c r="D7" s="746" t="s">
        <v>267</v>
      </c>
      <c r="E7" s="746"/>
      <c r="F7" s="746"/>
      <c r="G7" s="746"/>
      <c r="H7" s="746"/>
      <c r="I7" s="746"/>
      <c r="J7" s="746"/>
      <c r="K7" s="746"/>
    </row>
    <row r="8" spans="2:13" ht="16.5" thickTop="1">
      <c r="B8" s="292"/>
      <c r="D8" s="292"/>
      <c r="E8" s="292"/>
      <c r="F8" s="292"/>
      <c r="G8" s="292"/>
      <c r="H8" s="292"/>
      <c r="I8" s="292"/>
      <c r="J8" s="292"/>
      <c r="K8" s="292"/>
    </row>
    <row r="9" spans="2:13" ht="44.25" customHeight="1">
      <c r="B9" s="510" t="s">
        <v>268</v>
      </c>
      <c r="C9" s="304"/>
      <c r="D9" s="742" t="s">
        <v>272</v>
      </c>
      <c r="E9" s="739"/>
      <c r="F9" s="739"/>
      <c r="G9" s="739"/>
      <c r="H9" s="739"/>
      <c r="I9" s="739"/>
      <c r="J9" s="739"/>
      <c r="K9" s="740"/>
    </row>
    <row r="10" spans="2:13" ht="12.75">
      <c r="B10" s="305"/>
      <c r="C10" s="306"/>
      <c r="D10" s="307"/>
      <c r="E10" s="307"/>
      <c r="F10" s="307"/>
      <c r="G10" s="307"/>
      <c r="H10" s="307"/>
      <c r="I10" s="307"/>
      <c r="J10" s="307"/>
      <c r="K10" s="307"/>
    </row>
    <row r="11" spans="2:13" ht="38.25" customHeight="1">
      <c r="B11" s="510" t="s">
        <v>331</v>
      </c>
      <c r="C11" s="306"/>
      <c r="D11" s="742" t="s">
        <v>276</v>
      </c>
      <c r="E11" s="739"/>
      <c r="F11" s="739"/>
      <c r="G11" s="739"/>
      <c r="H11" s="739"/>
      <c r="I11" s="739"/>
      <c r="J11" s="739"/>
      <c r="K11" s="740"/>
    </row>
    <row r="12" spans="2:13" ht="12.75">
      <c r="B12" s="305"/>
      <c r="C12" s="306"/>
      <c r="D12" s="307"/>
      <c r="E12" s="307"/>
      <c r="F12" s="307"/>
      <c r="G12" s="307"/>
      <c r="H12" s="307"/>
      <c r="I12" s="307"/>
      <c r="J12" s="307"/>
      <c r="K12" s="307"/>
    </row>
    <row r="13" spans="2:13" ht="38.25" customHeight="1">
      <c r="B13" s="511" t="s">
        <v>315</v>
      </c>
      <c r="C13" s="306"/>
      <c r="D13" s="307"/>
      <c r="E13" s="307"/>
      <c r="F13" s="307"/>
      <c r="G13" s="307"/>
      <c r="H13" s="307"/>
      <c r="I13" s="307"/>
      <c r="J13" s="307"/>
      <c r="K13" s="307"/>
    </row>
    <row r="14" spans="2:13" ht="24" customHeight="1">
      <c r="B14" s="293" t="s">
        <v>269</v>
      </c>
      <c r="C14" s="306"/>
      <c r="D14" s="307"/>
      <c r="E14" s="307"/>
      <c r="F14" s="307"/>
      <c r="G14" s="307"/>
      <c r="H14" s="307"/>
      <c r="I14" s="307"/>
      <c r="J14" s="307"/>
      <c r="K14" s="307"/>
    </row>
    <row r="15" spans="2:13" ht="66.75" customHeight="1">
      <c r="B15" s="305"/>
      <c r="C15" s="306"/>
      <c r="D15" s="736" t="s">
        <v>273</v>
      </c>
      <c r="E15" s="737"/>
      <c r="F15" s="737"/>
      <c r="G15" s="737"/>
      <c r="H15" s="737"/>
      <c r="I15" s="737"/>
      <c r="J15" s="737"/>
      <c r="K15" s="738"/>
    </row>
    <row r="16" spans="2:13" ht="12.75">
      <c r="B16" s="305"/>
      <c r="C16" s="306"/>
      <c r="D16" s="294"/>
      <c r="E16" s="294"/>
      <c r="F16" s="294"/>
      <c r="G16" s="294"/>
      <c r="H16" s="294"/>
      <c r="I16" s="294"/>
      <c r="J16" s="294"/>
      <c r="K16" s="294"/>
    </row>
    <row r="17" spans="2:11" ht="66.75" customHeight="1">
      <c r="B17" s="305"/>
      <c r="C17" s="306"/>
      <c r="D17" s="736" t="s">
        <v>283</v>
      </c>
      <c r="E17" s="737"/>
      <c r="F17" s="737"/>
      <c r="G17" s="737"/>
      <c r="H17" s="737"/>
      <c r="I17" s="737"/>
      <c r="J17" s="737"/>
      <c r="K17" s="738"/>
    </row>
    <row r="18" spans="2:11" ht="12.75">
      <c r="B18" s="305"/>
      <c r="C18" s="306"/>
      <c r="D18" s="294"/>
      <c r="E18" s="294"/>
      <c r="F18" s="294"/>
      <c r="G18" s="294"/>
      <c r="H18" s="294"/>
      <c r="I18" s="294"/>
      <c r="J18" s="294"/>
      <c r="K18" s="294"/>
    </row>
    <row r="19" spans="2:11" ht="62.25" customHeight="1">
      <c r="B19" s="305"/>
      <c r="C19" s="295"/>
      <c r="D19" s="736" t="s">
        <v>284</v>
      </c>
      <c r="E19" s="737"/>
      <c r="F19" s="737"/>
      <c r="G19" s="737"/>
      <c r="H19" s="737"/>
      <c r="I19" s="737"/>
      <c r="J19" s="737"/>
      <c r="K19" s="738"/>
    </row>
    <row r="20" spans="2:11" ht="16.5" customHeight="1">
      <c r="B20" s="305"/>
      <c r="C20" s="306"/>
      <c r="D20" s="307"/>
      <c r="E20" s="512"/>
      <c r="F20" s="307"/>
      <c r="G20" s="307"/>
      <c r="H20" s="307"/>
      <c r="I20" s="307"/>
      <c r="J20" s="307"/>
      <c r="K20" s="307"/>
    </row>
    <row r="21" spans="2:11" ht="12.75">
      <c r="B21" s="293" t="s">
        <v>270</v>
      </c>
      <c r="C21" s="306"/>
      <c r="D21" s="307"/>
      <c r="E21" s="307"/>
      <c r="F21" s="307"/>
      <c r="G21" s="307"/>
      <c r="H21" s="307"/>
      <c r="I21" s="307"/>
      <c r="J21" s="307"/>
      <c r="K21" s="307"/>
    </row>
    <row r="22" spans="2:11" ht="57.75" customHeight="1">
      <c r="B22" s="305"/>
      <c r="C22" s="306"/>
      <c r="D22" s="736" t="s">
        <v>274</v>
      </c>
      <c r="E22" s="737"/>
      <c r="F22" s="737"/>
      <c r="G22" s="737"/>
      <c r="H22" s="737"/>
      <c r="I22" s="737"/>
      <c r="J22" s="737"/>
      <c r="K22" s="738"/>
    </row>
    <row r="23" spans="2:11" ht="12.75">
      <c r="B23" s="305"/>
      <c r="C23" s="306"/>
      <c r="D23" s="296"/>
      <c r="E23" s="297"/>
      <c r="F23" s="297"/>
      <c r="G23" s="297"/>
      <c r="H23" s="297"/>
      <c r="I23" s="297"/>
      <c r="J23" s="297"/>
      <c r="K23" s="297"/>
    </row>
    <row r="24" spans="2:11" ht="12.75">
      <c r="B24" s="293" t="s">
        <v>34</v>
      </c>
      <c r="C24" s="306"/>
      <c r="D24" s="306"/>
      <c r="E24" s="306"/>
      <c r="F24" s="306"/>
      <c r="G24" s="306"/>
      <c r="H24" s="306"/>
      <c r="I24" s="306"/>
      <c r="J24" s="306"/>
      <c r="K24" s="306"/>
    </row>
    <row r="25" spans="2:11" ht="12.75">
      <c r="B25" s="305"/>
      <c r="C25" s="303"/>
      <c r="D25" s="298"/>
      <c r="E25" s="308"/>
      <c r="F25" s="308"/>
      <c r="G25" s="308"/>
      <c r="H25" s="308"/>
      <c r="I25" s="308"/>
      <c r="J25" s="308"/>
      <c r="K25" s="308"/>
    </row>
    <row r="26" spans="2:11" ht="42" customHeight="1">
      <c r="B26" s="305"/>
      <c r="C26" s="306"/>
      <c r="D26" s="736" t="s">
        <v>285</v>
      </c>
      <c r="E26" s="737"/>
      <c r="F26" s="737"/>
      <c r="G26" s="737"/>
      <c r="H26" s="737"/>
      <c r="I26" s="737"/>
      <c r="J26" s="737"/>
      <c r="K26" s="738"/>
    </row>
    <row r="27" spans="2:11" ht="12.75">
      <c r="B27" s="305"/>
      <c r="C27" s="306"/>
      <c r="D27" s="306"/>
      <c r="E27" s="306"/>
      <c r="F27" s="306"/>
      <c r="G27" s="306"/>
      <c r="H27" s="306"/>
      <c r="I27" s="306"/>
      <c r="J27" s="306"/>
      <c r="K27" s="306"/>
    </row>
    <row r="28" spans="2:11" ht="36" customHeight="1">
      <c r="B28" s="511" t="s">
        <v>316</v>
      </c>
      <c r="C28" s="306"/>
      <c r="D28" s="307"/>
      <c r="E28" s="307"/>
      <c r="F28" s="307"/>
      <c r="G28" s="307"/>
      <c r="H28" s="307"/>
      <c r="I28" s="307"/>
      <c r="J28" s="307"/>
      <c r="K28" s="307"/>
    </row>
    <row r="29" spans="2:11" ht="29.25" customHeight="1">
      <c r="B29" s="293" t="s">
        <v>269</v>
      </c>
      <c r="C29" s="306"/>
      <c r="D29" s="307"/>
      <c r="E29" s="307"/>
      <c r="F29" s="307"/>
      <c r="G29" s="307"/>
      <c r="H29" s="307"/>
      <c r="I29" s="307"/>
      <c r="J29" s="307"/>
      <c r="K29" s="307"/>
    </row>
    <row r="30" spans="2:11" ht="66.75" customHeight="1">
      <c r="B30" s="305"/>
      <c r="C30" s="306"/>
      <c r="D30" s="736" t="s">
        <v>273</v>
      </c>
      <c r="E30" s="737"/>
      <c r="F30" s="737"/>
      <c r="G30" s="737"/>
      <c r="H30" s="737"/>
      <c r="I30" s="737"/>
      <c r="J30" s="737"/>
      <c r="K30" s="738"/>
    </row>
    <row r="31" spans="2:11" ht="12.75">
      <c r="B31" s="305"/>
      <c r="C31" s="306"/>
      <c r="D31" s="294"/>
      <c r="E31" s="294"/>
      <c r="F31" s="294"/>
      <c r="G31" s="294"/>
      <c r="H31" s="294"/>
      <c r="I31" s="294"/>
      <c r="J31" s="294"/>
      <c r="K31" s="294"/>
    </row>
    <row r="32" spans="2:11" ht="66.75" customHeight="1">
      <c r="B32" s="305"/>
      <c r="C32" s="306"/>
      <c r="D32" s="736" t="s">
        <v>286</v>
      </c>
      <c r="E32" s="737"/>
      <c r="F32" s="737"/>
      <c r="G32" s="737"/>
      <c r="H32" s="737"/>
      <c r="I32" s="737"/>
      <c r="J32" s="737"/>
      <c r="K32" s="738"/>
    </row>
    <row r="33" spans="2:11" ht="12.75">
      <c r="B33" s="305"/>
      <c r="C33" s="306"/>
      <c r="D33" s="294"/>
      <c r="E33" s="294"/>
      <c r="F33" s="294"/>
      <c r="G33" s="294"/>
      <c r="H33" s="294"/>
      <c r="I33" s="294"/>
      <c r="J33" s="294"/>
      <c r="K33" s="294"/>
    </row>
    <row r="34" spans="2:11" ht="62.25" customHeight="1">
      <c r="B34" s="305"/>
      <c r="C34" s="295"/>
      <c r="D34" s="736" t="s">
        <v>287</v>
      </c>
      <c r="E34" s="737"/>
      <c r="F34" s="737"/>
      <c r="G34" s="737"/>
      <c r="H34" s="737"/>
      <c r="I34" s="737"/>
      <c r="J34" s="737"/>
      <c r="K34" s="738"/>
    </row>
    <row r="35" spans="2:11" ht="13.5" customHeight="1">
      <c r="B35" s="305"/>
      <c r="C35" s="306"/>
      <c r="D35" s="307"/>
      <c r="E35" s="307"/>
      <c r="F35" s="307"/>
      <c r="G35" s="307"/>
      <c r="H35" s="307"/>
      <c r="I35" s="307"/>
      <c r="J35" s="307"/>
      <c r="K35" s="307"/>
    </row>
    <row r="36" spans="2:11" ht="12.75">
      <c r="B36" s="293" t="s">
        <v>270</v>
      </c>
      <c r="C36" s="306"/>
      <c r="D36" s="307"/>
      <c r="E36" s="307"/>
      <c r="F36" s="307"/>
      <c r="G36" s="307"/>
      <c r="H36" s="307"/>
      <c r="I36" s="307"/>
      <c r="J36" s="307"/>
      <c r="K36" s="307"/>
    </row>
    <row r="37" spans="2:11" ht="57.75" customHeight="1">
      <c r="B37" s="305"/>
      <c r="C37" s="306"/>
      <c r="D37" s="736" t="s">
        <v>280</v>
      </c>
      <c r="E37" s="737"/>
      <c r="F37" s="737"/>
      <c r="G37" s="737"/>
      <c r="H37" s="737"/>
      <c r="I37" s="737"/>
      <c r="J37" s="737"/>
      <c r="K37" s="738"/>
    </row>
    <row r="38" spans="2:11" ht="12.75">
      <c r="B38" s="305"/>
      <c r="C38" s="306"/>
      <c r="D38" s="296"/>
      <c r="E38" s="297"/>
      <c r="F38" s="297"/>
      <c r="G38" s="297"/>
      <c r="H38" s="297"/>
      <c r="I38" s="297"/>
      <c r="J38" s="297"/>
      <c r="K38" s="297"/>
    </row>
    <row r="39" spans="2:11" ht="36.75" customHeight="1">
      <c r="B39" s="511" t="s">
        <v>317</v>
      </c>
      <c r="C39" s="299"/>
      <c r="D39" s="307"/>
      <c r="E39" s="307"/>
      <c r="F39" s="307"/>
      <c r="G39" s="307"/>
      <c r="H39" s="307"/>
      <c r="I39" s="307"/>
      <c r="J39" s="307"/>
      <c r="K39" s="307"/>
    </row>
    <row r="40" spans="2:11" ht="20.25" customHeight="1">
      <c r="B40" s="293" t="s">
        <v>269</v>
      </c>
      <c r="C40" s="306"/>
      <c r="D40" s="307"/>
      <c r="E40" s="307"/>
      <c r="F40" s="307"/>
      <c r="G40" s="307"/>
      <c r="H40" s="307"/>
      <c r="I40" s="307"/>
      <c r="J40" s="307"/>
      <c r="K40" s="307"/>
    </row>
    <row r="41" spans="2:11" ht="66.75" customHeight="1">
      <c r="B41" s="305"/>
      <c r="C41" s="306"/>
      <c r="D41" s="736" t="s">
        <v>281</v>
      </c>
      <c r="E41" s="737"/>
      <c r="F41" s="737"/>
      <c r="G41" s="737"/>
      <c r="H41" s="737"/>
      <c r="I41" s="737"/>
      <c r="J41" s="737"/>
      <c r="K41" s="738"/>
    </row>
    <row r="42" spans="2:11" ht="12.75">
      <c r="B42" s="305"/>
      <c r="C42" s="306"/>
      <c r="D42" s="294"/>
      <c r="E42" s="294"/>
      <c r="F42" s="294"/>
      <c r="G42" s="294"/>
      <c r="H42" s="294"/>
      <c r="I42" s="294"/>
      <c r="J42" s="294"/>
      <c r="K42" s="294"/>
    </row>
    <row r="43" spans="2:11" ht="66.75" customHeight="1">
      <c r="B43" s="305"/>
      <c r="C43" s="306"/>
      <c r="D43" s="736" t="s">
        <v>289</v>
      </c>
      <c r="E43" s="737"/>
      <c r="F43" s="737"/>
      <c r="G43" s="737"/>
      <c r="H43" s="737"/>
      <c r="I43" s="737"/>
      <c r="J43" s="737"/>
      <c r="K43" s="738"/>
    </row>
    <row r="44" spans="2:11" ht="12.75">
      <c r="B44" s="305"/>
      <c r="C44" s="306"/>
      <c r="D44" s="294"/>
      <c r="E44" s="294"/>
      <c r="F44" s="294"/>
      <c r="G44" s="294"/>
      <c r="H44" s="294"/>
      <c r="I44" s="294"/>
      <c r="J44" s="294"/>
      <c r="K44" s="294"/>
    </row>
    <row r="45" spans="2:11" ht="62.25" customHeight="1">
      <c r="B45" s="305"/>
      <c r="C45" s="295"/>
      <c r="D45" s="736" t="s">
        <v>288</v>
      </c>
      <c r="E45" s="737"/>
      <c r="F45" s="737"/>
      <c r="G45" s="737"/>
      <c r="H45" s="737"/>
      <c r="I45" s="737"/>
      <c r="J45" s="737"/>
      <c r="K45" s="738"/>
    </row>
    <row r="46" spans="2:11" ht="3.75" customHeight="1">
      <c r="B46" s="305"/>
      <c r="C46" s="306"/>
      <c r="D46" s="307"/>
      <c r="E46" s="307"/>
      <c r="F46" s="307"/>
      <c r="G46" s="307"/>
      <c r="H46" s="307"/>
      <c r="I46" s="307"/>
      <c r="J46" s="307"/>
      <c r="K46" s="307"/>
    </row>
    <row r="47" spans="2:11" ht="12.75">
      <c r="B47" s="293" t="s">
        <v>270</v>
      </c>
      <c r="C47" s="306"/>
      <c r="D47" s="307"/>
      <c r="E47" s="307"/>
      <c r="F47" s="307"/>
      <c r="G47" s="307"/>
      <c r="H47" s="307"/>
      <c r="I47" s="307"/>
      <c r="J47" s="307"/>
      <c r="K47" s="307"/>
    </row>
    <row r="48" spans="2:11" ht="57.75" customHeight="1">
      <c r="B48" s="305"/>
      <c r="C48" s="306"/>
      <c r="D48" s="736" t="s">
        <v>275</v>
      </c>
      <c r="E48" s="737"/>
      <c r="F48" s="737"/>
      <c r="G48" s="737"/>
      <c r="H48" s="737"/>
      <c r="I48" s="737"/>
      <c r="J48" s="737"/>
      <c r="K48" s="738"/>
    </row>
    <row r="49" spans="2:11" ht="12.75">
      <c r="B49" s="305"/>
      <c r="C49" s="306"/>
      <c r="D49" s="296"/>
      <c r="E49" s="297"/>
      <c r="F49" s="297"/>
      <c r="G49" s="297"/>
      <c r="H49" s="297"/>
      <c r="I49" s="297"/>
      <c r="J49" s="297"/>
      <c r="K49" s="297"/>
    </row>
    <row r="50" spans="2:11" ht="18" customHeight="1">
      <c r="B50" s="305"/>
      <c r="C50" s="306"/>
      <c r="D50" s="294"/>
      <c r="E50" s="294"/>
      <c r="F50" s="294"/>
      <c r="G50" s="294"/>
      <c r="H50" s="294"/>
      <c r="I50" s="294"/>
      <c r="J50" s="294"/>
      <c r="K50" s="294"/>
    </row>
    <row r="51" spans="2:11" ht="42" customHeight="1">
      <c r="B51" s="511" t="s">
        <v>318</v>
      </c>
      <c r="C51" s="306"/>
      <c r="D51" s="306"/>
      <c r="E51" s="306"/>
      <c r="F51" s="306"/>
      <c r="G51" s="306"/>
      <c r="H51" s="306"/>
      <c r="I51" s="306"/>
      <c r="J51" s="306"/>
      <c r="K51" s="306"/>
    </row>
    <row r="52" spans="2:11" ht="32.25" customHeight="1">
      <c r="B52" s="293" t="s">
        <v>269</v>
      </c>
      <c r="C52" s="306"/>
      <c r="D52" s="307"/>
      <c r="E52" s="307"/>
      <c r="F52" s="307"/>
      <c r="G52" s="307"/>
      <c r="H52" s="307"/>
      <c r="I52" s="307"/>
      <c r="J52" s="307"/>
      <c r="K52" s="307"/>
    </row>
    <row r="53" spans="2:11" ht="66.75" customHeight="1">
      <c r="B53" s="305"/>
      <c r="C53" s="306"/>
      <c r="D53" s="736" t="s">
        <v>282</v>
      </c>
      <c r="E53" s="737"/>
      <c r="F53" s="737"/>
      <c r="G53" s="737"/>
      <c r="H53" s="737"/>
      <c r="I53" s="737"/>
      <c r="J53" s="737"/>
      <c r="K53" s="738"/>
    </row>
    <row r="54" spans="2:11" ht="12.75">
      <c r="B54" s="305"/>
      <c r="C54" s="306"/>
      <c r="D54" s="294"/>
      <c r="E54" s="294"/>
      <c r="F54" s="294"/>
      <c r="G54" s="294"/>
      <c r="H54" s="294"/>
      <c r="I54" s="294"/>
      <c r="J54" s="294"/>
      <c r="K54" s="294"/>
    </row>
    <row r="55" spans="2:11" ht="62.25" customHeight="1">
      <c r="B55" s="300" t="s">
        <v>270</v>
      </c>
      <c r="C55" s="295"/>
      <c r="D55" s="736" t="s">
        <v>0</v>
      </c>
      <c r="E55" s="739"/>
      <c r="F55" s="739"/>
      <c r="G55" s="739"/>
      <c r="H55" s="739"/>
      <c r="I55" s="739"/>
      <c r="J55" s="739"/>
      <c r="K55" s="740"/>
    </row>
    <row r="56" spans="2:11" ht="12.75">
      <c r="B56" s="305"/>
      <c r="C56" s="306"/>
      <c r="D56" s="307"/>
      <c r="E56" s="307"/>
      <c r="F56" s="307"/>
      <c r="G56" s="307"/>
      <c r="H56" s="307"/>
      <c r="I56" s="307"/>
      <c r="J56" s="307"/>
      <c r="K56" s="307"/>
    </row>
    <row r="57" spans="2:11" ht="90" customHeight="1">
      <c r="B57" s="300" t="s">
        <v>271</v>
      </c>
      <c r="C57" s="306"/>
      <c r="D57" s="736" t="s">
        <v>326</v>
      </c>
      <c r="E57" s="739"/>
      <c r="F57" s="739"/>
      <c r="G57" s="739"/>
      <c r="H57" s="739"/>
      <c r="I57" s="739"/>
      <c r="J57" s="739"/>
      <c r="K57" s="740"/>
    </row>
    <row r="58" spans="2:11" ht="12.75">
      <c r="B58" s="305"/>
      <c r="C58" s="306"/>
      <c r="D58" s="306"/>
      <c r="E58" s="306"/>
      <c r="F58" s="306"/>
      <c r="G58" s="306"/>
      <c r="H58" s="306"/>
      <c r="I58" s="306"/>
      <c r="J58" s="306"/>
      <c r="K58" s="306"/>
    </row>
    <row r="59" spans="2:11" ht="12.75">
      <c r="B59" s="305"/>
      <c r="C59" s="306"/>
      <c r="D59" s="306"/>
      <c r="E59" s="306"/>
      <c r="F59" s="306"/>
      <c r="G59" s="306"/>
      <c r="H59" s="306"/>
      <c r="I59" s="306"/>
      <c r="J59" s="306"/>
      <c r="K59" s="306"/>
    </row>
    <row r="60" spans="2:11" ht="42" customHeight="1">
      <c r="B60" s="510" t="s">
        <v>319</v>
      </c>
      <c r="C60" s="306"/>
      <c r="D60" s="306"/>
      <c r="E60" s="306"/>
      <c r="F60" s="306"/>
      <c r="G60" s="306"/>
      <c r="H60" s="306"/>
      <c r="I60" s="306"/>
      <c r="J60" s="306"/>
      <c r="K60" s="306"/>
    </row>
    <row r="61" spans="2:11" ht="36.75" customHeight="1">
      <c r="B61" s="293" t="s">
        <v>269</v>
      </c>
      <c r="C61" s="306"/>
      <c r="D61" s="307"/>
      <c r="E61" s="307"/>
      <c r="F61" s="307"/>
      <c r="G61" s="307"/>
      <c r="H61" s="307"/>
      <c r="I61" s="307"/>
      <c r="J61" s="307"/>
      <c r="K61" s="307"/>
    </row>
    <row r="62" spans="2:11" ht="66.75" customHeight="1">
      <c r="B62" s="305"/>
      <c r="C62" s="306"/>
      <c r="D62" s="736" t="s">
        <v>281</v>
      </c>
      <c r="E62" s="737"/>
      <c r="F62" s="737"/>
      <c r="G62" s="737"/>
      <c r="H62" s="737"/>
      <c r="I62" s="737"/>
      <c r="J62" s="737"/>
      <c r="K62" s="738"/>
    </row>
    <row r="63" spans="2:11" ht="12.75">
      <c r="B63" s="305"/>
      <c r="C63" s="306"/>
      <c r="D63" s="294"/>
      <c r="E63" s="294"/>
      <c r="F63" s="294"/>
      <c r="G63" s="294"/>
      <c r="H63" s="294"/>
      <c r="I63" s="294"/>
      <c r="J63" s="294"/>
      <c r="K63" s="294"/>
    </row>
    <row r="64" spans="2:11" ht="66.75" customHeight="1">
      <c r="B64" s="305"/>
      <c r="C64" s="306"/>
      <c r="D64" s="736" t="s">
        <v>1</v>
      </c>
      <c r="E64" s="737"/>
      <c r="F64" s="737"/>
      <c r="G64" s="737"/>
      <c r="H64" s="737"/>
      <c r="I64" s="737"/>
      <c r="J64" s="737"/>
      <c r="K64" s="738"/>
    </row>
    <row r="65" spans="2:11" ht="12.75">
      <c r="B65" s="305"/>
      <c r="C65" s="306"/>
      <c r="D65" s="294"/>
      <c r="E65" s="294"/>
      <c r="F65" s="294"/>
      <c r="G65" s="294"/>
      <c r="H65" s="294"/>
      <c r="I65" s="294"/>
      <c r="J65" s="294"/>
      <c r="K65" s="294"/>
    </row>
    <row r="66" spans="2:11" ht="62.25" customHeight="1">
      <c r="B66" s="300" t="s">
        <v>270</v>
      </c>
      <c r="C66" s="295"/>
      <c r="D66" s="736" t="s">
        <v>2</v>
      </c>
      <c r="E66" s="739"/>
      <c r="F66" s="739"/>
      <c r="G66" s="739"/>
      <c r="H66" s="739"/>
      <c r="I66" s="739"/>
      <c r="J66" s="739"/>
      <c r="K66" s="740"/>
    </row>
    <row r="67" spans="2:11" ht="12.75">
      <c r="B67" s="305"/>
      <c r="C67" s="306"/>
      <c r="D67" s="294"/>
      <c r="E67" s="294"/>
      <c r="F67" s="294"/>
      <c r="G67" s="294"/>
      <c r="H67" s="294"/>
      <c r="I67" s="294"/>
      <c r="J67" s="294"/>
      <c r="K67" s="294"/>
    </row>
    <row r="68" spans="2:11" ht="62.25" customHeight="1">
      <c r="B68" s="300"/>
      <c r="C68" s="295"/>
      <c r="D68" s="741" t="s">
        <v>327</v>
      </c>
      <c r="E68" s="739"/>
      <c r="F68" s="739"/>
      <c r="G68" s="739"/>
      <c r="H68" s="739"/>
      <c r="I68" s="739"/>
      <c r="J68" s="739"/>
      <c r="K68" s="740"/>
    </row>
    <row r="69" spans="2:11" ht="12.75">
      <c r="B69" s="305"/>
      <c r="C69" s="306"/>
      <c r="D69" s="306"/>
      <c r="E69" s="306"/>
      <c r="F69" s="306"/>
      <c r="G69" s="306"/>
      <c r="H69" s="306"/>
      <c r="I69" s="306"/>
      <c r="J69" s="306"/>
      <c r="K69" s="306"/>
    </row>
    <row r="70" spans="2:11" ht="90" customHeight="1">
      <c r="B70" s="300" t="s">
        <v>271</v>
      </c>
      <c r="C70" s="306"/>
      <c r="D70" s="741" t="s">
        <v>328</v>
      </c>
      <c r="E70" s="739"/>
      <c r="F70" s="739"/>
      <c r="G70" s="739"/>
      <c r="H70" s="739"/>
      <c r="I70" s="739"/>
      <c r="J70" s="739"/>
      <c r="K70" s="740"/>
    </row>
    <row r="71" spans="2:11" ht="12.75" customHeight="1"/>
    <row r="72" spans="2:11" ht="12.75" customHeight="1"/>
    <row r="73" spans="2:11" ht="12.75" customHeight="1"/>
    <row r="74" spans="2:11" ht="12.75" customHeight="1"/>
    <row r="75" spans="2:11" ht="12.75" customHeight="1"/>
    <row r="76" spans="2:11" ht="12.75" customHeight="1"/>
    <row r="77" spans="2:11" ht="12.75" customHeight="1"/>
    <row r="78" spans="2:11" ht="12.75" customHeight="1"/>
    <row r="79" spans="2:11" ht="12.75" customHeight="1"/>
  </sheetData>
  <sheetProtection algorithmName="SHA-512" hashValue="PgozuXR6CrQwp7cmqNH+1ZkdwKg7WVPSfN2OuPyfTo0HkK/xvUyilGmY3uQyLMUVzKCsz+L0rWYPbaTAqFCQEg==" saltValue="hmiv0tj39uQhRm81BvyVzg==" spinCount="100000" sheet="1" objects="1" scenarios="1"/>
  <mergeCells count="26">
    <mergeCell ref="B2:K2"/>
    <mergeCell ref="D45:K45"/>
    <mergeCell ref="D37:K37"/>
    <mergeCell ref="D43:K43"/>
    <mergeCell ref="D7:K7"/>
    <mergeCell ref="B4:K4"/>
    <mergeCell ref="D48:K48"/>
    <mergeCell ref="D41:K41"/>
    <mergeCell ref="D9:K9"/>
    <mergeCell ref="D15:K15"/>
    <mergeCell ref="D17:K17"/>
    <mergeCell ref="D11:K11"/>
    <mergeCell ref="D34:K34"/>
    <mergeCell ref="D30:K30"/>
    <mergeCell ref="D32:K32"/>
    <mergeCell ref="D19:K19"/>
    <mergeCell ref="D22:K22"/>
    <mergeCell ref="D26:K26"/>
    <mergeCell ref="D53:K53"/>
    <mergeCell ref="D55:K55"/>
    <mergeCell ref="D70:K70"/>
    <mergeCell ref="D57:K57"/>
    <mergeCell ref="D62:K62"/>
    <mergeCell ref="D64:K64"/>
    <mergeCell ref="D66:K66"/>
    <mergeCell ref="D68:K68"/>
  </mergeCells>
  <phoneticPr fontId="37" type="noConversion"/>
  <pageMargins left="0.27559055118110237" right="0.55118110236220474" top="0.43307086614173229" bottom="0.43307086614173229" header="0.27559055118110237" footer="0.23622047244094491"/>
  <pageSetup paperSize="8" scale="95" orientation="portrait" r:id="rId1"/>
  <headerFooter alignWithMargins="0">
    <oddFooter>&amp;R2019 Triennial Central Bank Survey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indexed="43"/>
  </sheetPr>
  <dimension ref="B1:F10"/>
  <sheetViews>
    <sheetView workbookViewId="0">
      <selection activeCell="K15" sqref="K15"/>
    </sheetView>
  </sheetViews>
  <sheetFormatPr defaultColWidth="9.140625" defaultRowHeight="12"/>
  <cols>
    <col min="1" max="1" width="2.140625" style="67" customWidth="1"/>
    <col min="2" max="2" width="4.42578125" style="67" customWidth="1"/>
    <col min="3" max="3" width="0.5703125" style="67" customWidth="1"/>
    <col min="4" max="4" width="20.28515625" style="67" customWidth="1"/>
    <col min="5" max="5" width="15.85546875" style="162" customWidth="1"/>
    <col min="6" max="6" width="0.85546875" style="67" customWidth="1"/>
    <col min="7" max="16384" width="9.140625" style="67"/>
  </cols>
  <sheetData>
    <row r="1" spans="2:6" ht="12.75" thickBot="1"/>
    <row r="2" spans="2:6">
      <c r="C2" s="163"/>
      <c r="D2" s="750" t="s">
        <v>131</v>
      </c>
      <c r="E2" s="752" t="s">
        <v>132</v>
      </c>
      <c r="F2" s="164"/>
    </row>
    <row r="3" spans="2:6" ht="12.75" thickBot="1">
      <c r="C3" s="165"/>
      <c r="D3" s="751"/>
      <c r="E3" s="753"/>
      <c r="F3" s="166"/>
    </row>
    <row r="4" spans="2:6" ht="4.5" customHeight="1">
      <c r="C4" s="167"/>
      <c r="D4" s="168"/>
      <c r="E4" s="169"/>
      <c r="F4" s="170"/>
    </row>
    <row r="5" spans="2:6">
      <c r="B5" s="754"/>
      <c r="C5" s="172"/>
      <c r="D5" s="173" t="s">
        <v>133</v>
      </c>
      <c r="E5" s="175" t="e">
        <f>+SUM(OUT_1_Check!AG16:AS52)</f>
        <v>#REF!</v>
      </c>
      <c r="F5" s="174"/>
    </row>
    <row r="6" spans="2:6">
      <c r="B6" s="754"/>
      <c r="C6" s="172"/>
      <c r="D6" s="173" t="s">
        <v>134</v>
      </c>
      <c r="E6" s="175" t="e">
        <f>+SUM(OUT_1_Check!AG16:AS52)</f>
        <v>#REF!</v>
      </c>
      <c r="F6" s="174"/>
    </row>
    <row r="7" spans="2:6">
      <c r="B7" s="754"/>
      <c r="C7" s="172"/>
      <c r="D7" s="173" t="s">
        <v>135</v>
      </c>
      <c r="E7" s="175">
        <f>+SUM(OUT_3_Check!D16:N39)</f>
        <v>0</v>
      </c>
      <c r="F7" s="174"/>
    </row>
    <row r="8" spans="2:6">
      <c r="B8" s="754"/>
      <c r="C8" s="172"/>
      <c r="D8" s="173" t="s">
        <v>136</v>
      </c>
      <c r="E8" s="175">
        <f>+SUM(OUT_4_Check!D15:S36)</f>
        <v>0</v>
      </c>
      <c r="F8" s="174"/>
    </row>
    <row r="9" spans="2:6">
      <c r="B9" s="171"/>
      <c r="C9" s="172"/>
      <c r="D9" s="173" t="s">
        <v>141</v>
      </c>
      <c r="E9" s="175" t="e">
        <f>+SUM(CDS_Check!D17:K28)</f>
        <v>#REF!</v>
      </c>
      <c r="F9" s="174"/>
    </row>
    <row r="10" spans="2:6" ht="4.5" customHeight="1">
      <c r="B10" s="171"/>
      <c r="C10" s="236"/>
      <c r="D10" s="237"/>
      <c r="E10" s="238"/>
      <c r="F10" s="239"/>
    </row>
  </sheetData>
  <mergeCells count="3">
    <mergeCell ref="D2:D3"/>
    <mergeCell ref="E2:E3"/>
    <mergeCell ref="B5:B8"/>
  </mergeCells>
  <phoneticPr fontId="37"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12289" r:id="rId4" name="chkChecking">
          <controlPr locked="0" defaultSize="0" print="0" autoLine="0" r:id="rId5">
            <anchor>
              <from>
                <xdr:col>2</xdr:col>
                <xdr:colOff>9525</xdr:colOff>
                <xdr:row>10</xdr:row>
                <xdr:rowOff>57150</xdr:rowOff>
              </from>
              <to>
                <xdr:col>4</xdr:col>
                <xdr:colOff>209550</xdr:colOff>
                <xdr:row>11</xdr:row>
                <xdr:rowOff>114300</xdr:rowOff>
              </to>
            </anchor>
          </controlPr>
        </control>
      </mc:Choice>
      <mc:Fallback>
        <control shapeId="12289" r:id="rId4" name="chkChecking"/>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5"/>
  <dimension ref="A1:E11"/>
  <sheetViews>
    <sheetView showGridLines="0" workbookViewId="0">
      <selection activeCell="D10" sqref="D10"/>
    </sheetView>
  </sheetViews>
  <sheetFormatPr defaultColWidth="0" defaultRowHeight="12" zeroHeight="1"/>
  <cols>
    <col min="1" max="1" width="2.140625" style="395" customWidth="1"/>
    <col min="2" max="2" width="6.85546875" style="395" customWidth="1"/>
    <col min="3" max="3" width="24.28515625" style="395" customWidth="1"/>
    <col min="4" max="4" width="16.7109375" style="400" customWidth="1"/>
    <col min="5" max="5" width="9.140625" style="395" customWidth="1"/>
    <col min="6" max="16384" width="0" style="391" hidden="1"/>
  </cols>
  <sheetData>
    <row r="1" spans="1:5" s="395" customFormat="1">
      <c r="A1" s="393"/>
      <c r="B1" s="393"/>
      <c r="C1" s="393"/>
      <c r="D1" s="394"/>
    </row>
    <row r="2" spans="1:5" s="395" customFormat="1" ht="14.25">
      <c r="A2" s="393"/>
      <c r="B2" s="393"/>
      <c r="C2" s="376" t="s">
        <v>312</v>
      </c>
      <c r="D2" s="531"/>
    </row>
    <row r="3" spans="1:5" s="395" customFormat="1" ht="20.100000000000001" customHeight="1">
      <c r="A3" s="393"/>
      <c r="B3" s="393"/>
      <c r="D3" s="400"/>
    </row>
    <row r="4" spans="1:5" s="395" customFormat="1" ht="33" customHeight="1">
      <c r="A4" s="393"/>
      <c r="B4" s="393"/>
      <c r="C4" s="532" t="s">
        <v>313</v>
      </c>
      <c r="D4" s="533" t="s">
        <v>314</v>
      </c>
    </row>
    <row r="5" spans="1:5" s="392" customFormat="1" ht="20.100000000000001" customHeight="1">
      <c r="A5" s="396"/>
      <c r="B5" s="397"/>
      <c r="C5" s="534" t="s">
        <v>315</v>
      </c>
      <c r="D5" s="535">
        <f>MAX(ABS('O1'!G47),ABS('O1'!G48))</f>
        <v>0</v>
      </c>
      <c r="E5" s="398"/>
    </row>
    <row r="6" spans="1:5" s="392" customFormat="1" ht="20.100000000000001" customHeight="1">
      <c r="A6" s="396"/>
      <c r="B6" s="397"/>
      <c r="C6" s="536" t="s">
        <v>316</v>
      </c>
      <c r="D6" s="537">
        <f>MAX(ABS('O2'!G47),ABS('O2'!G48))</f>
        <v>0</v>
      </c>
      <c r="E6" s="398"/>
    </row>
    <row r="7" spans="1:5" s="392" customFormat="1" ht="20.100000000000001" customHeight="1">
      <c r="A7" s="396"/>
      <c r="B7" s="397"/>
      <c r="C7" s="536" t="s">
        <v>317</v>
      </c>
      <c r="D7" s="537">
        <f>MAX(ABS('O3'!F36),ABS('O3'!F37))</f>
        <v>0</v>
      </c>
      <c r="E7" s="398"/>
    </row>
    <row r="8" spans="1:5" s="392" customFormat="1" ht="20.100000000000001" customHeight="1">
      <c r="A8" s="396"/>
      <c r="B8" s="397"/>
      <c r="C8" s="536" t="s">
        <v>318</v>
      </c>
      <c r="D8" s="537">
        <f>MAX(ABS('O4'!F30),ABS('O4'!F31))</f>
        <v>0</v>
      </c>
      <c r="E8" s="398"/>
    </row>
    <row r="9" spans="1:5" s="392" customFormat="1" ht="20.100000000000001" customHeight="1">
      <c r="A9" s="396"/>
      <c r="B9" s="399"/>
      <c r="C9" s="715" t="s">
        <v>319</v>
      </c>
      <c r="D9" s="537">
        <f>MAX(ABS('O5'!F44),ABS('O5'!F45))</f>
        <v>0</v>
      </c>
      <c r="E9" s="400"/>
    </row>
    <row r="10" spans="1:5" s="392" customFormat="1" ht="20.100000000000001" customHeight="1">
      <c r="A10" s="396"/>
      <c r="B10" s="399"/>
      <c r="C10" s="716" t="s">
        <v>370</v>
      </c>
      <c r="D10" s="538">
        <f>SUM(D5:D9)</f>
        <v>0</v>
      </c>
      <c r="E10" s="400"/>
    </row>
    <row r="11" spans="1:5" ht="20.100000000000001" customHeight="1"/>
  </sheetData>
  <sheetProtection algorithmName="SHA-512" hashValue="sn1tuVDHH49n9nva0kSsWDMJiAdBD4g28ztRT378S/4Z47DBGg6m4Mz/X3vmZPaSzoYgLHaBOvQqDH9DN9N7MA==" saltValue="RSLfWv7uT406tpWhneYM7Q==" spinCount="100000" sheet="1" objects="1" scenarios="1"/>
  <phoneticPr fontId="37" type="noConversion"/>
  <conditionalFormatting sqref="D5:D10">
    <cfRule type="cellIs" dxfId="91" priority="1" stopIfTrue="1" operator="greaterThan">
      <formula>5</formula>
    </cfRule>
  </conditionalFormatting>
  <pageMargins left="0.74803149606299213" right="0.74803149606299213" top="0.98425196850393704" bottom="0.98425196850393704" header="0.51181102362204722" footer="0.51181102362204722"/>
  <pageSetup paperSize="8" orientation="portrait" r:id="rId1"/>
  <headerFooter alignWithMargins="0">
    <oddFooter>&amp;R2019 Triennial Central Bank Survey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outlinePr summaryBelow="0" summaryRight="0"/>
    <pageSetUpPr fitToPage="1"/>
  </sheetPr>
  <dimension ref="B1:BI88"/>
  <sheetViews>
    <sheetView showGridLines="0" zoomScale="70" zoomScaleNormal="70" workbookViewId="0">
      <pane xSplit="3" ySplit="7" topLeftCell="D8" activePane="bottomRight" state="frozen"/>
      <selection pane="topRight" activeCell="D1" sqref="D1"/>
      <selection pane="bottomLeft" activeCell="A8" sqref="A8"/>
      <selection pane="bottomRight" activeCell="D10" sqref="D10"/>
    </sheetView>
  </sheetViews>
  <sheetFormatPr defaultColWidth="0" defaultRowHeight="14.25"/>
  <cols>
    <col min="1" max="1" width="1.7109375" style="9" customWidth="1"/>
    <col min="2" max="2" width="1.7109375" style="391" customWidth="1"/>
    <col min="3" max="3" width="50.7109375" style="577" customWidth="1"/>
    <col min="4" max="6" width="7.28515625" style="9" customWidth="1"/>
    <col min="7" max="7" width="7.28515625" style="155" customWidth="1"/>
    <col min="8" max="28" width="7.28515625" style="9" customWidth="1"/>
    <col min="29" max="29" width="8.85546875" style="9" customWidth="1"/>
    <col min="30" max="42" width="7.28515625" style="9" customWidth="1"/>
    <col min="43" max="43" width="9.85546875" style="9" customWidth="1"/>
    <col min="44" max="44" width="7.28515625" style="9" customWidth="1"/>
    <col min="45" max="45" width="1.7109375" style="9" customWidth="1"/>
    <col min="46" max="46" width="7.28515625" style="9" customWidth="1"/>
    <col min="47" max="47" width="9.140625" style="9" customWidth="1"/>
    <col min="48" max="16384" width="0" style="9" hidden="1"/>
  </cols>
  <sheetData>
    <row r="1" spans="2:61" s="188" customFormat="1" ht="19.5" customHeight="1">
      <c r="B1" s="578" t="s">
        <v>336</v>
      </c>
      <c r="C1" s="557"/>
      <c r="D1" s="187"/>
      <c r="E1" s="187"/>
      <c r="F1" s="187"/>
      <c r="G1" s="187"/>
      <c r="H1" s="187"/>
      <c r="I1" s="187"/>
      <c r="J1" s="187"/>
      <c r="K1" s="187"/>
      <c r="AR1" s="524"/>
    </row>
    <row r="2" spans="2:61" s="319" customFormat="1" ht="20.100000000000001" customHeight="1">
      <c r="B2" s="452"/>
      <c r="C2" s="756" t="s">
        <v>296</v>
      </c>
      <c r="D2" s="756"/>
      <c r="E2" s="756"/>
      <c r="F2" s="756"/>
      <c r="G2" s="756"/>
      <c r="H2" s="756"/>
      <c r="I2" s="756"/>
      <c r="J2" s="756"/>
      <c r="K2" s="756"/>
      <c r="L2" s="756"/>
      <c r="M2" s="756"/>
      <c r="N2" s="756"/>
      <c r="O2" s="756"/>
      <c r="P2" s="756"/>
      <c r="Q2" s="756"/>
      <c r="R2" s="756"/>
      <c r="S2" s="756"/>
      <c r="T2" s="756"/>
      <c r="U2" s="756"/>
      <c r="V2" s="756"/>
      <c r="W2" s="756"/>
      <c r="X2" s="756"/>
      <c r="Y2" s="756"/>
      <c r="Z2" s="756"/>
      <c r="AA2" s="756"/>
      <c r="AB2" s="756"/>
      <c r="AC2" s="756"/>
      <c r="AD2" s="756"/>
      <c r="AE2" s="756"/>
      <c r="AF2" s="756"/>
      <c r="AG2" s="756"/>
      <c r="AH2" s="756"/>
      <c r="AI2" s="756"/>
      <c r="AJ2" s="756"/>
      <c r="AK2" s="756"/>
      <c r="AL2" s="756"/>
      <c r="AM2" s="756"/>
      <c r="AN2" s="756"/>
      <c r="AO2" s="756"/>
      <c r="AP2" s="756"/>
      <c r="AQ2" s="756"/>
      <c r="AR2" s="756"/>
    </row>
    <row r="3" spans="2:61" s="319" customFormat="1" ht="20.100000000000001" customHeight="1">
      <c r="B3" s="452"/>
      <c r="C3" s="756" t="s">
        <v>82</v>
      </c>
      <c r="D3" s="756"/>
      <c r="E3" s="756"/>
      <c r="F3" s="756"/>
      <c r="G3" s="756"/>
      <c r="H3" s="756"/>
      <c r="I3" s="756"/>
      <c r="J3" s="756"/>
      <c r="K3" s="756"/>
      <c r="L3" s="756"/>
      <c r="M3" s="756"/>
      <c r="N3" s="756"/>
      <c r="O3" s="756"/>
      <c r="P3" s="756"/>
      <c r="Q3" s="756"/>
      <c r="R3" s="756"/>
      <c r="S3" s="756"/>
      <c r="T3" s="756"/>
      <c r="U3" s="756"/>
      <c r="V3" s="756"/>
      <c r="W3" s="756"/>
      <c r="X3" s="756"/>
      <c r="Y3" s="756"/>
      <c r="Z3" s="756"/>
      <c r="AA3" s="756"/>
      <c r="AB3" s="756"/>
      <c r="AC3" s="756"/>
      <c r="AD3" s="756"/>
      <c r="AE3" s="756"/>
      <c r="AF3" s="756"/>
      <c r="AG3" s="756"/>
      <c r="AH3" s="756"/>
      <c r="AI3" s="756"/>
      <c r="AJ3" s="756"/>
      <c r="AK3" s="756"/>
      <c r="AL3" s="756"/>
      <c r="AM3" s="756"/>
      <c r="AN3" s="756"/>
      <c r="AO3" s="756"/>
      <c r="AP3" s="756"/>
      <c r="AQ3" s="756"/>
      <c r="AR3" s="756"/>
    </row>
    <row r="4" spans="2:61" s="319" customFormat="1" ht="20.100000000000001" customHeight="1">
      <c r="B4" s="452"/>
      <c r="C4" s="756" t="s">
        <v>350</v>
      </c>
      <c r="D4" s="756"/>
      <c r="E4" s="756"/>
      <c r="F4" s="756"/>
      <c r="G4" s="756"/>
      <c r="H4" s="756"/>
      <c r="I4" s="756"/>
      <c r="J4" s="756"/>
      <c r="K4" s="756"/>
      <c r="L4" s="756"/>
      <c r="M4" s="756"/>
      <c r="N4" s="756"/>
      <c r="O4" s="756"/>
      <c r="P4" s="756"/>
      <c r="Q4" s="756"/>
      <c r="R4" s="756"/>
      <c r="S4" s="756"/>
      <c r="T4" s="756"/>
      <c r="U4" s="756"/>
      <c r="V4" s="756"/>
      <c r="W4" s="756"/>
      <c r="X4" s="756"/>
      <c r="Y4" s="756"/>
      <c r="Z4" s="756"/>
      <c r="AA4" s="756"/>
      <c r="AB4" s="756"/>
      <c r="AC4" s="756"/>
      <c r="AD4" s="756"/>
      <c r="AE4" s="756"/>
      <c r="AF4" s="756"/>
      <c r="AG4" s="756"/>
      <c r="AH4" s="756"/>
      <c r="AI4" s="756"/>
      <c r="AJ4" s="756"/>
      <c r="AK4" s="756"/>
      <c r="AL4" s="756"/>
      <c r="AM4" s="756"/>
      <c r="AN4" s="756"/>
      <c r="AO4" s="756"/>
      <c r="AP4" s="756"/>
      <c r="AQ4" s="756"/>
      <c r="AR4" s="756"/>
    </row>
    <row r="5" spans="2:61" s="319" customFormat="1" ht="20.100000000000001" customHeight="1">
      <c r="B5" s="452"/>
      <c r="C5" s="756" t="s">
        <v>6</v>
      </c>
      <c r="D5" s="756"/>
      <c r="E5" s="756"/>
      <c r="F5" s="756"/>
      <c r="G5" s="756"/>
      <c r="H5" s="756"/>
      <c r="I5" s="756"/>
      <c r="J5" s="756"/>
      <c r="K5" s="756"/>
      <c r="L5" s="756"/>
      <c r="M5" s="756"/>
      <c r="N5" s="756"/>
      <c r="O5" s="756"/>
      <c r="P5" s="756"/>
      <c r="Q5" s="756"/>
      <c r="R5" s="756"/>
      <c r="S5" s="756"/>
      <c r="T5" s="756"/>
      <c r="U5" s="756"/>
      <c r="V5" s="756"/>
      <c r="W5" s="756"/>
      <c r="X5" s="756"/>
      <c r="Y5" s="756"/>
      <c r="Z5" s="756"/>
      <c r="AA5" s="756"/>
      <c r="AB5" s="756"/>
      <c r="AC5" s="756"/>
      <c r="AD5" s="756"/>
      <c r="AE5" s="756"/>
      <c r="AF5" s="756"/>
      <c r="AG5" s="756"/>
      <c r="AH5" s="756"/>
      <c r="AI5" s="756"/>
      <c r="AJ5" s="756"/>
      <c r="AK5" s="756"/>
      <c r="AL5" s="756"/>
      <c r="AM5" s="756"/>
      <c r="AN5" s="756"/>
      <c r="AO5" s="756"/>
      <c r="AP5" s="756"/>
      <c r="AQ5" s="756"/>
      <c r="AR5" s="756"/>
    </row>
    <row r="6" spans="2:61" s="188" customFormat="1" ht="39.950000000000003" customHeight="1">
      <c r="B6" s="579"/>
      <c r="C6" s="558"/>
      <c r="D6" s="189"/>
      <c r="E6" s="189"/>
      <c r="K6" s="189"/>
      <c r="L6" s="189"/>
    </row>
    <row r="7" spans="2:61" s="2" customFormat="1" ht="27.95" customHeight="1">
      <c r="B7" s="580"/>
      <c r="C7" s="559" t="s">
        <v>7</v>
      </c>
      <c r="D7" s="373" t="s">
        <v>349</v>
      </c>
      <c r="E7" s="373" t="s">
        <v>113</v>
      </c>
      <c r="F7" s="373" t="s">
        <v>155</v>
      </c>
      <c r="G7" s="373" t="s">
        <v>148</v>
      </c>
      <c r="H7" s="373" t="s">
        <v>114</v>
      </c>
      <c r="I7" s="373" t="s">
        <v>65</v>
      </c>
      <c r="J7" s="373" t="s">
        <v>154</v>
      </c>
      <c r="K7" s="373" t="s">
        <v>11</v>
      </c>
      <c r="L7" s="373" t="s">
        <v>115</v>
      </c>
      <c r="M7" s="373" t="s">
        <v>78</v>
      </c>
      <c r="N7" s="373" t="s">
        <v>116</v>
      </c>
      <c r="O7" s="373" t="s">
        <v>66</v>
      </c>
      <c r="P7" s="373" t="s">
        <v>64</v>
      </c>
      <c r="Q7" s="373" t="s">
        <v>56</v>
      </c>
      <c r="R7" s="373" t="s">
        <v>10</v>
      </c>
      <c r="S7" s="373" t="s">
        <v>67</v>
      </c>
      <c r="T7" s="373" t="s">
        <v>68</v>
      </c>
      <c r="U7" s="373" t="s">
        <v>79</v>
      </c>
      <c r="V7" s="373" t="s">
        <v>118</v>
      </c>
      <c r="W7" s="373" t="s">
        <v>80</v>
      </c>
      <c r="X7" s="373" t="s">
        <v>9</v>
      </c>
      <c r="Y7" s="373" t="s">
        <v>69</v>
      </c>
      <c r="Z7" s="373" t="s">
        <v>70</v>
      </c>
      <c r="AA7" s="373" t="s">
        <v>121</v>
      </c>
      <c r="AB7" s="373" t="s">
        <v>84</v>
      </c>
      <c r="AC7" s="373" t="s">
        <v>81</v>
      </c>
      <c r="AD7" s="373" t="s">
        <v>122</v>
      </c>
      <c r="AE7" s="373" t="s">
        <v>71</v>
      </c>
      <c r="AF7" s="373" t="s">
        <v>72</v>
      </c>
      <c r="AG7" s="373" t="s">
        <v>149</v>
      </c>
      <c r="AH7" s="373" t="s">
        <v>73</v>
      </c>
      <c r="AI7" s="373" t="s">
        <v>123</v>
      </c>
      <c r="AJ7" s="373" t="s">
        <v>153</v>
      </c>
      <c r="AK7" s="373" t="s">
        <v>85</v>
      </c>
      <c r="AL7" s="373" t="s">
        <v>74</v>
      </c>
      <c r="AM7" s="373" t="s">
        <v>320</v>
      </c>
      <c r="AN7" s="373" t="s">
        <v>76</v>
      </c>
      <c r="AO7" s="373" t="s">
        <v>8</v>
      </c>
      <c r="AP7" s="373" t="s">
        <v>77</v>
      </c>
      <c r="AQ7" s="373" t="s">
        <v>88</v>
      </c>
      <c r="AR7" s="374" t="s">
        <v>12</v>
      </c>
      <c r="AS7" s="375"/>
    </row>
    <row r="8" spans="2:61" s="265" customFormat="1" ht="45" customHeight="1">
      <c r="B8" s="581"/>
      <c r="C8" s="560" t="s">
        <v>3</v>
      </c>
      <c r="D8" s="655"/>
      <c r="E8" s="655"/>
      <c r="F8" s="656"/>
      <c r="G8" s="655"/>
      <c r="H8" s="655"/>
      <c r="I8" s="655"/>
      <c r="J8" s="655"/>
      <c r="K8" s="655"/>
      <c r="L8" s="655"/>
      <c r="M8" s="655"/>
      <c r="N8" s="655"/>
      <c r="O8" s="655"/>
      <c r="P8" s="655"/>
      <c r="Q8" s="655"/>
      <c r="R8" s="655"/>
      <c r="S8" s="655"/>
      <c r="T8" s="655"/>
      <c r="U8" s="655"/>
      <c r="V8" s="655"/>
      <c r="W8" s="655"/>
      <c r="X8" s="655"/>
      <c r="Y8" s="655"/>
      <c r="Z8" s="655"/>
      <c r="AA8" s="655"/>
      <c r="AB8" s="655"/>
      <c r="AC8" s="655"/>
      <c r="AD8" s="655"/>
      <c r="AE8" s="655"/>
      <c r="AF8" s="655"/>
      <c r="AG8" s="655"/>
      <c r="AH8" s="655"/>
      <c r="AI8" s="655"/>
      <c r="AJ8" s="655"/>
      <c r="AK8" s="655"/>
      <c r="AL8" s="655"/>
      <c r="AM8" s="655"/>
      <c r="AN8" s="655"/>
      <c r="AO8" s="655"/>
      <c r="AP8" s="655"/>
      <c r="AQ8" s="655"/>
      <c r="AR8" s="657"/>
      <c r="AS8" s="658"/>
    </row>
    <row r="9" spans="2:61" s="2" customFormat="1" ht="17.100000000000001" customHeight="1">
      <c r="B9" s="582"/>
      <c r="C9" s="546" t="s">
        <v>109</v>
      </c>
      <c r="D9" s="346"/>
      <c r="E9" s="346"/>
      <c r="F9" s="346"/>
      <c r="G9" s="370"/>
      <c r="H9" s="346"/>
      <c r="I9" s="346"/>
      <c r="J9" s="346"/>
      <c r="K9" s="346"/>
      <c r="L9" s="346"/>
      <c r="M9" s="346"/>
      <c r="N9" s="346"/>
      <c r="O9" s="346"/>
      <c r="P9" s="346"/>
      <c r="Q9" s="346"/>
      <c r="R9" s="346"/>
      <c r="S9" s="346"/>
      <c r="T9" s="346"/>
      <c r="U9" s="346"/>
      <c r="V9" s="346"/>
      <c r="W9" s="346"/>
      <c r="X9" s="346"/>
      <c r="Y9" s="346"/>
      <c r="Z9" s="346"/>
      <c r="AA9" s="346"/>
      <c r="AB9" s="346"/>
      <c r="AC9" s="346"/>
      <c r="AD9" s="346"/>
      <c r="AE9" s="346"/>
      <c r="AF9" s="346"/>
      <c r="AG9" s="346"/>
      <c r="AH9" s="346"/>
      <c r="AI9" s="346"/>
      <c r="AJ9" s="346"/>
      <c r="AK9" s="346"/>
      <c r="AL9" s="346"/>
      <c r="AM9" s="346"/>
      <c r="AN9" s="346"/>
      <c r="AO9" s="346"/>
      <c r="AP9" s="346"/>
      <c r="AQ9" s="346"/>
      <c r="AR9" s="659">
        <f>SUM(D9:AQ9)/2</f>
        <v>0</v>
      </c>
      <c r="AS9" s="652"/>
    </row>
    <row r="10" spans="2:61" s="4" customFormat="1" ht="17.100000000000001" customHeight="1">
      <c r="B10" s="583"/>
      <c r="C10" s="546" t="s">
        <v>110</v>
      </c>
      <c r="D10" s="346"/>
      <c r="E10" s="346"/>
      <c r="F10" s="346"/>
      <c r="G10" s="346"/>
      <c r="H10" s="346"/>
      <c r="I10" s="346"/>
      <c r="J10" s="346"/>
      <c r="K10" s="346"/>
      <c r="L10" s="346"/>
      <c r="M10" s="346"/>
      <c r="N10" s="346"/>
      <c r="O10" s="346"/>
      <c r="P10" s="346"/>
      <c r="Q10" s="346"/>
      <c r="R10" s="346"/>
      <c r="S10" s="346"/>
      <c r="T10" s="346"/>
      <c r="U10" s="346"/>
      <c r="V10" s="346"/>
      <c r="W10" s="346"/>
      <c r="X10" s="346"/>
      <c r="Y10" s="346"/>
      <c r="Z10" s="346"/>
      <c r="AA10" s="346"/>
      <c r="AB10" s="346"/>
      <c r="AC10" s="346"/>
      <c r="AD10" s="346"/>
      <c r="AE10" s="346"/>
      <c r="AF10" s="346"/>
      <c r="AG10" s="346"/>
      <c r="AH10" s="346"/>
      <c r="AI10" s="346"/>
      <c r="AJ10" s="346"/>
      <c r="AK10" s="346"/>
      <c r="AL10" s="346"/>
      <c r="AM10" s="346"/>
      <c r="AN10" s="346"/>
      <c r="AO10" s="346"/>
      <c r="AP10" s="346"/>
      <c r="AQ10" s="346"/>
      <c r="AR10" s="659">
        <f>SUM(D10:AQ10)/2</f>
        <v>0</v>
      </c>
      <c r="AS10" s="652"/>
      <c r="AT10" s="146"/>
      <c r="AU10" s="146"/>
      <c r="AV10" s="2"/>
      <c r="AW10" s="2"/>
      <c r="AX10" s="2"/>
      <c r="AY10" s="2"/>
      <c r="AZ10" s="2"/>
      <c r="BA10" s="2"/>
      <c r="BB10" s="2"/>
      <c r="BC10" s="2"/>
      <c r="BD10" s="2"/>
      <c r="BE10" s="2"/>
      <c r="BF10" s="2"/>
      <c r="BG10" s="2"/>
      <c r="BH10" s="2"/>
      <c r="BI10" s="2"/>
    </row>
    <row r="11" spans="2:61" s="4" customFormat="1" ht="17.100000000000001" customHeight="1">
      <c r="B11" s="583"/>
      <c r="C11" s="546" t="s">
        <v>342</v>
      </c>
      <c r="D11" s="346"/>
      <c r="E11" s="346"/>
      <c r="F11" s="346"/>
      <c r="G11" s="346"/>
      <c r="H11" s="346"/>
      <c r="I11" s="346"/>
      <c r="J11" s="346"/>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659">
        <f>SUM(D11:AQ11)/2</f>
        <v>0</v>
      </c>
      <c r="AS11" s="652"/>
      <c r="AT11" s="146"/>
      <c r="AU11" s="146"/>
      <c r="AV11" s="2"/>
      <c r="AW11" s="2"/>
      <c r="AX11" s="2"/>
      <c r="AY11" s="2"/>
      <c r="AZ11" s="2"/>
      <c r="BA11" s="2"/>
      <c r="BB11" s="2"/>
      <c r="BC11" s="2"/>
      <c r="BD11" s="2"/>
      <c r="BE11" s="2"/>
      <c r="BF11" s="2"/>
      <c r="BG11" s="2"/>
      <c r="BH11" s="2"/>
      <c r="BI11" s="2"/>
    </row>
    <row r="12" spans="2:61" s="4" customFormat="1" ht="17.100000000000001" customHeight="1">
      <c r="B12" s="583"/>
      <c r="C12" s="546" t="s">
        <v>111</v>
      </c>
      <c r="D12" s="346"/>
      <c r="E12" s="346"/>
      <c r="F12" s="346"/>
      <c r="G12" s="346"/>
      <c r="H12" s="346"/>
      <c r="I12" s="346"/>
      <c r="J12" s="346"/>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659">
        <f>SUM(D12:AQ12)/2</f>
        <v>0</v>
      </c>
      <c r="AS12" s="652"/>
      <c r="AT12" s="179"/>
      <c r="AV12" s="2"/>
      <c r="AW12" s="2"/>
      <c r="AX12" s="2"/>
      <c r="AY12" s="2"/>
      <c r="AZ12" s="2"/>
      <c r="BA12" s="2"/>
      <c r="BB12" s="2"/>
      <c r="BC12" s="2"/>
      <c r="BD12" s="2"/>
      <c r="BE12" s="2"/>
      <c r="BF12" s="2"/>
      <c r="BG12" s="2"/>
      <c r="BH12" s="2"/>
      <c r="BI12" s="2"/>
    </row>
    <row r="13" spans="2:61" s="2" customFormat="1" ht="20.100000000000001" customHeight="1">
      <c r="B13" s="582"/>
      <c r="C13" s="561" t="s">
        <v>14</v>
      </c>
      <c r="D13" s="661">
        <f>+D9+D10+D12</f>
        <v>0</v>
      </c>
      <c r="E13" s="661">
        <f>+E9+E10+E12</f>
        <v>0</v>
      </c>
      <c r="F13" s="661">
        <f t="shared" ref="F13:AQ13" si="0">+F9+F10+F12</f>
        <v>0</v>
      </c>
      <c r="G13" s="661">
        <f t="shared" si="0"/>
        <v>0</v>
      </c>
      <c r="H13" s="661">
        <f t="shared" si="0"/>
        <v>0</v>
      </c>
      <c r="I13" s="661">
        <f t="shared" si="0"/>
        <v>0</v>
      </c>
      <c r="J13" s="661">
        <f t="shared" si="0"/>
        <v>0</v>
      </c>
      <c r="K13" s="661">
        <f t="shared" si="0"/>
        <v>0</v>
      </c>
      <c r="L13" s="661">
        <f t="shared" si="0"/>
        <v>0</v>
      </c>
      <c r="M13" s="661">
        <f t="shared" si="0"/>
        <v>0</v>
      </c>
      <c r="N13" s="661">
        <f t="shared" si="0"/>
        <v>0</v>
      </c>
      <c r="O13" s="661">
        <f t="shared" si="0"/>
        <v>0</v>
      </c>
      <c r="P13" s="661">
        <f t="shared" si="0"/>
        <v>0</v>
      </c>
      <c r="Q13" s="661">
        <f t="shared" si="0"/>
        <v>0</v>
      </c>
      <c r="R13" s="661">
        <f t="shared" si="0"/>
        <v>0</v>
      </c>
      <c r="S13" s="661">
        <f t="shared" si="0"/>
        <v>0</v>
      </c>
      <c r="T13" s="661">
        <f t="shared" si="0"/>
        <v>0</v>
      </c>
      <c r="U13" s="661">
        <f t="shared" si="0"/>
        <v>0</v>
      </c>
      <c r="V13" s="661">
        <f t="shared" si="0"/>
        <v>0</v>
      </c>
      <c r="W13" s="661">
        <f t="shared" si="0"/>
        <v>0</v>
      </c>
      <c r="X13" s="661">
        <f t="shared" si="0"/>
        <v>0</v>
      </c>
      <c r="Y13" s="661">
        <f t="shared" si="0"/>
        <v>0</v>
      </c>
      <c r="Z13" s="661">
        <f t="shared" si="0"/>
        <v>0</v>
      </c>
      <c r="AA13" s="661">
        <f t="shared" si="0"/>
        <v>0</v>
      </c>
      <c r="AB13" s="661">
        <f t="shared" si="0"/>
        <v>0</v>
      </c>
      <c r="AC13" s="661">
        <f t="shared" si="0"/>
        <v>0</v>
      </c>
      <c r="AD13" s="661">
        <f t="shared" si="0"/>
        <v>0</v>
      </c>
      <c r="AE13" s="661">
        <f t="shared" si="0"/>
        <v>0</v>
      </c>
      <c r="AF13" s="661">
        <f t="shared" si="0"/>
        <v>0</v>
      </c>
      <c r="AG13" s="661">
        <f t="shared" si="0"/>
        <v>0</v>
      </c>
      <c r="AH13" s="661">
        <f t="shared" si="0"/>
        <v>0</v>
      </c>
      <c r="AI13" s="661">
        <f t="shared" si="0"/>
        <v>0</v>
      </c>
      <c r="AJ13" s="661">
        <f t="shared" si="0"/>
        <v>0</v>
      </c>
      <c r="AK13" s="661">
        <f t="shared" si="0"/>
        <v>0</v>
      </c>
      <c r="AL13" s="661">
        <f t="shared" si="0"/>
        <v>0</v>
      </c>
      <c r="AM13" s="661">
        <f t="shared" si="0"/>
        <v>0</v>
      </c>
      <c r="AN13" s="661">
        <f t="shared" si="0"/>
        <v>0</v>
      </c>
      <c r="AO13" s="661">
        <f t="shared" si="0"/>
        <v>0</v>
      </c>
      <c r="AP13" s="661">
        <f t="shared" si="0"/>
        <v>0</v>
      </c>
      <c r="AQ13" s="661">
        <f t="shared" si="0"/>
        <v>0</v>
      </c>
      <c r="AR13" s="659">
        <f>SUM(D13:AQ13)/2</f>
        <v>0</v>
      </c>
      <c r="AS13" s="652"/>
      <c r="AT13" s="146"/>
      <c r="AU13" s="4"/>
    </row>
    <row r="14" spans="2:61" s="404" customFormat="1" ht="30" customHeight="1">
      <c r="B14" s="584"/>
      <c r="C14" s="562" t="s">
        <v>25</v>
      </c>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401"/>
      <c r="AS14" s="653"/>
      <c r="AT14" s="402"/>
      <c r="AU14" s="403"/>
    </row>
    <row r="15" spans="2:61" s="265" customFormat="1" ht="30" customHeight="1">
      <c r="B15" s="581"/>
      <c r="C15" s="563" t="s">
        <v>26</v>
      </c>
      <c r="D15" s="664"/>
      <c r="E15" s="664"/>
      <c r="F15" s="664"/>
      <c r="G15" s="664"/>
      <c r="H15" s="664"/>
      <c r="I15" s="664"/>
      <c r="J15" s="664"/>
      <c r="K15" s="664"/>
      <c r="L15" s="664"/>
      <c r="M15" s="664"/>
      <c r="N15" s="664"/>
      <c r="O15" s="664"/>
      <c r="P15" s="664"/>
      <c r="Q15" s="664"/>
      <c r="R15" s="664"/>
      <c r="S15" s="664"/>
      <c r="T15" s="664"/>
      <c r="U15" s="664"/>
      <c r="V15" s="664"/>
      <c r="W15" s="664"/>
      <c r="X15" s="664"/>
      <c r="Y15" s="664"/>
      <c r="Z15" s="664"/>
      <c r="AA15" s="664"/>
      <c r="AB15" s="664"/>
      <c r="AC15" s="664"/>
      <c r="AD15" s="664"/>
      <c r="AE15" s="664"/>
      <c r="AF15" s="664"/>
      <c r="AG15" s="664"/>
      <c r="AH15" s="664"/>
      <c r="AI15" s="664"/>
      <c r="AJ15" s="664"/>
      <c r="AK15" s="664"/>
      <c r="AL15" s="664"/>
      <c r="AM15" s="664"/>
      <c r="AN15" s="664"/>
      <c r="AO15" s="664"/>
      <c r="AP15" s="664"/>
      <c r="AQ15" s="664"/>
      <c r="AR15" s="660"/>
      <c r="AS15" s="658"/>
      <c r="AT15" s="266"/>
    </row>
    <row r="16" spans="2:61" s="2" customFormat="1" ht="17.100000000000001" customHeight="1">
      <c r="B16" s="582"/>
      <c r="C16" s="546" t="s">
        <v>109</v>
      </c>
      <c r="D16" s="346"/>
      <c r="E16" s="346"/>
      <c r="F16" s="346"/>
      <c r="G16" s="346"/>
      <c r="H16" s="346"/>
      <c r="I16" s="346"/>
      <c r="J16" s="346"/>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659">
        <f>SUM(D16:AQ16)/2</f>
        <v>0</v>
      </c>
      <c r="AS16" s="652"/>
      <c r="AT16" s="4"/>
    </row>
    <row r="17" spans="2:61" s="2" customFormat="1" ht="17.100000000000001" customHeight="1">
      <c r="B17" s="583"/>
      <c r="C17" s="546" t="s">
        <v>110</v>
      </c>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659">
        <f>SUM(D17:AQ17)/2</f>
        <v>0</v>
      </c>
      <c r="AS17" s="652"/>
      <c r="AT17" s="4"/>
    </row>
    <row r="18" spans="2:61" s="4" customFormat="1" ht="17.100000000000001" customHeight="1">
      <c r="B18" s="583"/>
      <c r="C18" s="546" t="s">
        <v>342</v>
      </c>
      <c r="D18" s="346"/>
      <c r="E18" s="346"/>
      <c r="F18" s="346"/>
      <c r="G18" s="346"/>
      <c r="H18" s="346"/>
      <c r="I18" s="346"/>
      <c r="J18" s="346"/>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659">
        <f>SUM(D18:AQ18)/2</f>
        <v>0</v>
      </c>
      <c r="AS18" s="652"/>
      <c r="AT18" s="146"/>
      <c r="AU18" s="146"/>
      <c r="AV18" s="2"/>
      <c r="AW18" s="2"/>
      <c r="AX18" s="2"/>
      <c r="AY18" s="2"/>
      <c r="AZ18" s="2"/>
      <c r="BA18" s="2"/>
      <c r="BB18" s="2"/>
      <c r="BC18" s="2"/>
      <c r="BD18" s="2"/>
      <c r="BE18" s="2"/>
      <c r="BF18" s="2"/>
      <c r="BG18" s="2"/>
      <c r="BH18" s="2"/>
      <c r="BI18" s="2"/>
    </row>
    <row r="19" spans="2:61" s="2" customFormat="1" ht="17.100000000000001" customHeight="1">
      <c r="B19" s="583"/>
      <c r="C19" s="546" t="s">
        <v>111</v>
      </c>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c r="AR19" s="659">
        <f>SUM(D19:AQ19)/2</f>
        <v>0</v>
      </c>
      <c r="AS19" s="652"/>
      <c r="AT19" s="146"/>
    </row>
    <row r="20" spans="2:61" s="404" customFormat="1" ht="30" customHeight="1">
      <c r="B20" s="585"/>
      <c r="C20" s="562" t="s">
        <v>14</v>
      </c>
      <c r="D20" s="661">
        <f t="shared" ref="D20:AQ20" si="1">+D16+D17+D19</f>
        <v>0</v>
      </c>
      <c r="E20" s="661">
        <f t="shared" ref="E20" si="2">+E16+E17+E19</f>
        <v>0</v>
      </c>
      <c r="F20" s="661">
        <f t="shared" si="1"/>
        <v>0</v>
      </c>
      <c r="G20" s="661">
        <f t="shared" si="1"/>
        <v>0</v>
      </c>
      <c r="H20" s="661">
        <f t="shared" si="1"/>
        <v>0</v>
      </c>
      <c r="I20" s="661">
        <f t="shared" si="1"/>
        <v>0</v>
      </c>
      <c r="J20" s="661">
        <f t="shared" si="1"/>
        <v>0</v>
      </c>
      <c r="K20" s="661">
        <f t="shared" si="1"/>
        <v>0</v>
      </c>
      <c r="L20" s="661">
        <f t="shared" si="1"/>
        <v>0</v>
      </c>
      <c r="M20" s="661">
        <f t="shared" si="1"/>
        <v>0</v>
      </c>
      <c r="N20" s="661">
        <f t="shared" si="1"/>
        <v>0</v>
      </c>
      <c r="O20" s="661">
        <f t="shared" si="1"/>
        <v>0</v>
      </c>
      <c r="P20" s="661">
        <f t="shared" si="1"/>
        <v>0</v>
      </c>
      <c r="Q20" s="661">
        <f t="shared" si="1"/>
        <v>0</v>
      </c>
      <c r="R20" s="661">
        <f t="shared" si="1"/>
        <v>0</v>
      </c>
      <c r="S20" s="661">
        <f t="shared" si="1"/>
        <v>0</v>
      </c>
      <c r="T20" s="661">
        <f t="shared" si="1"/>
        <v>0</v>
      </c>
      <c r="U20" s="661">
        <f t="shared" si="1"/>
        <v>0</v>
      </c>
      <c r="V20" s="661">
        <f t="shared" si="1"/>
        <v>0</v>
      </c>
      <c r="W20" s="661">
        <f t="shared" si="1"/>
        <v>0</v>
      </c>
      <c r="X20" s="661">
        <f t="shared" si="1"/>
        <v>0</v>
      </c>
      <c r="Y20" s="661">
        <f t="shared" si="1"/>
        <v>0</v>
      </c>
      <c r="Z20" s="661">
        <f t="shared" si="1"/>
        <v>0</v>
      </c>
      <c r="AA20" s="661">
        <f t="shared" si="1"/>
        <v>0</v>
      </c>
      <c r="AB20" s="661">
        <f t="shared" si="1"/>
        <v>0</v>
      </c>
      <c r="AC20" s="661">
        <f t="shared" si="1"/>
        <v>0</v>
      </c>
      <c r="AD20" s="661">
        <f t="shared" si="1"/>
        <v>0</v>
      </c>
      <c r="AE20" s="661">
        <f t="shared" si="1"/>
        <v>0</v>
      </c>
      <c r="AF20" s="661">
        <f t="shared" si="1"/>
        <v>0</v>
      </c>
      <c r="AG20" s="661">
        <f t="shared" si="1"/>
        <v>0</v>
      </c>
      <c r="AH20" s="661">
        <f t="shared" si="1"/>
        <v>0</v>
      </c>
      <c r="AI20" s="661">
        <f t="shared" si="1"/>
        <v>0</v>
      </c>
      <c r="AJ20" s="661">
        <f t="shared" si="1"/>
        <v>0</v>
      </c>
      <c r="AK20" s="661">
        <f t="shared" si="1"/>
        <v>0</v>
      </c>
      <c r="AL20" s="661">
        <f t="shared" si="1"/>
        <v>0</v>
      </c>
      <c r="AM20" s="661">
        <f t="shared" si="1"/>
        <v>0</v>
      </c>
      <c r="AN20" s="661">
        <f t="shared" si="1"/>
        <v>0</v>
      </c>
      <c r="AO20" s="661">
        <f t="shared" si="1"/>
        <v>0</v>
      </c>
      <c r="AP20" s="661">
        <f t="shared" si="1"/>
        <v>0</v>
      </c>
      <c r="AQ20" s="661">
        <f t="shared" si="1"/>
        <v>0</v>
      </c>
      <c r="AR20" s="659">
        <f>SUM(D20:AQ20)/2</f>
        <v>0</v>
      </c>
      <c r="AS20" s="653"/>
    </row>
    <row r="21" spans="2:61" s="265" customFormat="1" ht="30" customHeight="1">
      <c r="B21" s="581"/>
      <c r="C21" s="563" t="s">
        <v>297</v>
      </c>
      <c r="D21" s="664"/>
      <c r="E21" s="664"/>
      <c r="F21" s="664"/>
      <c r="G21" s="664"/>
      <c r="H21" s="664"/>
      <c r="I21" s="664"/>
      <c r="J21" s="664"/>
      <c r="K21" s="664"/>
      <c r="L21" s="664"/>
      <c r="M21" s="664"/>
      <c r="N21" s="664"/>
      <c r="O21" s="664"/>
      <c r="P21" s="664"/>
      <c r="Q21" s="664"/>
      <c r="R21" s="664"/>
      <c r="S21" s="664"/>
      <c r="T21" s="664"/>
      <c r="U21" s="664"/>
      <c r="V21" s="664"/>
      <c r="W21" s="664"/>
      <c r="X21" s="664"/>
      <c r="Y21" s="664"/>
      <c r="Z21" s="664"/>
      <c r="AA21" s="664"/>
      <c r="AB21" s="664"/>
      <c r="AC21" s="664"/>
      <c r="AD21" s="664"/>
      <c r="AE21" s="664"/>
      <c r="AF21" s="664"/>
      <c r="AG21" s="664"/>
      <c r="AH21" s="664"/>
      <c r="AI21" s="664"/>
      <c r="AJ21" s="664"/>
      <c r="AK21" s="664"/>
      <c r="AL21" s="664"/>
      <c r="AM21" s="664"/>
      <c r="AN21" s="664"/>
      <c r="AO21" s="664"/>
      <c r="AP21" s="664"/>
      <c r="AQ21" s="664"/>
      <c r="AR21" s="660"/>
      <c r="AS21" s="658"/>
      <c r="AT21" s="266"/>
    </row>
    <row r="22" spans="2:61" s="265" customFormat="1" ht="30" customHeight="1">
      <c r="B22" s="581"/>
      <c r="C22" s="563" t="s">
        <v>15</v>
      </c>
      <c r="D22" s="371"/>
      <c r="E22" s="371"/>
      <c r="F22" s="371"/>
      <c r="G22" s="371"/>
      <c r="H22" s="371"/>
      <c r="I22" s="371"/>
      <c r="J22" s="371"/>
      <c r="K22" s="371"/>
      <c r="L22" s="371"/>
      <c r="M22" s="371"/>
      <c r="N22" s="371"/>
      <c r="O22" s="371"/>
      <c r="P22" s="371"/>
      <c r="Q22" s="371"/>
      <c r="R22" s="371"/>
      <c r="S22" s="371"/>
      <c r="T22" s="371"/>
      <c r="U22" s="371"/>
      <c r="V22" s="371"/>
      <c r="W22" s="371"/>
      <c r="X22" s="371"/>
      <c r="Y22" s="371"/>
      <c r="Z22" s="371"/>
      <c r="AA22" s="371"/>
      <c r="AB22" s="371"/>
      <c r="AC22" s="371"/>
      <c r="AD22" s="371"/>
      <c r="AE22" s="371"/>
      <c r="AF22" s="371"/>
      <c r="AG22" s="371"/>
      <c r="AH22" s="371"/>
      <c r="AI22" s="371"/>
      <c r="AJ22" s="371"/>
      <c r="AK22" s="371"/>
      <c r="AL22" s="371"/>
      <c r="AM22" s="371"/>
      <c r="AN22" s="371"/>
      <c r="AO22" s="371"/>
      <c r="AP22" s="371"/>
      <c r="AQ22" s="371"/>
      <c r="AR22" s="660"/>
      <c r="AS22" s="651"/>
      <c r="AT22" s="266"/>
    </row>
    <row r="23" spans="2:61" s="2" customFormat="1" ht="17.100000000000001" customHeight="1">
      <c r="B23" s="586"/>
      <c r="C23" s="546" t="s">
        <v>109</v>
      </c>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659">
        <f>SUM(D23:AQ23)/2</f>
        <v>0</v>
      </c>
      <c r="AS23" s="652"/>
    </row>
    <row r="24" spans="2:61" s="2" customFormat="1" ht="17.100000000000001" customHeight="1">
      <c r="B24" s="582"/>
      <c r="C24" s="546" t="s">
        <v>110</v>
      </c>
      <c r="D24" s="346"/>
      <c r="E24" s="346"/>
      <c r="F24" s="346"/>
      <c r="G24" s="346"/>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659">
        <f>SUM(D24:AQ24)/2</f>
        <v>0</v>
      </c>
      <c r="AS24" s="652"/>
    </row>
    <row r="25" spans="2:61" s="4" customFormat="1" ht="17.100000000000001" customHeight="1">
      <c r="B25" s="583"/>
      <c r="C25" s="546" t="s">
        <v>342</v>
      </c>
      <c r="D25" s="346"/>
      <c r="E25" s="346"/>
      <c r="F25" s="346"/>
      <c r="G25" s="346"/>
      <c r="H25" s="346"/>
      <c r="I25" s="346"/>
      <c r="J25" s="346"/>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659">
        <f>SUM(D25:AQ25)/2</f>
        <v>0</v>
      </c>
      <c r="AS25" s="652"/>
      <c r="AT25" s="146"/>
      <c r="AU25" s="146"/>
      <c r="AV25" s="2"/>
      <c r="AW25" s="2"/>
      <c r="AX25" s="2"/>
      <c r="AY25" s="2"/>
      <c r="AZ25" s="2"/>
      <c r="BA25" s="2"/>
      <c r="BB25" s="2"/>
      <c r="BC25" s="2"/>
      <c r="BD25" s="2"/>
      <c r="BE25" s="2"/>
      <c r="BF25" s="2"/>
      <c r="BG25" s="2"/>
      <c r="BH25" s="2"/>
      <c r="BI25" s="2"/>
    </row>
    <row r="26" spans="2:61" s="2" customFormat="1" ht="17.100000000000001" customHeight="1">
      <c r="B26" s="587"/>
      <c r="C26" s="546" t="s">
        <v>111</v>
      </c>
      <c r="D26" s="346"/>
      <c r="E26" s="346"/>
      <c r="F26" s="346"/>
      <c r="G26" s="346"/>
      <c r="H26" s="346"/>
      <c r="I26" s="346"/>
      <c r="J26" s="346"/>
      <c r="K26" s="346"/>
      <c r="L26" s="346"/>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c r="AJ26" s="346"/>
      <c r="AK26" s="346"/>
      <c r="AL26" s="346"/>
      <c r="AM26" s="346"/>
      <c r="AN26" s="346"/>
      <c r="AO26" s="346"/>
      <c r="AP26" s="346"/>
      <c r="AQ26" s="346"/>
      <c r="AR26" s="659">
        <f>SUM(D26:AQ26)/2</f>
        <v>0</v>
      </c>
      <c r="AS26" s="652"/>
    </row>
    <row r="27" spans="2:61" s="4" customFormat="1" ht="20.100000000000001" customHeight="1">
      <c r="B27" s="586"/>
      <c r="C27" s="561" t="s">
        <v>14</v>
      </c>
      <c r="D27" s="661">
        <f t="shared" ref="D27:AQ27" si="3">+D23+D24+D26</f>
        <v>0</v>
      </c>
      <c r="E27" s="661">
        <f t="shared" ref="E27" si="4">+E23+E24+E26</f>
        <v>0</v>
      </c>
      <c r="F27" s="661">
        <f t="shared" si="3"/>
        <v>0</v>
      </c>
      <c r="G27" s="661">
        <f t="shared" si="3"/>
        <v>0</v>
      </c>
      <c r="H27" s="661">
        <f t="shared" si="3"/>
        <v>0</v>
      </c>
      <c r="I27" s="661">
        <f t="shared" si="3"/>
        <v>0</v>
      </c>
      <c r="J27" s="661">
        <f t="shared" si="3"/>
        <v>0</v>
      </c>
      <c r="K27" s="661">
        <f t="shared" si="3"/>
        <v>0</v>
      </c>
      <c r="L27" s="661">
        <f t="shared" si="3"/>
        <v>0</v>
      </c>
      <c r="M27" s="661">
        <f t="shared" si="3"/>
        <v>0</v>
      </c>
      <c r="N27" s="661">
        <f t="shared" si="3"/>
        <v>0</v>
      </c>
      <c r="O27" s="661">
        <f t="shared" si="3"/>
        <v>0</v>
      </c>
      <c r="P27" s="661">
        <f t="shared" si="3"/>
        <v>0</v>
      </c>
      <c r="Q27" s="661">
        <f t="shared" si="3"/>
        <v>0</v>
      </c>
      <c r="R27" s="661">
        <f t="shared" si="3"/>
        <v>0</v>
      </c>
      <c r="S27" s="661">
        <f t="shared" si="3"/>
        <v>0</v>
      </c>
      <c r="T27" s="661">
        <f t="shared" si="3"/>
        <v>0</v>
      </c>
      <c r="U27" s="661">
        <f t="shared" si="3"/>
        <v>0</v>
      </c>
      <c r="V27" s="661">
        <f t="shared" si="3"/>
        <v>0</v>
      </c>
      <c r="W27" s="661">
        <f t="shared" si="3"/>
        <v>0</v>
      </c>
      <c r="X27" s="661">
        <f t="shared" si="3"/>
        <v>0</v>
      </c>
      <c r="Y27" s="661">
        <f t="shared" si="3"/>
        <v>0</v>
      </c>
      <c r="Z27" s="661">
        <f t="shared" si="3"/>
        <v>0</v>
      </c>
      <c r="AA27" s="661">
        <f t="shared" si="3"/>
        <v>0</v>
      </c>
      <c r="AB27" s="661">
        <f t="shared" si="3"/>
        <v>0</v>
      </c>
      <c r="AC27" s="661">
        <f t="shared" si="3"/>
        <v>0</v>
      </c>
      <c r="AD27" s="661">
        <f t="shared" si="3"/>
        <v>0</v>
      </c>
      <c r="AE27" s="661">
        <f t="shared" si="3"/>
        <v>0</v>
      </c>
      <c r="AF27" s="661">
        <f t="shared" si="3"/>
        <v>0</v>
      </c>
      <c r="AG27" s="661">
        <f t="shared" si="3"/>
        <v>0</v>
      </c>
      <c r="AH27" s="661">
        <f t="shared" si="3"/>
        <v>0</v>
      </c>
      <c r="AI27" s="661">
        <f t="shared" si="3"/>
        <v>0</v>
      </c>
      <c r="AJ27" s="661">
        <f t="shared" si="3"/>
        <v>0</v>
      </c>
      <c r="AK27" s="661">
        <f t="shared" si="3"/>
        <v>0</v>
      </c>
      <c r="AL27" s="661">
        <f t="shared" si="3"/>
        <v>0</v>
      </c>
      <c r="AM27" s="661">
        <f t="shared" si="3"/>
        <v>0</v>
      </c>
      <c r="AN27" s="661">
        <f t="shared" si="3"/>
        <v>0</v>
      </c>
      <c r="AO27" s="661">
        <f t="shared" si="3"/>
        <v>0</v>
      </c>
      <c r="AP27" s="661">
        <f t="shared" si="3"/>
        <v>0</v>
      </c>
      <c r="AQ27" s="661">
        <f t="shared" si="3"/>
        <v>0</v>
      </c>
      <c r="AR27" s="659">
        <f>SUM(D27:AQ27)/2</f>
        <v>0</v>
      </c>
      <c r="AS27" s="652"/>
      <c r="AT27" s="2"/>
      <c r="AU27" s="2"/>
      <c r="AV27" s="2"/>
      <c r="AW27" s="2"/>
      <c r="AX27" s="2"/>
      <c r="AY27" s="2"/>
      <c r="AZ27" s="2"/>
      <c r="BA27" s="2"/>
      <c r="BB27" s="2"/>
      <c r="BC27" s="2"/>
      <c r="BD27" s="2"/>
      <c r="BE27" s="2"/>
      <c r="BF27" s="2"/>
      <c r="BG27" s="2"/>
      <c r="BH27" s="2"/>
      <c r="BI27" s="2"/>
    </row>
    <row r="28" spans="2:61" s="404" customFormat="1" ht="30" customHeight="1">
      <c r="B28" s="585"/>
      <c r="C28" s="562" t="s">
        <v>25</v>
      </c>
      <c r="D28" s="662"/>
      <c r="E28" s="662"/>
      <c r="F28" s="662"/>
      <c r="G28" s="662"/>
      <c r="H28" s="662"/>
      <c r="I28" s="662"/>
      <c r="J28" s="662"/>
      <c r="K28" s="662"/>
      <c r="L28" s="662"/>
      <c r="M28" s="662"/>
      <c r="N28" s="662"/>
      <c r="O28" s="662"/>
      <c r="P28" s="662"/>
      <c r="Q28" s="662"/>
      <c r="R28" s="662"/>
      <c r="S28" s="662"/>
      <c r="T28" s="662"/>
      <c r="U28" s="662"/>
      <c r="V28" s="662"/>
      <c r="W28" s="662"/>
      <c r="X28" s="662"/>
      <c r="Y28" s="662"/>
      <c r="Z28" s="662"/>
      <c r="AA28" s="662"/>
      <c r="AB28" s="662"/>
      <c r="AC28" s="662"/>
      <c r="AD28" s="662"/>
      <c r="AE28" s="662"/>
      <c r="AF28" s="662"/>
      <c r="AG28" s="662"/>
      <c r="AH28" s="662"/>
      <c r="AI28" s="662"/>
      <c r="AJ28" s="662"/>
      <c r="AK28" s="662"/>
      <c r="AL28" s="662"/>
      <c r="AM28" s="662"/>
      <c r="AN28" s="662"/>
      <c r="AO28" s="662"/>
      <c r="AP28" s="662"/>
      <c r="AQ28" s="662"/>
      <c r="AR28" s="401"/>
      <c r="AS28" s="653"/>
    </row>
    <row r="29" spans="2:61" s="265" customFormat="1" ht="30" customHeight="1">
      <c r="B29" s="581"/>
      <c r="C29" s="563" t="s">
        <v>16</v>
      </c>
      <c r="D29" s="371"/>
      <c r="E29" s="371"/>
      <c r="F29" s="371"/>
      <c r="G29" s="371"/>
      <c r="H29" s="371"/>
      <c r="I29" s="371"/>
      <c r="J29" s="371"/>
      <c r="K29" s="371"/>
      <c r="L29" s="371"/>
      <c r="M29" s="371"/>
      <c r="N29" s="371"/>
      <c r="O29" s="371"/>
      <c r="P29" s="371"/>
      <c r="Q29" s="371"/>
      <c r="R29" s="371"/>
      <c r="S29" s="371"/>
      <c r="T29" s="371"/>
      <c r="U29" s="371"/>
      <c r="V29" s="371"/>
      <c r="W29" s="371"/>
      <c r="X29" s="371"/>
      <c r="Y29" s="371"/>
      <c r="Z29" s="371"/>
      <c r="AA29" s="371"/>
      <c r="AB29" s="371"/>
      <c r="AC29" s="371"/>
      <c r="AD29" s="371"/>
      <c r="AE29" s="371"/>
      <c r="AF29" s="371"/>
      <c r="AG29" s="371"/>
      <c r="AH29" s="371"/>
      <c r="AI29" s="371"/>
      <c r="AJ29" s="371"/>
      <c r="AK29" s="371"/>
      <c r="AL29" s="371"/>
      <c r="AM29" s="371"/>
      <c r="AN29" s="371"/>
      <c r="AO29" s="371"/>
      <c r="AP29" s="371"/>
      <c r="AQ29" s="371"/>
      <c r="AR29" s="372"/>
      <c r="AS29" s="651"/>
      <c r="AT29" s="266"/>
    </row>
    <row r="30" spans="2:61" s="2" customFormat="1" ht="17.100000000000001" customHeight="1">
      <c r="B30" s="582"/>
      <c r="C30" s="546" t="s">
        <v>109</v>
      </c>
      <c r="D30" s="346"/>
      <c r="E30" s="346"/>
      <c r="F30" s="346"/>
      <c r="G30" s="346"/>
      <c r="H30" s="346"/>
      <c r="I30" s="346"/>
      <c r="J30" s="346"/>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659">
        <f>SUM(D30:AQ30)/2</f>
        <v>0</v>
      </c>
      <c r="AS30" s="652"/>
    </row>
    <row r="31" spans="2:61" s="2" customFormat="1" ht="17.100000000000001" customHeight="1">
      <c r="B31" s="582"/>
      <c r="C31" s="546" t="s">
        <v>110</v>
      </c>
      <c r="D31" s="346"/>
      <c r="E31" s="346"/>
      <c r="F31" s="346"/>
      <c r="G31" s="346"/>
      <c r="H31" s="346"/>
      <c r="I31" s="346"/>
      <c r="J31" s="346"/>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659">
        <f>SUM(D31:AQ31)/2</f>
        <v>0</v>
      </c>
      <c r="AS31" s="652"/>
    </row>
    <row r="32" spans="2:61" s="4" customFormat="1" ht="17.100000000000001" customHeight="1">
      <c r="B32" s="583"/>
      <c r="C32" s="546" t="s">
        <v>342</v>
      </c>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c r="AK32" s="346"/>
      <c r="AL32" s="346"/>
      <c r="AM32" s="346"/>
      <c r="AN32" s="346"/>
      <c r="AO32" s="346"/>
      <c r="AP32" s="346"/>
      <c r="AQ32" s="346"/>
      <c r="AR32" s="659">
        <f>SUM(D32:AQ32)/2</f>
        <v>0</v>
      </c>
      <c r="AS32" s="652"/>
      <c r="AT32" s="146"/>
      <c r="AU32" s="146"/>
      <c r="AV32" s="2"/>
      <c r="AW32" s="2"/>
      <c r="AX32" s="2"/>
      <c r="AY32" s="2"/>
      <c r="AZ32" s="2"/>
      <c r="BA32" s="2"/>
      <c r="BB32" s="2"/>
      <c r="BC32" s="2"/>
      <c r="BD32" s="2"/>
      <c r="BE32" s="2"/>
      <c r="BF32" s="2"/>
      <c r="BG32" s="2"/>
      <c r="BH32" s="2"/>
      <c r="BI32" s="2"/>
    </row>
    <row r="33" spans="2:47" s="2" customFormat="1" ht="17.100000000000001" customHeight="1">
      <c r="B33" s="587"/>
      <c r="C33" s="546" t="s">
        <v>111</v>
      </c>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46"/>
      <c r="AC33" s="346"/>
      <c r="AD33" s="346"/>
      <c r="AE33" s="346"/>
      <c r="AF33" s="346"/>
      <c r="AG33" s="346"/>
      <c r="AH33" s="346"/>
      <c r="AI33" s="346"/>
      <c r="AJ33" s="346"/>
      <c r="AK33" s="346"/>
      <c r="AL33" s="346"/>
      <c r="AM33" s="346"/>
      <c r="AN33" s="346"/>
      <c r="AO33" s="346"/>
      <c r="AP33" s="346"/>
      <c r="AQ33" s="346"/>
      <c r="AR33" s="659">
        <f>SUM(D33:AQ33)/2</f>
        <v>0</v>
      </c>
      <c r="AS33" s="652"/>
    </row>
    <row r="34" spans="2:47" s="2" customFormat="1" ht="20.100000000000001" customHeight="1">
      <c r="B34" s="582"/>
      <c r="C34" s="561" t="s">
        <v>14</v>
      </c>
      <c r="D34" s="661">
        <f t="shared" ref="D34:AQ34" si="5">+D30+D31+D33</f>
        <v>0</v>
      </c>
      <c r="E34" s="661">
        <f t="shared" ref="E34" si="6">+E30+E31+E33</f>
        <v>0</v>
      </c>
      <c r="F34" s="661">
        <f t="shared" si="5"/>
        <v>0</v>
      </c>
      <c r="G34" s="661">
        <f t="shared" si="5"/>
        <v>0</v>
      </c>
      <c r="H34" s="661">
        <f t="shared" si="5"/>
        <v>0</v>
      </c>
      <c r="I34" s="661">
        <f t="shared" si="5"/>
        <v>0</v>
      </c>
      <c r="J34" s="661">
        <f t="shared" si="5"/>
        <v>0</v>
      </c>
      <c r="K34" s="661">
        <f t="shared" si="5"/>
        <v>0</v>
      </c>
      <c r="L34" s="661">
        <f t="shared" si="5"/>
        <v>0</v>
      </c>
      <c r="M34" s="661">
        <f t="shared" si="5"/>
        <v>0</v>
      </c>
      <c r="N34" s="661">
        <f t="shared" si="5"/>
        <v>0</v>
      </c>
      <c r="O34" s="661">
        <f t="shared" si="5"/>
        <v>0</v>
      </c>
      <c r="P34" s="661">
        <f t="shared" si="5"/>
        <v>0</v>
      </c>
      <c r="Q34" s="661">
        <f t="shared" si="5"/>
        <v>0</v>
      </c>
      <c r="R34" s="661">
        <f t="shared" si="5"/>
        <v>0</v>
      </c>
      <c r="S34" s="661">
        <f t="shared" si="5"/>
        <v>0</v>
      </c>
      <c r="T34" s="661">
        <f t="shared" si="5"/>
        <v>0</v>
      </c>
      <c r="U34" s="661">
        <f t="shared" si="5"/>
        <v>0</v>
      </c>
      <c r="V34" s="661">
        <f t="shared" si="5"/>
        <v>0</v>
      </c>
      <c r="W34" s="661">
        <f t="shared" si="5"/>
        <v>0</v>
      </c>
      <c r="X34" s="661">
        <f t="shared" si="5"/>
        <v>0</v>
      </c>
      <c r="Y34" s="661">
        <f t="shared" si="5"/>
        <v>0</v>
      </c>
      <c r="Z34" s="661">
        <f t="shared" si="5"/>
        <v>0</v>
      </c>
      <c r="AA34" s="661">
        <f t="shared" si="5"/>
        <v>0</v>
      </c>
      <c r="AB34" s="661">
        <f t="shared" si="5"/>
        <v>0</v>
      </c>
      <c r="AC34" s="661">
        <f t="shared" si="5"/>
        <v>0</v>
      </c>
      <c r="AD34" s="661">
        <f t="shared" si="5"/>
        <v>0</v>
      </c>
      <c r="AE34" s="661">
        <f t="shared" si="5"/>
        <v>0</v>
      </c>
      <c r="AF34" s="661">
        <f t="shared" si="5"/>
        <v>0</v>
      </c>
      <c r="AG34" s="661">
        <f t="shared" si="5"/>
        <v>0</v>
      </c>
      <c r="AH34" s="661">
        <f t="shared" si="5"/>
        <v>0</v>
      </c>
      <c r="AI34" s="661">
        <f t="shared" si="5"/>
        <v>0</v>
      </c>
      <c r="AJ34" s="661">
        <f t="shared" si="5"/>
        <v>0</v>
      </c>
      <c r="AK34" s="661">
        <f t="shared" si="5"/>
        <v>0</v>
      </c>
      <c r="AL34" s="661">
        <f t="shared" si="5"/>
        <v>0</v>
      </c>
      <c r="AM34" s="661">
        <f t="shared" si="5"/>
        <v>0</v>
      </c>
      <c r="AN34" s="661">
        <f t="shared" si="5"/>
        <v>0</v>
      </c>
      <c r="AO34" s="661">
        <f t="shared" si="5"/>
        <v>0</v>
      </c>
      <c r="AP34" s="661">
        <f t="shared" si="5"/>
        <v>0</v>
      </c>
      <c r="AQ34" s="661">
        <f t="shared" si="5"/>
        <v>0</v>
      </c>
      <c r="AR34" s="659">
        <f>SUM(D34:AQ34)/2</f>
        <v>0</v>
      </c>
      <c r="AS34" s="652"/>
    </row>
    <row r="35" spans="2:47" s="404" customFormat="1" ht="30" customHeight="1">
      <c r="B35" s="585"/>
      <c r="C35" s="562" t="s">
        <v>25</v>
      </c>
      <c r="D35" s="662"/>
      <c r="E35" s="662"/>
      <c r="F35" s="662"/>
      <c r="G35" s="662"/>
      <c r="H35" s="662"/>
      <c r="I35" s="662"/>
      <c r="J35" s="662"/>
      <c r="K35" s="662"/>
      <c r="L35" s="662"/>
      <c r="M35" s="662"/>
      <c r="N35" s="662"/>
      <c r="O35" s="662"/>
      <c r="P35" s="662"/>
      <c r="Q35" s="662"/>
      <c r="R35" s="662"/>
      <c r="S35" s="662"/>
      <c r="T35" s="662"/>
      <c r="U35" s="662"/>
      <c r="V35" s="662"/>
      <c r="W35" s="662"/>
      <c r="X35" s="662"/>
      <c r="Y35" s="662"/>
      <c r="Z35" s="662"/>
      <c r="AA35" s="662"/>
      <c r="AB35" s="662"/>
      <c r="AC35" s="662"/>
      <c r="AD35" s="662"/>
      <c r="AE35" s="662"/>
      <c r="AF35" s="662"/>
      <c r="AG35" s="662"/>
      <c r="AH35" s="662"/>
      <c r="AI35" s="662"/>
      <c r="AJ35" s="662"/>
      <c r="AK35" s="662"/>
      <c r="AL35" s="662"/>
      <c r="AM35" s="662"/>
      <c r="AN35" s="662"/>
      <c r="AO35" s="662"/>
      <c r="AP35" s="662"/>
      <c r="AQ35" s="662"/>
      <c r="AR35" s="401"/>
      <c r="AS35" s="653"/>
    </row>
    <row r="36" spans="2:47" s="2" customFormat="1" ht="30" customHeight="1">
      <c r="B36" s="582"/>
      <c r="C36" s="561" t="s">
        <v>17</v>
      </c>
      <c r="D36" s="661">
        <f t="shared" ref="D36:AQ36" si="7">+SUM(D34,D27)</f>
        <v>0</v>
      </c>
      <c r="E36" s="661">
        <f t="shared" ref="E36" si="8">+SUM(E34,E27)</f>
        <v>0</v>
      </c>
      <c r="F36" s="661">
        <f t="shared" si="7"/>
        <v>0</v>
      </c>
      <c r="G36" s="661">
        <f t="shared" si="7"/>
        <v>0</v>
      </c>
      <c r="H36" s="661">
        <f t="shared" si="7"/>
        <v>0</v>
      </c>
      <c r="I36" s="661">
        <f t="shared" si="7"/>
        <v>0</v>
      </c>
      <c r="J36" s="661">
        <f t="shared" si="7"/>
        <v>0</v>
      </c>
      <c r="K36" s="661">
        <f t="shared" si="7"/>
        <v>0</v>
      </c>
      <c r="L36" s="661">
        <f t="shared" si="7"/>
        <v>0</v>
      </c>
      <c r="M36" s="661">
        <f t="shared" si="7"/>
        <v>0</v>
      </c>
      <c r="N36" s="661">
        <f t="shared" si="7"/>
        <v>0</v>
      </c>
      <c r="O36" s="661">
        <f t="shared" si="7"/>
        <v>0</v>
      </c>
      <c r="P36" s="661">
        <f t="shared" si="7"/>
        <v>0</v>
      </c>
      <c r="Q36" s="661">
        <f t="shared" si="7"/>
        <v>0</v>
      </c>
      <c r="R36" s="661">
        <f t="shared" si="7"/>
        <v>0</v>
      </c>
      <c r="S36" s="661">
        <f t="shared" si="7"/>
        <v>0</v>
      </c>
      <c r="T36" s="661">
        <f t="shared" si="7"/>
        <v>0</v>
      </c>
      <c r="U36" s="661">
        <f t="shared" si="7"/>
        <v>0</v>
      </c>
      <c r="V36" s="661">
        <f t="shared" si="7"/>
        <v>0</v>
      </c>
      <c r="W36" s="661">
        <f t="shared" si="7"/>
        <v>0</v>
      </c>
      <c r="X36" s="661">
        <f t="shared" si="7"/>
        <v>0</v>
      </c>
      <c r="Y36" s="661">
        <f t="shared" si="7"/>
        <v>0</v>
      </c>
      <c r="Z36" s="661">
        <f t="shared" si="7"/>
        <v>0</v>
      </c>
      <c r="AA36" s="661">
        <f t="shared" si="7"/>
        <v>0</v>
      </c>
      <c r="AB36" s="661">
        <f t="shared" si="7"/>
        <v>0</v>
      </c>
      <c r="AC36" s="661">
        <f t="shared" si="7"/>
        <v>0</v>
      </c>
      <c r="AD36" s="661">
        <f t="shared" si="7"/>
        <v>0</v>
      </c>
      <c r="AE36" s="661">
        <f t="shared" si="7"/>
        <v>0</v>
      </c>
      <c r="AF36" s="661">
        <f t="shared" si="7"/>
        <v>0</v>
      </c>
      <c r="AG36" s="661">
        <f t="shared" si="7"/>
        <v>0</v>
      </c>
      <c r="AH36" s="661">
        <f t="shared" si="7"/>
        <v>0</v>
      </c>
      <c r="AI36" s="661">
        <f t="shared" si="7"/>
        <v>0</v>
      </c>
      <c r="AJ36" s="661">
        <f t="shared" si="7"/>
        <v>0</v>
      </c>
      <c r="AK36" s="661">
        <f t="shared" si="7"/>
        <v>0</v>
      </c>
      <c r="AL36" s="661">
        <f t="shared" si="7"/>
        <v>0</v>
      </c>
      <c r="AM36" s="661">
        <f t="shared" si="7"/>
        <v>0</v>
      </c>
      <c r="AN36" s="661">
        <f t="shared" si="7"/>
        <v>0</v>
      </c>
      <c r="AO36" s="661">
        <f t="shared" si="7"/>
        <v>0</v>
      </c>
      <c r="AP36" s="661">
        <f t="shared" si="7"/>
        <v>0</v>
      </c>
      <c r="AQ36" s="661">
        <f t="shared" si="7"/>
        <v>0</v>
      </c>
      <c r="AR36" s="659">
        <f>SUM(D36:AQ36)/2</f>
        <v>0</v>
      </c>
      <c r="AS36" s="652"/>
      <c r="AU36" s="146"/>
    </row>
    <row r="37" spans="2:47" s="2" customFormat="1" ht="17.100000000000001" customHeight="1">
      <c r="B37" s="586"/>
      <c r="C37" s="564" t="s">
        <v>298</v>
      </c>
      <c r="D37" s="663"/>
      <c r="E37" s="663"/>
      <c r="F37" s="663"/>
      <c r="G37" s="663"/>
      <c r="H37" s="663"/>
      <c r="I37" s="663"/>
      <c r="J37" s="663"/>
      <c r="K37" s="663"/>
      <c r="L37" s="663"/>
      <c r="M37" s="663"/>
      <c r="N37" s="663"/>
      <c r="O37" s="663"/>
      <c r="P37" s="663"/>
      <c r="Q37" s="663"/>
      <c r="R37" s="663"/>
      <c r="S37" s="663"/>
      <c r="T37" s="663"/>
      <c r="U37" s="663"/>
      <c r="V37" s="663"/>
      <c r="W37" s="663"/>
      <c r="X37" s="663"/>
      <c r="Y37" s="663"/>
      <c r="Z37" s="663"/>
      <c r="AA37" s="663"/>
      <c r="AB37" s="663"/>
      <c r="AC37" s="663"/>
      <c r="AD37" s="663"/>
      <c r="AE37" s="663"/>
      <c r="AF37" s="663"/>
      <c r="AG37" s="663"/>
      <c r="AH37" s="663"/>
      <c r="AI37" s="663"/>
      <c r="AJ37" s="663"/>
      <c r="AK37" s="663"/>
      <c r="AL37" s="663"/>
      <c r="AM37" s="663"/>
      <c r="AN37" s="663"/>
      <c r="AO37" s="663"/>
      <c r="AP37" s="663"/>
      <c r="AQ37" s="663"/>
      <c r="AR37" s="340"/>
      <c r="AS37" s="652"/>
    </row>
    <row r="38" spans="2:47" s="2" customFormat="1" ht="30" customHeight="1">
      <c r="B38" s="582"/>
      <c r="C38" s="565" t="s">
        <v>18</v>
      </c>
      <c r="D38" s="661">
        <f t="shared" ref="D38:AQ38" si="9">+SUM(D36,D20,D13)</f>
        <v>0</v>
      </c>
      <c r="E38" s="661">
        <f t="shared" ref="E38" si="10">+SUM(E36,E20,E13)</f>
        <v>0</v>
      </c>
      <c r="F38" s="661">
        <f t="shared" si="9"/>
        <v>0</v>
      </c>
      <c r="G38" s="661">
        <f t="shared" si="9"/>
        <v>0</v>
      </c>
      <c r="H38" s="661">
        <f t="shared" si="9"/>
        <v>0</v>
      </c>
      <c r="I38" s="661">
        <f t="shared" si="9"/>
        <v>0</v>
      </c>
      <c r="J38" s="661">
        <f t="shared" si="9"/>
        <v>0</v>
      </c>
      <c r="K38" s="661">
        <f t="shared" si="9"/>
        <v>0</v>
      </c>
      <c r="L38" s="661">
        <f t="shared" si="9"/>
        <v>0</v>
      </c>
      <c r="M38" s="661">
        <f t="shared" si="9"/>
        <v>0</v>
      </c>
      <c r="N38" s="661">
        <f t="shared" si="9"/>
        <v>0</v>
      </c>
      <c r="O38" s="661">
        <f>+SUM(O36,O20,O13)</f>
        <v>0</v>
      </c>
      <c r="P38" s="661">
        <f t="shared" si="9"/>
        <v>0</v>
      </c>
      <c r="Q38" s="661">
        <f t="shared" si="9"/>
        <v>0</v>
      </c>
      <c r="R38" s="661">
        <f t="shared" si="9"/>
        <v>0</v>
      </c>
      <c r="S38" s="661">
        <f t="shared" si="9"/>
        <v>0</v>
      </c>
      <c r="T38" s="661">
        <f t="shared" si="9"/>
        <v>0</v>
      </c>
      <c r="U38" s="661">
        <f t="shared" si="9"/>
        <v>0</v>
      </c>
      <c r="V38" s="661">
        <f t="shared" si="9"/>
        <v>0</v>
      </c>
      <c r="W38" s="661">
        <f t="shared" si="9"/>
        <v>0</v>
      </c>
      <c r="X38" s="661">
        <f t="shared" si="9"/>
        <v>0</v>
      </c>
      <c r="Y38" s="661">
        <f t="shared" si="9"/>
        <v>0</v>
      </c>
      <c r="Z38" s="661">
        <f t="shared" si="9"/>
        <v>0</v>
      </c>
      <c r="AA38" s="661">
        <f t="shared" si="9"/>
        <v>0</v>
      </c>
      <c r="AB38" s="661">
        <f t="shared" si="9"/>
        <v>0</v>
      </c>
      <c r="AC38" s="661">
        <f t="shared" si="9"/>
        <v>0</v>
      </c>
      <c r="AD38" s="661">
        <f t="shared" si="9"/>
        <v>0</v>
      </c>
      <c r="AE38" s="661">
        <f t="shared" si="9"/>
        <v>0</v>
      </c>
      <c r="AF38" s="661">
        <f t="shared" si="9"/>
        <v>0</v>
      </c>
      <c r="AG38" s="661">
        <f t="shared" si="9"/>
        <v>0</v>
      </c>
      <c r="AH38" s="661">
        <f t="shared" si="9"/>
        <v>0</v>
      </c>
      <c r="AI38" s="661">
        <f t="shared" si="9"/>
        <v>0</v>
      </c>
      <c r="AJ38" s="661">
        <f t="shared" si="9"/>
        <v>0</v>
      </c>
      <c r="AK38" s="661">
        <f t="shared" si="9"/>
        <v>0</v>
      </c>
      <c r="AL38" s="661">
        <f t="shared" si="9"/>
        <v>0</v>
      </c>
      <c r="AM38" s="661">
        <f t="shared" si="9"/>
        <v>0</v>
      </c>
      <c r="AN38" s="661">
        <f t="shared" si="9"/>
        <v>0</v>
      </c>
      <c r="AO38" s="661">
        <f t="shared" si="9"/>
        <v>0</v>
      </c>
      <c r="AP38" s="661">
        <f t="shared" si="9"/>
        <v>0</v>
      </c>
      <c r="AQ38" s="661">
        <f t="shared" si="9"/>
        <v>0</v>
      </c>
      <c r="AR38" s="659">
        <f>+SUM(AR36,AR20,AR13,AR37)</f>
        <v>0</v>
      </c>
      <c r="AS38" s="652"/>
    </row>
    <row r="39" spans="2:47" s="2" customFormat="1" ht="30" customHeight="1">
      <c r="B39" s="582"/>
      <c r="C39" s="546" t="s">
        <v>129</v>
      </c>
      <c r="D39" s="663"/>
      <c r="E39" s="663"/>
      <c r="F39" s="663"/>
      <c r="G39" s="663"/>
      <c r="H39" s="663"/>
      <c r="I39" s="663"/>
      <c r="J39" s="663"/>
      <c r="K39" s="663"/>
      <c r="L39" s="663"/>
      <c r="M39" s="663"/>
      <c r="N39" s="663"/>
      <c r="O39" s="663"/>
      <c r="P39" s="663"/>
      <c r="Q39" s="663"/>
      <c r="R39" s="663"/>
      <c r="S39" s="663"/>
      <c r="T39" s="663"/>
      <c r="U39" s="663"/>
      <c r="V39" s="663"/>
      <c r="W39" s="663"/>
      <c r="X39" s="663"/>
      <c r="Y39" s="663"/>
      <c r="Z39" s="663"/>
      <c r="AA39" s="663"/>
      <c r="AB39" s="663"/>
      <c r="AC39" s="663"/>
      <c r="AD39" s="663"/>
      <c r="AE39" s="663"/>
      <c r="AF39" s="663"/>
      <c r="AG39" s="663"/>
      <c r="AH39" s="663"/>
      <c r="AI39" s="663"/>
      <c r="AJ39" s="663"/>
      <c r="AK39" s="663"/>
      <c r="AL39" s="663"/>
      <c r="AM39" s="663"/>
      <c r="AN39" s="663"/>
      <c r="AO39" s="663"/>
      <c r="AP39" s="663"/>
      <c r="AQ39" s="663"/>
      <c r="AR39" s="659">
        <f>+SUM(AR37,AR35,AR28,AR20,AR14)</f>
        <v>0</v>
      </c>
      <c r="AS39" s="652"/>
    </row>
    <row r="40" spans="2:47" s="265" customFormat="1" ht="30" customHeight="1">
      <c r="B40" s="588"/>
      <c r="C40" s="563" t="s">
        <v>27</v>
      </c>
      <c r="D40" s="664"/>
      <c r="E40" s="664"/>
      <c r="F40" s="665"/>
      <c r="G40" s="664"/>
      <c r="H40" s="664"/>
      <c r="I40" s="664"/>
      <c r="J40" s="664"/>
      <c r="K40" s="664"/>
      <c r="L40" s="664"/>
      <c r="M40" s="664"/>
      <c r="N40" s="664"/>
      <c r="O40" s="664"/>
      <c r="P40" s="664"/>
      <c r="Q40" s="664"/>
      <c r="R40" s="664"/>
      <c r="S40" s="664"/>
      <c r="T40" s="664"/>
      <c r="U40" s="664"/>
      <c r="V40" s="664"/>
      <c r="W40" s="664"/>
      <c r="X40" s="664"/>
      <c r="Y40" s="664"/>
      <c r="Z40" s="664"/>
      <c r="AA40" s="664"/>
      <c r="AB40" s="664"/>
      <c r="AC40" s="664"/>
      <c r="AD40" s="664"/>
      <c r="AE40" s="664"/>
      <c r="AF40" s="664"/>
      <c r="AG40" s="664"/>
      <c r="AH40" s="664"/>
      <c r="AI40" s="664"/>
      <c r="AJ40" s="664"/>
      <c r="AK40" s="664"/>
      <c r="AL40" s="664"/>
      <c r="AM40" s="664"/>
      <c r="AN40" s="664"/>
      <c r="AO40" s="664"/>
      <c r="AP40" s="664"/>
      <c r="AQ40" s="664"/>
      <c r="AR40" s="666"/>
      <c r="AS40" s="658"/>
    </row>
    <row r="41" spans="2:47" s="2" customFormat="1" ht="17.100000000000001" customHeight="1">
      <c r="B41" s="586"/>
      <c r="C41" s="564" t="s">
        <v>299</v>
      </c>
      <c r="D41" s="346"/>
      <c r="E41" s="346"/>
      <c r="F41" s="346"/>
      <c r="G41" s="346"/>
      <c r="H41" s="346"/>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346"/>
      <c r="AI41" s="346"/>
      <c r="AJ41" s="346"/>
      <c r="AK41" s="346"/>
      <c r="AL41" s="346"/>
      <c r="AM41" s="346"/>
      <c r="AN41" s="346"/>
      <c r="AO41" s="346"/>
      <c r="AP41" s="346"/>
      <c r="AQ41" s="346"/>
      <c r="AR41" s="659">
        <f>SUM(D41:AQ41)/2</f>
        <v>0</v>
      </c>
      <c r="AS41" s="652"/>
    </row>
    <row r="42" spans="2:47" s="2" customFormat="1" ht="17.100000000000001" customHeight="1">
      <c r="B42" s="589"/>
      <c r="C42" s="566" t="s">
        <v>300</v>
      </c>
      <c r="D42" s="346"/>
      <c r="E42" s="346"/>
      <c r="F42" s="346"/>
      <c r="G42" s="346"/>
      <c r="H42" s="346"/>
      <c r="I42" s="346"/>
      <c r="J42" s="346"/>
      <c r="K42" s="346"/>
      <c r="L42" s="346"/>
      <c r="M42" s="346"/>
      <c r="N42" s="346"/>
      <c r="O42" s="346"/>
      <c r="P42" s="346"/>
      <c r="Q42" s="346"/>
      <c r="R42" s="346"/>
      <c r="S42" s="346"/>
      <c r="T42" s="346"/>
      <c r="U42" s="346"/>
      <c r="V42" s="346"/>
      <c r="W42" s="346"/>
      <c r="X42" s="346"/>
      <c r="Y42" s="346"/>
      <c r="Z42" s="346"/>
      <c r="AA42" s="346"/>
      <c r="AB42" s="346"/>
      <c r="AC42" s="346"/>
      <c r="AD42" s="346"/>
      <c r="AE42" s="346"/>
      <c r="AF42" s="346"/>
      <c r="AG42" s="346"/>
      <c r="AH42" s="346"/>
      <c r="AI42" s="346"/>
      <c r="AJ42" s="346"/>
      <c r="AK42" s="346"/>
      <c r="AL42" s="346"/>
      <c r="AM42" s="346"/>
      <c r="AN42" s="346"/>
      <c r="AO42" s="346"/>
      <c r="AP42" s="346"/>
      <c r="AQ42" s="346"/>
      <c r="AR42" s="659">
        <f>SUM(D42:AQ42)/2</f>
        <v>0</v>
      </c>
      <c r="AS42" s="654"/>
    </row>
    <row r="43" spans="2:47" s="328" customFormat="1" ht="59.25" customHeight="1">
      <c r="B43" s="590"/>
      <c r="C43" s="755" t="s">
        <v>304</v>
      </c>
      <c r="D43" s="755"/>
      <c r="E43" s="755"/>
      <c r="F43" s="755"/>
      <c r="G43" s="755"/>
      <c r="H43" s="755"/>
      <c r="I43" s="755"/>
      <c r="J43" s="755"/>
      <c r="K43" s="755"/>
      <c r="L43" s="755"/>
      <c r="M43" s="755"/>
      <c r="N43" s="755"/>
      <c r="O43" s="755"/>
      <c r="P43" s="755"/>
      <c r="Q43" s="755"/>
      <c r="R43" s="755"/>
      <c r="S43" s="755"/>
      <c r="T43" s="755"/>
      <c r="U43" s="755"/>
      <c r="V43" s="755"/>
      <c r="W43" s="755"/>
      <c r="X43" s="755"/>
      <c r="Y43" s="755"/>
      <c r="Z43" s="755"/>
      <c r="AA43" s="755"/>
      <c r="AB43" s="755"/>
      <c r="AC43" s="755"/>
      <c r="AD43" s="755"/>
      <c r="AE43" s="755"/>
      <c r="AF43" s="755"/>
      <c r="AG43" s="755"/>
      <c r="AH43" s="755"/>
      <c r="AI43" s="755"/>
      <c r="AJ43" s="755"/>
      <c r="AK43" s="755"/>
      <c r="AL43" s="755"/>
      <c r="AM43" s="755"/>
      <c r="AN43" s="755"/>
      <c r="AO43" s="755"/>
      <c r="AP43" s="755"/>
      <c r="AQ43" s="755"/>
      <c r="AR43" s="755"/>
      <c r="AS43" s="369"/>
    </row>
    <row r="44" spans="2:47" s="2" customFormat="1" ht="18" customHeight="1">
      <c r="B44" s="591" t="s">
        <v>278</v>
      </c>
      <c r="C44" s="561"/>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spans="2:47" s="2" customFormat="1" ht="18" customHeight="1">
      <c r="B45" s="592"/>
      <c r="C45" s="561"/>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row>
    <row r="46" spans="2:47" s="2" customFormat="1" ht="18" customHeight="1">
      <c r="B46" s="460"/>
      <c r="C46" s="561"/>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row>
    <row r="47" spans="2:47" s="1" customFormat="1" ht="18" customHeight="1">
      <c r="B47" s="593"/>
      <c r="C47" s="561"/>
      <c r="F47" s="387" t="s">
        <v>310</v>
      </c>
      <c r="G47" s="388">
        <f>MAX(D52:AT88)</f>
        <v>0</v>
      </c>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2:47" s="1" customFormat="1" ht="20.100000000000001" customHeight="1">
      <c r="B48" s="594" t="s">
        <v>305</v>
      </c>
      <c r="C48" s="567"/>
      <c r="D48" s="377"/>
      <c r="E48" s="377"/>
      <c r="F48" s="389" t="s">
        <v>311</v>
      </c>
      <c r="G48" s="390">
        <f>MIN(D52:AT88)</f>
        <v>0</v>
      </c>
      <c r="H48" s="378"/>
      <c r="I48" s="378"/>
      <c r="J48" s="378"/>
      <c r="K48" s="378"/>
      <c r="L48" s="378"/>
      <c r="M48" s="378"/>
      <c r="N48" s="37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2:61" s="1" customFormat="1" ht="18" customHeight="1">
      <c r="B49" s="593"/>
      <c r="C49" s="56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2:61" s="1" customFormat="1" ht="18" customHeight="1">
      <c r="B50" s="593"/>
      <c r="C50" s="561"/>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2:61" s="2" customFormat="1" ht="27.95" customHeight="1">
      <c r="B51" s="595"/>
      <c r="C51" s="568" t="s">
        <v>7</v>
      </c>
      <c r="D51" s="383" t="str">
        <f t="shared" ref="D51:AR51" si="11">+D7</f>
        <v>AED</v>
      </c>
      <c r="E51" s="383" t="str">
        <f t="shared" ref="E51" si="12">+E7</f>
        <v>ARS</v>
      </c>
      <c r="F51" s="383" t="str">
        <f t="shared" si="11"/>
        <v>AUD</v>
      </c>
      <c r="G51" s="383" t="str">
        <f t="shared" si="11"/>
        <v>BGN</v>
      </c>
      <c r="H51" s="383" t="str">
        <f t="shared" si="11"/>
        <v>BHD</v>
      </c>
      <c r="I51" s="383" t="str">
        <f t="shared" si="11"/>
        <v>BRL</v>
      </c>
      <c r="J51" s="383" t="str">
        <f t="shared" si="11"/>
        <v>CAD</v>
      </c>
      <c r="K51" s="383" t="str">
        <f t="shared" si="11"/>
        <v>CHF</v>
      </c>
      <c r="L51" s="383" t="str">
        <f t="shared" si="11"/>
        <v>CLP</v>
      </c>
      <c r="M51" s="383" t="str">
        <f t="shared" si="11"/>
        <v>CNY</v>
      </c>
      <c r="N51" s="383" t="str">
        <f t="shared" si="11"/>
        <v>COP</v>
      </c>
      <c r="O51" s="383" t="str">
        <f t="shared" si="11"/>
        <v>CZK</v>
      </c>
      <c r="P51" s="383" t="str">
        <f t="shared" si="11"/>
        <v>DKK</v>
      </c>
      <c r="Q51" s="383" t="str">
        <f t="shared" si="11"/>
        <v>EUR</v>
      </c>
      <c r="R51" s="383" t="str">
        <f t="shared" si="11"/>
        <v>GBP</v>
      </c>
      <c r="S51" s="383" t="str">
        <f t="shared" si="11"/>
        <v>HKD</v>
      </c>
      <c r="T51" s="383" t="str">
        <f t="shared" si="11"/>
        <v>HUF</v>
      </c>
      <c r="U51" s="383" t="str">
        <f t="shared" si="11"/>
        <v>IDR</v>
      </c>
      <c r="V51" s="383" t="str">
        <f t="shared" si="11"/>
        <v>ILS</v>
      </c>
      <c r="W51" s="383" t="str">
        <f t="shared" si="11"/>
        <v>INR</v>
      </c>
      <c r="X51" s="383" t="str">
        <f t="shared" si="11"/>
        <v>JPY</v>
      </c>
      <c r="Y51" s="383" t="str">
        <f t="shared" si="11"/>
        <v>KRW</v>
      </c>
      <c r="Z51" s="383" t="str">
        <f t="shared" si="11"/>
        <v>MXN</v>
      </c>
      <c r="AA51" s="383" t="str">
        <f t="shared" si="11"/>
        <v>MYR</v>
      </c>
      <c r="AB51" s="383" t="str">
        <f t="shared" si="11"/>
        <v>NOK</v>
      </c>
      <c r="AC51" s="383" t="str">
        <f t="shared" si="11"/>
        <v>NZD</v>
      </c>
      <c r="AD51" s="383" t="str">
        <f t="shared" si="11"/>
        <v>PEN</v>
      </c>
      <c r="AE51" s="383" t="str">
        <f t="shared" si="11"/>
        <v>PHP</v>
      </c>
      <c r="AF51" s="383" t="str">
        <f t="shared" si="11"/>
        <v>PLN</v>
      </c>
      <c r="AG51" s="383" t="str">
        <f t="shared" si="11"/>
        <v>RON</v>
      </c>
      <c r="AH51" s="383" t="str">
        <f t="shared" si="11"/>
        <v>RUB</v>
      </c>
      <c r="AI51" s="383" t="str">
        <f t="shared" si="11"/>
        <v>SAR</v>
      </c>
      <c r="AJ51" s="383" t="str">
        <f t="shared" si="11"/>
        <v>SEK</v>
      </c>
      <c r="AK51" s="383" t="str">
        <f t="shared" si="11"/>
        <v>SGD</v>
      </c>
      <c r="AL51" s="383" t="str">
        <f t="shared" si="11"/>
        <v>THB</v>
      </c>
      <c r="AM51" s="383" t="str">
        <f t="shared" si="11"/>
        <v>TRY</v>
      </c>
      <c r="AN51" s="383" t="str">
        <f t="shared" si="11"/>
        <v>TWD</v>
      </c>
      <c r="AO51" s="383" t="str">
        <f t="shared" si="11"/>
        <v>USD</v>
      </c>
      <c r="AP51" s="383" t="str">
        <f t="shared" si="11"/>
        <v>ZAR</v>
      </c>
      <c r="AQ51" s="383" t="str">
        <f t="shared" si="11"/>
        <v>Other ²</v>
      </c>
      <c r="AR51" s="383" t="str">
        <f t="shared" si="11"/>
        <v>TOT</v>
      </c>
      <c r="AT51" s="383" t="str">
        <f>+AR7</f>
        <v>TOT</v>
      </c>
    </row>
    <row r="52" spans="2:61" s="2" customFormat="1" ht="17.100000000000001" customHeight="1">
      <c r="B52" s="596"/>
      <c r="C52" s="569" t="s">
        <v>3</v>
      </c>
      <c r="D52" s="252"/>
      <c r="E52" s="252"/>
      <c r="F52" s="251"/>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T52" s="384"/>
    </row>
    <row r="53" spans="2:61" s="2" customFormat="1" ht="17.100000000000001" customHeight="1">
      <c r="B53" s="597"/>
      <c r="C53" s="570" t="s">
        <v>109</v>
      </c>
      <c r="D53" s="253"/>
      <c r="E53" s="253"/>
      <c r="F53" s="254"/>
      <c r="G53" s="253"/>
      <c r="H53" s="255"/>
      <c r="I53" s="255"/>
      <c r="J53" s="255"/>
      <c r="K53" s="255"/>
      <c r="L53" s="255"/>
      <c r="M53" s="255"/>
      <c r="N53" s="255"/>
      <c r="O53" s="255"/>
      <c r="P53" s="255"/>
      <c r="Q53" s="255"/>
      <c r="R53" s="255"/>
      <c r="S53" s="255"/>
      <c r="T53" s="255"/>
      <c r="U53" s="255"/>
      <c r="V53" s="255"/>
      <c r="W53" s="255"/>
      <c r="X53" s="255"/>
      <c r="Y53" s="255"/>
      <c r="Z53" s="255"/>
      <c r="AA53" s="255"/>
      <c r="AB53" s="255"/>
      <c r="AC53" s="255"/>
      <c r="AD53" s="255"/>
      <c r="AE53" s="255"/>
      <c r="AF53" s="255"/>
      <c r="AG53" s="255"/>
      <c r="AH53" s="255"/>
      <c r="AI53" s="255"/>
      <c r="AJ53" s="255"/>
      <c r="AK53" s="255"/>
      <c r="AL53" s="255"/>
      <c r="AM53" s="255"/>
      <c r="AN53" s="255"/>
      <c r="AO53" s="255"/>
      <c r="AP53" s="255"/>
      <c r="AQ53" s="255"/>
      <c r="AR53" s="256"/>
      <c r="AT53" s="385">
        <f>AR9-SUM(D9:AQ9)/2</f>
        <v>0</v>
      </c>
    </row>
    <row r="54" spans="2:61" s="4" customFormat="1" ht="17.100000000000001" customHeight="1">
      <c r="B54" s="598"/>
      <c r="C54" s="570" t="s">
        <v>110</v>
      </c>
      <c r="D54" s="255"/>
      <c r="E54" s="255"/>
      <c r="F54" s="254"/>
      <c r="G54" s="255"/>
      <c r="H54" s="255"/>
      <c r="I54" s="255"/>
      <c r="J54" s="253"/>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6"/>
      <c r="AT54" s="385">
        <f>AR10-SUM(D10:AQ10)/2</f>
        <v>0</v>
      </c>
      <c r="AU54" s="146"/>
      <c r="AV54" s="2"/>
      <c r="AW54" s="2"/>
      <c r="AX54" s="2"/>
      <c r="AY54" s="2"/>
      <c r="AZ54" s="2"/>
      <c r="BA54" s="2"/>
      <c r="BB54" s="2"/>
      <c r="BC54" s="2"/>
      <c r="BD54" s="2"/>
      <c r="BE54" s="2"/>
      <c r="BF54" s="2"/>
      <c r="BG54" s="2"/>
      <c r="BH54" s="2"/>
      <c r="BI54" s="2"/>
    </row>
    <row r="55" spans="2:61" s="4" customFormat="1" ht="17.100000000000001" customHeight="1">
      <c r="B55" s="598"/>
      <c r="C55" s="570" t="s">
        <v>342</v>
      </c>
      <c r="D55" s="381">
        <f>+IF(OR(SUM(D11)&gt;0),IF(OR(D10=0,D10=""),111,IF((D10&lt;D11),111,0)),0)</f>
        <v>0</v>
      </c>
      <c r="E55" s="381">
        <f>+IF(OR(SUM(E11)&gt;0),IF(OR(E10=0,E10=""),111,IF((E10&lt;E11),111,0)),0)</f>
        <v>0</v>
      </c>
      <c r="F55" s="381">
        <f t="shared" ref="F55:AR55" si="13">+IF(OR(SUM(F11)&gt;0),IF(OR(F10=0,F10=""),111,IF((F10&lt;F11),111,0)),0)</f>
        <v>0</v>
      </c>
      <c r="G55" s="381">
        <f t="shared" si="13"/>
        <v>0</v>
      </c>
      <c r="H55" s="381">
        <f t="shared" si="13"/>
        <v>0</v>
      </c>
      <c r="I55" s="381">
        <f t="shared" si="13"/>
        <v>0</v>
      </c>
      <c r="J55" s="381">
        <f t="shared" si="13"/>
        <v>0</v>
      </c>
      <c r="K55" s="381">
        <f t="shared" si="13"/>
        <v>0</v>
      </c>
      <c r="L55" s="381">
        <f t="shared" si="13"/>
        <v>0</v>
      </c>
      <c r="M55" s="381">
        <f t="shared" si="13"/>
        <v>0</v>
      </c>
      <c r="N55" s="381">
        <f t="shared" si="13"/>
        <v>0</v>
      </c>
      <c r="O55" s="381">
        <f t="shared" si="13"/>
        <v>0</v>
      </c>
      <c r="P55" s="381">
        <f t="shared" si="13"/>
        <v>0</v>
      </c>
      <c r="Q55" s="381">
        <f t="shared" si="13"/>
        <v>0</v>
      </c>
      <c r="R55" s="381">
        <f t="shared" si="13"/>
        <v>0</v>
      </c>
      <c r="S55" s="381">
        <f t="shared" si="13"/>
        <v>0</v>
      </c>
      <c r="T55" s="381">
        <f t="shared" si="13"/>
        <v>0</v>
      </c>
      <c r="U55" s="381">
        <f t="shared" si="13"/>
        <v>0</v>
      </c>
      <c r="V55" s="381">
        <f t="shared" si="13"/>
        <v>0</v>
      </c>
      <c r="W55" s="381">
        <f t="shared" si="13"/>
        <v>0</v>
      </c>
      <c r="X55" s="381">
        <f t="shared" si="13"/>
        <v>0</v>
      </c>
      <c r="Y55" s="381">
        <f t="shared" si="13"/>
        <v>0</v>
      </c>
      <c r="Z55" s="381">
        <f t="shared" si="13"/>
        <v>0</v>
      </c>
      <c r="AA55" s="381">
        <f t="shared" si="13"/>
        <v>0</v>
      </c>
      <c r="AB55" s="381">
        <f t="shared" si="13"/>
        <v>0</v>
      </c>
      <c r="AC55" s="381">
        <f t="shared" si="13"/>
        <v>0</v>
      </c>
      <c r="AD55" s="381">
        <f t="shared" si="13"/>
        <v>0</v>
      </c>
      <c r="AE55" s="381">
        <f t="shared" si="13"/>
        <v>0</v>
      </c>
      <c r="AF55" s="381">
        <f t="shared" si="13"/>
        <v>0</v>
      </c>
      <c r="AG55" s="381">
        <f t="shared" si="13"/>
        <v>0</v>
      </c>
      <c r="AH55" s="381">
        <f t="shared" si="13"/>
        <v>0</v>
      </c>
      <c r="AI55" s="381">
        <f t="shared" si="13"/>
        <v>0</v>
      </c>
      <c r="AJ55" s="381">
        <f t="shared" si="13"/>
        <v>0</v>
      </c>
      <c r="AK55" s="381">
        <f t="shared" si="13"/>
        <v>0</v>
      </c>
      <c r="AL55" s="381">
        <f t="shared" si="13"/>
        <v>0</v>
      </c>
      <c r="AM55" s="381">
        <f t="shared" si="13"/>
        <v>0</v>
      </c>
      <c r="AN55" s="381">
        <f t="shared" si="13"/>
        <v>0</v>
      </c>
      <c r="AO55" s="381">
        <f t="shared" si="13"/>
        <v>0</v>
      </c>
      <c r="AP55" s="381">
        <f t="shared" si="13"/>
        <v>0</v>
      </c>
      <c r="AQ55" s="381">
        <f t="shared" si="13"/>
        <v>0</v>
      </c>
      <c r="AR55" s="381">
        <f t="shared" si="13"/>
        <v>0</v>
      </c>
      <c r="AT55" s="385">
        <f>AR11-SUM(D11:AQ11)/2</f>
        <v>0</v>
      </c>
      <c r="AU55" s="146"/>
      <c r="AV55" s="2"/>
      <c r="AW55" s="2"/>
      <c r="AX55" s="2"/>
      <c r="AY55" s="2"/>
      <c r="AZ55" s="2"/>
      <c r="BA55" s="2"/>
      <c r="BB55" s="2"/>
      <c r="BC55" s="2"/>
      <c r="BD55" s="2"/>
      <c r="BE55" s="2"/>
      <c r="BF55" s="2"/>
      <c r="BG55" s="2"/>
      <c r="BH55" s="2"/>
      <c r="BI55" s="2"/>
    </row>
    <row r="56" spans="2:61" s="4" customFormat="1" ht="17.100000000000001" customHeight="1">
      <c r="B56" s="598"/>
      <c r="C56" s="570" t="s">
        <v>111</v>
      </c>
      <c r="D56" s="255"/>
      <c r="E56" s="255"/>
      <c r="F56" s="254"/>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6"/>
      <c r="AT56" s="385">
        <f>AR12-SUM(D12:AQ12)/2</f>
        <v>0</v>
      </c>
      <c r="AV56" s="2"/>
      <c r="AW56" s="2"/>
      <c r="AX56" s="2"/>
      <c r="AY56" s="2"/>
      <c r="AZ56" s="2"/>
      <c r="BA56" s="2"/>
      <c r="BB56" s="2"/>
      <c r="BC56" s="2"/>
      <c r="BD56" s="2"/>
      <c r="BE56" s="2"/>
      <c r="BF56" s="2"/>
      <c r="BG56" s="2"/>
      <c r="BH56" s="2"/>
      <c r="BI56" s="2"/>
    </row>
    <row r="57" spans="2:61" s="2" customFormat="1" ht="18" customHeight="1">
      <c r="B57" s="597"/>
      <c r="C57" s="378" t="s">
        <v>14</v>
      </c>
      <c r="D57" s="381">
        <f>+D13-D9-D10-D12</f>
        <v>0</v>
      </c>
      <c r="E57" s="381">
        <f>+E13-E9-E10-E12</f>
        <v>0</v>
      </c>
      <c r="F57" s="381">
        <f t="shared" ref="F57:AR57" si="14">+F13-F9-F10-F12</f>
        <v>0</v>
      </c>
      <c r="G57" s="381">
        <f t="shared" si="14"/>
        <v>0</v>
      </c>
      <c r="H57" s="381">
        <f t="shared" si="14"/>
        <v>0</v>
      </c>
      <c r="I57" s="381">
        <f t="shared" si="14"/>
        <v>0</v>
      </c>
      <c r="J57" s="381">
        <f t="shared" si="14"/>
        <v>0</v>
      </c>
      <c r="K57" s="381">
        <f t="shared" si="14"/>
        <v>0</v>
      </c>
      <c r="L57" s="381">
        <f t="shared" si="14"/>
        <v>0</v>
      </c>
      <c r="M57" s="381">
        <f t="shared" si="14"/>
        <v>0</v>
      </c>
      <c r="N57" s="381">
        <f t="shared" si="14"/>
        <v>0</v>
      </c>
      <c r="O57" s="381">
        <f t="shared" si="14"/>
        <v>0</v>
      </c>
      <c r="P57" s="381">
        <f t="shared" si="14"/>
        <v>0</v>
      </c>
      <c r="Q57" s="381">
        <f t="shared" si="14"/>
        <v>0</v>
      </c>
      <c r="R57" s="381">
        <f t="shared" si="14"/>
        <v>0</v>
      </c>
      <c r="S57" s="381">
        <f t="shared" si="14"/>
        <v>0</v>
      </c>
      <c r="T57" s="381">
        <f t="shared" si="14"/>
        <v>0</v>
      </c>
      <c r="U57" s="381">
        <f t="shared" si="14"/>
        <v>0</v>
      </c>
      <c r="V57" s="381">
        <f t="shared" si="14"/>
        <v>0</v>
      </c>
      <c r="W57" s="381">
        <f t="shared" si="14"/>
        <v>0</v>
      </c>
      <c r="X57" s="381">
        <f t="shared" si="14"/>
        <v>0</v>
      </c>
      <c r="Y57" s="381">
        <f t="shared" si="14"/>
        <v>0</v>
      </c>
      <c r="Z57" s="381">
        <f t="shared" si="14"/>
        <v>0</v>
      </c>
      <c r="AA57" s="381">
        <f t="shared" si="14"/>
        <v>0</v>
      </c>
      <c r="AB57" s="381">
        <f t="shared" si="14"/>
        <v>0</v>
      </c>
      <c r="AC57" s="381">
        <f t="shared" si="14"/>
        <v>0</v>
      </c>
      <c r="AD57" s="381">
        <f t="shared" si="14"/>
        <v>0</v>
      </c>
      <c r="AE57" s="381">
        <f t="shared" si="14"/>
        <v>0</v>
      </c>
      <c r="AF57" s="381">
        <f t="shared" si="14"/>
        <v>0</v>
      </c>
      <c r="AG57" s="381">
        <f t="shared" si="14"/>
        <v>0</v>
      </c>
      <c r="AH57" s="381">
        <f t="shared" si="14"/>
        <v>0</v>
      </c>
      <c r="AI57" s="381">
        <f t="shared" si="14"/>
        <v>0</v>
      </c>
      <c r="AJ57" s="381">
        <f t="shared" si="14"/>
        <v>0</v>
      </c>
      <c r="AK57" s="381">
        <f t="shared" si="14"/>
        <v>0</v>
      </c>
      <c r="AL57" s="381">
        <f t="shared" si="14"/>
        <v>0</v>
      </c>
      <c r="AM57" s="381">
        <f t="shared" si="14"/>
        <v>0</v>
      </c>
      <c r="AN57" s="381">
        <f t="shared" si="14"/>
        <v>0</v>
      </c>
      <c r="AO57" s="381">
        <f t="shared" si="14"/>
        <v>0</v>
      </c>
      <c r="AP57" s="381">
        <f t="shared" si="14"/>
        <v>0</v>
      </c>
      <c r="AQ57" s="381">
        <f t="shared" si="14"/>
        <v>0</v>
      </c>
      <c r="AR57" s="381">
        <f t="shared" si="14"/>
        <v>0</v>
      </c>
      <c r="AT57" s="385">
        <f>AR13-SUM(D13:AQ13)/2</f>
        <v>0</v>
      </c>
      <c r="AU57" s="4"/>
    </row>
    <row r="58" spans="2:61" s="2" customFormat="1" ht="18" customHeight="1">
      <c r="B58" s="598"/>
      <c r="C58" s="571" t="s">
        <v>25</v>
      </c>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7"/>
      <c r="AC58" s="257"/>
      <c r="AD58" s="257"/>
      <c r="AE58" s="257"/>
      <c r="AF58" s="257"/>
      <c r="AG58" s="257"/>
      <c r="AH58" s="257"/>
      <c r="AI58" s="257"/>
      <c r="AJ58" s="257"/>
      <c r="AK58" s="257"/>
      <c r="AL58" s="257"/>
      <c r="AM58" s="257"/>
      <c r="AN58" s="257"/>
      <c r="AO58" s="257"/>
      <c r="AP58" s="257"/>
      <c r="AQ58" s="257"/>
      <c r="AR58" s="381">
        <f>+IF(OR(SUM(AR13)&gt;0),IF(OR(AR14=0,AR14=""),111,IF((AR14&lt;AR13),111,0)),0)</f>
        <v>0</v>
      </c>
      <c r="AT58" s="382"/>
      <c r="AU58" s="150"/>
    </row>
    <row r="59" spans="2:61" s="2" customFormat="1" ht="18" customHeight="1">
      <c r="B59" s="596"/>
      <c r="C59" s="572" t="s">
        <v>26</v>
      </c>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c r="AP59" s="253"/>
      <c r="AQ59" s="253"/>
      <c r="AR59" s="255"/>
      <c r="AT59" s="255"/>
    </row>
    <row r="60" spans="2:61" s="2" customFormat="1" ht="18" customHeight="1">
      <c r="B60" s="597"/>
      <c r="C60" s="570" t="s">
        <v>109</v>
      </c>
      <c r="D60" s="253"/>
      <c r="E60" s="253"/>
      <c r="F60" s="254"/>
      <c r="G60" s="253"/>
      <c r="H60" s="255"/>
      <c r="I60" s="255"/>
      <c r="J60" s="255"/>
      <c r="K60" s="255"/>
      <c r="L60" s="255"/>
      <c r="M60" s="255"/>
      <c r="N60" s="255"/>
      <c r="O60" s="255"/>
      <c r="P60" s="255"/>
      <c r="Q60" s="255"/>
      <c r="R60" s="255"/>
      <c r="S60" s="255"/>
      <c r="T60" s="255"/>
      <c r="U60" s="255"/>
      <c r="V60" s="255"/>
      <c r="W60" s="255"/>
      <c r="X60" s="255"/>
      <c r="Y60" s="255"/>
      <c r="Z60" s="255"/>
      <c r="AA60" s="255"/>
      <c r="AB60" s="255"/>
      <c r="AC60" s="255"/>
      <c r="AD60" s="255"/>
      <c r="AE60" s="255"/>
      <c r="AF60" s="255"/>
      <c r="AG60" s="255"/>
      <c r="AH60" s="255"/>
      <c r="AI60" s="255"/>
      <c r="AJ60" s="255"/>
      <c r="AK60" s="255"/>
      <c r="AL60" s="255"/>
      <c r="AM60" s="255"/>
      <c r="AN60" s="255"/>
      <c r="AO60" s="255"/>
      <c r="AP60" s="255"/>
      <c r="AQ60" s="255"/>
      <c r="AR60" s="256"/>
      <c r="AT60" s="385">
        <f>AR16-SUM(D16:AQ16)/2</f>
        <v>0</v>
      </c>
    </row>
    <row r="61" spans="2:61" s="2" customFormat="1" ht="18" customHeight="1">
      <c r="B61" s="598"/>
      <c r="C61" s="570" t="s">
        <v>110</v>
      </c>
      <c r="D61" s="255"/>
      <c r="E61" s="255"/>
      <c r="F61" s="254"/>
      <c r="G61" s="255"/>
      <c r="H61" s="255"/>
      <c r="I61" s="255"/>
      <c r="J61" s="253"/>
      <c r="K61" s="255"/>
      <c r="L61" s="255"/>
      <c r="M61" s="255"/>
      <c r="N61" s="255"/>
      <c r="O61" s="255"/>
      <c r="P61" s="255"/>
      <c r="Q61" s="255"/>
      <c r="R61" s="255"/>
      <c r="S61" s="255"/>
      <c r="T61" s="255"/>
      <c r="U61" s="255"/>
      <c r="V61" s="255"/>
      <c r="W61" s="255"/>
      <c r="X61" s="255"/>
      <c r="Y61" s="255"/>
      <c r="Z61" s="255"/>
      <c r="AA61" s="255"/>
      <c r="AB61" s="255"/>
      <c r="AC61" s="255"/>
      <c r="AD61" s="255"/>
      <c r="AE61" s="255"/>
      <c r="AF61" s="255"/>
      <c r="AG61" s="255"/>
      <c r="AH61" s="255"/>
      <c r="AI61" s="255"/>
      <c r="AJ61" s="255"/>
      <c r="AK61" s="255"/>
      <c r="AL61" s="255"/>
      <c r="AM61" s="255"/>
      <c r="AN61" s="255"/>
      <c r="AO61" s="255"/>
      <c r="AP61" s="255"/>
      <c r="AQ61" s="255"/>
      <c r="AR61" s="256"/>
      <c r="AT61" s="385">
        <f>AR17-SUM(D17:AQ17)/2</f>
        <v>0</v>
      </c>
    </row>
    <row r="62" spans="2:61" s="4" customFormat="1" ht="17.100000000000001" customHeight="1">
      <c r="B62" s="598"/>
      <c r="C62" s="570" t="s">
        <v>342</v>
      </c>
      <c r="D62" s="381">
        <f>+IF(OR(SUM(D18)&gt;0),IF(OR(D17=0,D17=""),111,IF((D17&lt;D18),111,0)),0)</f>
        <v>0</v>
      </c>
      <c r="E62" s="381">
        <f>+IF(OR(SUM(E18)&gt;0),IF(OR(E17=0,E17=""),111,IF((E17&lt;E18),111,0)),0)</f>
        <v>0</v>
      </c>
      <c r="F62" s="381">
        <f t="shared" ref="F62:AR62" si="15">+IF(OR(SUM(F18)&gt;0),IF(OR(F17=0,F17=""),111,IF((F17&lt;F18),111,0)),0)</f>
        <v>0</v>
      </c>
      <c r="G62" s="381">
        <f t="shared" si="15"/>
        <v>0</v>
      </c>
      <c r="H62" s="381">
        <f t="shared" si="15"/>
        <v>0</v>
      </c>
      <c r="I62" s="381">
        <f t="shared" si="15"/>
        <v>0</v>
      </c>
      <c r="J62" s="381">
        <f t="shared" si="15"/>
        <v>0</v>
      </c>
      <c r="K62" s="381">
        <f t="shared" si="15"/>
        <v>0</v>
      </c>
      <c r="L62" s="381">
        <f t="shared" si="15"/>
        <v>0</v>
      </c>
      <c r="M62" s="381">
        <f t="shared" si="15"/>
        <v>0</v>
      </c>
      <c r="N62" s="381">
        <f t="shared" si="15"/>
        <v>0</v>
      </c>
      <c r="O62" s="381">
        <f t="shared" si="15"/>
        <v>0</v>
      </c>
      <c r="P62" s="381">
        <f t="shared" si="15"/>
        <v>0</v>
      </c>
      <c r="Q62" s="381">
        <f t="shared" si="15"/>
        <v>0</v>
      </c>
      <c r="R62" s="381">
        <f t="shared" si="15"/>
        <v>0</v>
      </c>
      <c r="S62" s="381">
        <f t="shared" si="15"/>
        <v>0</v>
      </c>
      <c r="T62" s="381">
        <f t="shared" si="15"/>
        <v>0</v>
      </c>
      <c r="U62" s="381">
        <f t="shared" si="15"/>
        <v>0</v>
      </c>
      <c r="V62" s="381">
        <f t="shared" si="15"/>
        <v>0</v>
      </c>
      <c r="W62" s="381">
        <f t="shared" si="15"/>
        <v>0</v>
      </c>
      <c r="X62" s="381">
        <f t="shared" si="15"/>
        <v>0</v>
      </c>
      <c r="Y62" s="381">
        <f t="shared" si="15"/>
        <v>0</v>
      </c>
      <c r="Z62" s="381">
        <f t="shared" si="15"/>
        <v>0</v>
      </c>
      <c r="AA62" s="381">
        <f t="shared" si="15"/>
        <v>0</v>
      </c>
      <c r="AB62" s="381">
        <f t="shared" si="15"/>
        <v>0</v>
      </c>
      <c r="AC62" s="381">
        <f t="shared" si="15"/>
        <v>0</v>
      </c>
      <c r="AD62" s="381">
        <f t="shared" si="15"/>
        <v>0</v>
      </c>
      <c r="AE62" s="381">
        <f t="shared" si="15"/>
        <v>0</v>
      </c>
      <c r="AF62" s="381">
        <f t="shared" si="15"/>
        <v>0</v>
      </c>
      <c r="AG62" s="381">
        <f t="shared" si="15"/>
        <v>0</v>
      </c>
      <c r="AH62" s="381">
        <f t="shared" si="15"/>
        <v>0</v>
      </c>
      <c r="AI62" s="381">
        <f t="shared" si="15"/>
        <v>0</v>
      </c>
      <c r="AJ62" s="381">
        <f t="shared" si="15"/>
        <v>0</v>
      </c>
      <c r="AK62" s="381">
        <f t="shared" si="15"/>
        <v>0</v>
      </c>
      <c r="AL62" s="381">
        <f t="shared" si="15"/>
        <v>0</v>
      </c>
      <c r="AM62" s="381">
        <f t="shared" si="15"/>
        <v>0</v>
      </c>
      <c r="AN62" s="381">
        <f t="shared" si="15"/>
        <v>0</v>
      </c>
      <c r="AO62" s="381">
        <f t="shared" si="15"/>
        <v>0</v>
      </c>
      <c r="AP62" s="381">
        <f t="shared" si="15"/>
        <v>0</v>
      </c>
      <c r="AQ62" s="381">
        <f t="shared" si="15"/>
        <v>0</v>
      </c>
      <c r="AR62" s="381">
        <f t="shared" si="15"/>
        <v>0</v>
      </c>
      <c r="AT62" s="385">
        <f>AR18-SUM(D18:AQ18)/2</f>
        <v>0</v>
      </c>
      <c r="AU62" s="146"/>
      <c r="AV62" s="2"/>
      <c r="AW62" s="2"/>
      <c r="AX62" s="2"/>
      <c r="AY62" s="2"/>
      <c r="AZ62" s="2"/>
      <c r="BA62" s="2"/>
      <c r="BB62" s="2"/>
      <c r="BC62" s="2"/>
      <c r="BD62" s="2"/>
      <c r="BE62" s="2"/>
      <c r="BF62" s="2"/>
      <c r="BG62" s="2"/>
      <c r="BH62" s="2"/>
      <c r="BI62" s="2"/>
    </row>
    <row r="63" spans="2:61" s="2" customFormat="1" ht="18" customHeight="1">
      <c r="B63" s="598"/>
      <c r="C63" s="570" t="s">
        <v>111</v>
      </c>
      <c r="D63" s="255"/>
      <c r="E63" s="255"/>
      <c r="F63" s="254"/>
      <c r="G63" s="255"/>
      <c r="H63" s="255"/>
      <c r="I63" s="255"/>
      <c r="J63" s="255"/>
      <c r="K63" s="255"/>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6"/>
      <c r="AT63" s="385">
        <f>AR19-SUM(D19:AQ19)/2</f>
        <v>0</v>
      </c>
    </row>
    <row r="64" spans="2:61" s="2" customFormat="1" ht="18" customHeight="1">
      <c r="B64" s="597"/>
      <c r="C64" s="378" t="s">
        <v>14</v>
      </c>
      <c r="D64" s="381">
        <f>+D20-D16-D17-D19</f>
        <v>0</v>
      </c>
      <c r="E64" s="381">
        <f>+E20-E16-E17-E19</f>
        <v>0</v>
      </c>
      <c r="F64" s="381">
        <f t="shared" ref="F64:AR64" si="16">+F20-F16-F17-F19</f>
        <v>0</v>
      </c>
      <c r="G64" s="381">
        <f t="shared" si="16"/>
        <v>0</v>
      </c>
      <c r="H64" s="381">
        <f t="shared" si="16"/>
        <v>0</v>
      </c>
      <c r="I64" s="381">
        <f t="shared" si="16"/>
        <v>0</v>
      </c>
      <c r="J64" s="381">
        <f t="shared" si="16"/>
        <v>0</v>
      </c>
      <c r="K64" s="381">
        <f t="shared" si="16"/>
        <v>0</v>
      </c>
      <c r="L64" s="381">
        <f t="shared" si="16"/>
        <v>0</v>
      </c>
      <c r="M64" s="381">
        <f t="shared" si="16"/>
        <v>0</v>
      </c>
      <c r="N64" s="381">
        <f t="shared" si="16"/>
        <v>0</v>
      </c>
      <c r="O64" s="381">
        <f t="shared" si="16"/>
        <v>0</v>
      </c>
      <c r="P64" s="381">
        <f t="shared" si="16"/>
        <v>0</v>
      </c>
      <c r="Q64" s="381">
        <f t="shared" si="16"/>
        <v>0</v>
      </c>
      <c r="R64" s="381">
        <f t="shared" si="16"/>
        <v>0</v>
      </c>
      <c r="S64" s="381">
        <f t="shared" si="16"/>
        <v>0</v>
      </c>
      <c r="T64" s="381">
        <f t="shared" si="16"/>
        <v>0</v>
      </c>
      <c r="U64" s="381">
        <f t="shared" si="16"/>
        <v>0</v>
      </c>
      <c r="V64" s="381">
        <f t="shared" si="16"/>
        <v>0</v>
      </c>
      <c r="W64" s="381">
        <f t="shared" si="16"/>
        <v>0</v>
      </c>
      <c r="X64" s="381">
        <f t="shared" si="16"/>
        <v>0</v>
      </c>
      <c r="Y64" s="381">
        <f t="shared" si="16"/>
        <v>0</v>
      </c>
      <c r="Z64" s="381">
        <f t="shared" si="16"/>
        <v>0</v>
      </c>
      <c r="AA64" s="381">
        <f t="shared" si="16"/>
        <v>0</v>
      </c>
      <c r="AB64" s="381">
        <f t="shared" si="16"/>
        <v>0</v>
      </c>
      <c r="AC64" s="381">
        <f t="shared" si="16"/>
        <v>0</v>
      </c>
      <c r="AD64" s="381">
        <f t="shared" si="16"/>
        <v>0</v>
      </c>
      <c r="AE64" s="381">
        <f t="shared" si="16"/>
        <v>0</v>
      </c>
      <c r="AF64" s="381">
        <f t="shared" si="16"/>
        <v>0</v>
      </c>
      <c r="AG64" s="381">
        <f t="shared" si="16"/>
        <v>0</v>
      </c>
      <c r="AH64" s="381">
        <f t="shared" si="16"/>
        <v>0</v>
      </c>
      <c r="AI64" s="381">
        <f t="shared" si="16"/>
        <v>0</v>
      </c>
      <c r="AJ64" s="381">
        <f t="shared" si="16"/>
        <v>0</v>
      </c>
      <c r="AK64" s="381">
        <f t="shared" si="16"/>
        <v>0</v>
      </c>
      <c r="AL64" s="381">
        <f t="shared" si="16"/>
        <v>0</v>
      </c>
      <c r="AM64" s="381">
        <f t="shared" si="16"/>
        <v>0</v>
      </c>
      <c r="AN64" s="381">
        <f t="shared" si="16"/>
        <v>0</v>
      </c>
      <c r="AO64" s="381">
        <f t="shared" si="16"/>
        <v>0</v>
      </c>
      <c r="AP64" s="381">
        <f t="shared" si="16"/>
        <v>0</v>
      </c>
      <c r="AQ64" s="381">
        <f t="shared" si="16"/>
        <v>0</v>
      </c>
      <c r="AR64" s="381">
        <f t="shared" si="16"/>
        <v>0</v>
      </c>
      <c r="AT64" s="385">
        <f>AR20-SUM(D20:AQ20)/2</f>
        <v>0</v>
      </c>
      <c r="AU64" s="4"/>
    </row>
    <row r="65" spans="2:61" s="4" customFormat="1" ht="18" customHeight="1">
      <c r="B65" s="596"/>
      <c r="C65" s="572" t="s">
        <v>306</v>
      </c>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67"/>
      <c r="AT65" s="382"/>
      <c r="AU65" s="2"/>
      <c r="AV65" s="2"/>
      <c r="AW65" s="2"/>
      <c r="AX65" s="2"/>
      <c r="AY65" s="2"/>
      <c r="AZ65" s="2"/>
      <c r="BA65" s="2"/>
      <c r="BB65" s="2"/>
      <c r="BC65" s="2"/>
      <c r="BD65" s="2"/>
      <c r="BE65" s="2"/>
      <c r="BF65" s="2"/>
      <c r="BG65" s="2"/>
      <c r="BH65" s="2"/>
      <c r="BI65" s="2"/>
    </row>
    <row r="66" spans="2:61" s="4" customFormat="1" ht="18" customHeight="1">
      <c r="B66" s="596"/>
      <c r="C66" s="572" t="s">
        <v>15</v>
      </c>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T66" s="255"/>
      <c r="AU66" s="2"/>
      <c r="AV66" s="2"/>
      <c r="AW66" s="2"/>
      <c r="AX66" s="2"/>
      <c r="AY66" s="2"/>
      <c r="AZ66" s="2"/>
      <c r="BA66" s="2"/>
      <c r="BB66" s="2"/>
      <c r="BC66" s="2"/>
      <c r="BD66" s="2"/>
      <c r="BE66" s="2"/>
      <c r="BF66" s="2"/>
      <c r="BG66" s="2"/>
      <c r="BH66" s="2"/>
      <c r="BI66" s="2"/>
    </row>
    <row r="67" spans="2:61" s="2" customFormat="1" ht="18" customHeight="1">
      <c r="B67" s="599"/>
      <c r="C67" s="570" t="s">
        <v>109</v>
      </c>
      <c r="D67" s="253"/>
      <c r="E67" s="253"/>
      <c r="F67" s="254"/>
      <c r="G67" s="253"/>
      <c r="H67" s="255"/>
      <c r="I67" s="255"/>
      <c r="J67" s="255"/>
      <c r="K67" s="255"/>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6"/>
      <c r="AT67" s="385">
        <f>AR23-SUM(D23:AQ23)/2</f>
        <v>0</v>
      </c>
    </row>
    <row r="68" spans="2:61" s="2" customFormat="1" ht="18" customHeight="1">
      <c r="B68" s="597"/>
      <c r="C68" s="570" t="s">
        <v>110</v>
      </c>
      <c r="D68" s="255"/>
      <c r="E68" s="255"/>
      <c r="F68" s="254"/>
      <c r="G68" s="255"/>
      <c r="H68" s="255"/>
      <c r="I68" s="255"/>
      <c r="J68" s="253"/>
      <c r="K68" s="255"/>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6"/>
      <c r="AT68" s="385">
        <f>AR24-SUM(D24:AQ24)/2</f>
        <v>0</v>
      </c>
    </row>
    <row r="69" spans="2:61" s="4" customFormat="1" ht="17.100000000000001" customHeight="1">
      <c r="B69" s="598"/>
      <c r="C69" s="570" t="s">
        <v>342</v>
      </c>
      <c r="D69" s="381">
        <f>+IF(OR(SUM(D25)&gt;0),IF(OR(D24=0,D24=""),111,IF((D24&lt;D25),111,0)),0)</f>
        <v>0</v>
      </c>
      <c r="E69" s="381">
        <f>+IF(OR(SUM(E25)&gt;0),IF(OR(E24=0,E24=""),111,IF((E24&lt;E25),111,0)),0)</f>
        <v>0</v>
      </c>
      <c r="F69" s="381">
        <f t="shared" ref="F69:AR69" si="17">+IF(OR(SUM(F25)&gt;0),IF(OR(F24=0,F24=""),111,IF((F24&lt;F25),111,0)),0)</f>
        <v>0</v>
      </c>
      <c r="G69" s="381">
        <f t="shared" si="17"/>
        <v>0</v>
      </c>
      <c r="H69" s="381">
        <f t="shared" si="17"/>
        <v>0</v>
      </c>
      <c r="I69" s="381">
        <f t="shared" si="17"/>
        <v>0</v>
      </c>
      <c r="J69" s="381">
        <f t="shared" si="17"/>
        <v>0</v>
      </c>
      <c r="K69" s="381">
        <f t="shared" si="17"/>
        <v>0</v>
      </c>
      <c r="L69" s="381">
        <f t="shared" si="17"/>
        <v>0</v>
      </c>
      <c r="M69" s="381">
        <f t="shared" si="17"/>
        <v>0</v>
      </c>
      <c r="N69" s="381">
        <f t="shared" si="17"/>
        <v>0</v>
      </c>
      <c r="O69" s="381">
        <f t="shared" si="17"/>
        <v>0</v>
      </c>
      <c r="P69" s="381">
        <f t="shared" si="17"/>
        <v>0</v>
      </c>
      <c r="Q69" s="381">
        <f t="shared" si="17"/>
        <v>0</v>
      </c>
      <c r="R69" s="381">
        <f t="shared" si="17"/>
        <v>0</v>
      </c>
      <c r="S69" s="381">
        <f t="shared" si="17"/>
        <v>0</v>
      </c>
      <c r="T69" s="381">
        <f t="shared" si="17"/>
        <v>0</v>
      </c>
      <c r="U69" s="381">
        <f t="shared" si="17"/>
        <v>0</v>
      </c>
      <c r="V69" s="381">
        <f t="shared" si="17"/>
        <v>0</v>
      </c>
      <c r="W69" s="381">
        <f t="shared" si="17"/>
        <v>0</v>
      </c>
      <c r="X69" s="381">
        <f t="shared" si="17"/>
        <v>0</v>
      </c>
      <c r="Y69" s="381">
        <f t="shared" si="17"/>
        <v>0</v>
      </c>
      <c r="Z69" s="381">
        <f t="shared" si="17"/>
        <v>0</v>
      </c>
      <c r="AA69" s="381">
        <f t="shared" si="17"/>
        <v>0</v>
      </c>
      <c r="AB69" s="381">
        <f t="shared" si="17"/>
        <v>0</v>
      </c>
      <c r="AC69" s="381">
        <f t="shared" si="17"/>
        <v>0</v>
      </c>
      <c r="AD69" s="381">
        <f t="shared" si="17"/>
        <v>0</v>
      </c>
      <c r="AE69" s="381">
        <f t="shared" si="17"/>
        <v>0</v>
      </c>
      <c r="AF69" s="381">
        <f t="shared" si="17"/>
        <v>0</v>
      </c>
      <c r="AG69" s="381">
        <f t="shared" si="17"/>
        <v>0</v>
      </c>
      <c r="AH69" s="381">
        <f t="shared" si="17"/>
        <v>0</v>
      </c>
      <c r="AI69" s="381">
        <f t="shared" si="17"/>
        <v>0</v>
      </c>
      <c r="AJ69" s="381">
        <f t="shared" si="17"/>
        <v>0</v>
      </c>
      <c r="AK69" s="381">
        <f t="shared" si="17"/>
        <v>0</v>
      </c>
      <c r="AL69" s="381">
        <f t="shared" si="17"/>
        <v>0</v>
      </c>
      <c r="AM69" s="381">
        <f t="shared" si="17"/>
        <v>0</v>
      </c>
      <c r="AN69" s="381">
        <f t="shared" si="17"/>
        <v>0</v>
      </c>
      <c r="AO69" s="381">
        <f t="shared" si="17"/>
        <v>0</v>
      </c>
      <c r="AP69" s="381">
        <f t="shared" si="17"/>
        <v>0</v>
      </c>
      <c r="AQ69" s="381">
        <f t="shared" si="17"/>
        <v>0</v>
      </c>
      <c r="AR69" s="381">
        <f t="shared" si="17"/>
        <v>0</v>
      </c>
      <c r="AT69" s="385">
        <f>AR25-SUM(D25:AQ25)/2</f>
        <v>0</v>
      </c>
      <c r="AU69" s="146"/>
      <c r="AV69" s="2"/>
      <c r="AW69" s="2"/>
      <c r="AX69" s="2"/>
      <c r="AY69" s="2"/>
      <c r="AZ69" s="2"/>
      <c r="BA69" s="2"/>
      <c r="BB69" s="2"/>
      <c r="BC69" s="2"/>
      <c r="BD69" s="2"/>
      <c r="BE69" s="2"/>
      <c r="BF69" s="2"/>
      <c r="BG69" s="2"/>
      <c r="BH69" s="2"/>
      <c r="BI69" s="2"/>
    </row>
    <row r="70" spans="2:61" s="2" customFormat="1" ht="18" customHeight="1">
      <c r="B70" s="600"/>
      <c r="C70" s="570" t="s">
        <v>111</v>
      </c>
      <c r="D70" s="255"/>
      <c r="E70" s="255"/>
      <c r="F70" s="254"/>
      <c r="G70" s="255"/>
      <c r="H70" s="255"/>
      <c r="I70" s="255"/>
      <c r="J70" s="255"/>
      <c r="K70" s="255"/>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6"/>
      <c r="AT70" s="385">
        <f>AR26-SUM(D26:AQ26)/2</f>
        <v>0</v>
      </c>
    </row>
    <row r="71" spans="2:61" s="2" customFormat="1" ht="18" customHeight="1">
      <c r="B71" s="597"/>
      <c r="C71" s="378" t="s">
        <v>14</v>
      </c>
      <c r="D71" s="381">
        <f>+D27-D23-D24-D26</f>
        <v>0</v>
      </c>
      <c r="E71" s="381">
        <f>+E27-E23-E24-E26</f>
        <v>0</v>
      </c>
      <c r="F71" s="381">
        <f t="shared" ref="F71:AR71" si="18">+F27-F23-F24-F26</f>
        <v>0</v>
      </c>
      <c r="G71" s="381">
        <f t="shared" si="18"/>
        <v>0</v>
      </c>
      <c r="H71" s="381">
        <f t="shared" si="18"/>
        <v>0</v>
      </c>
      <c r="I71" s="381">
        <f t="shared" si="18"/>
        <v>0</v>
      </c>
      <c r="J71" s="381">
        <f t="shared" si="18"/>
        <v>0</v>
      </c>
      <c r="K71" s="381">
        <f t="shared" si="18"/>
        <v>0</v>
      </c>
      <c r="L71" s="381">
        <f t="shared" si="18"/>
        <v>0</v>
      </c>
      <c r="M71" s="381">
        <f t="shared" si="18"/>
        <v>0</v>
      </c>
      <c r="N71" s="381">
        <f t="shared" si="18"/>
        <v>0</v>
      </c>
      <c r="O71" s="381">
        <f t="shared" si="18"/>
        <v>0</v>
      </c>
      <c r="P71" s="381">
        <f t="shared" si="18"/>
        <v>0</v>
      </c>
      <c r="Q71" s="381">
        <f t="shared" si="18"/>
        <v>0</v>
      </c>
      <c r="R71" s="381">
        <f t="shared" si="18"/>
        <v>0</v>
      </c>
      <c r="S71" s="381">
        <f t="shared" si="18"/>
        <v>0</v>
      </c>
      <c r="T71" s="381">
        <f t="shared" si="18"/>
        <v>0</v>
      </c>
      <c r="U71" s="381">
        <f t="shared" si="18"/>
        <v>0</v>
      </c>
      <c r="V71" s="381">
        <f t="shared" si="18"/>
        <v>0</v>
      </c>
      <c r="W71" s="381">
        <f t="shared" si="18"/>
        <v>0</v>
      </c>
      <c r="X71" s="381">
        <f t="shared" si="18"/>
        <v>0</v>
      </c>
      <c r="Y71" s="381">
        <f t="shared" si="18"/>
        <v>0</v>
      </c>
      <c r="Z71" s="381">
        <f t="shared" si="18"/>
        <v>0</v>
      </c>
      <c r="AA71" s="381">
        <f t="shared" si="18"/>
        <v>0</v>
      </c>
      <c r="AB71" s="381">
        <f t="shared" si="18"/>
        <v>0</v>
      </c>
      <c r="AC71" s="381">
        <f t="shared" si="18"/>
        <v>0</v>
      </c>
      <c r="AD71" s="381">
        <f t="shared" si="18"/>
        <v>0</v>
      </c>
      <c r="AE71" s="381">
        <f t="shared" si="18"/>
        <v>0</v>
      </c>
      <c r="AF71" s="381">
        <f t="shared" si="18"/>
        <v>0</v>
      </c>
      <c r="AG71" s="381">
        <f t="shared" si="18"/>
        <v>0</v>
      </c>
      <c r="AH71" s="381">
        <f t="shared" si="18"/>
        <v>0</v>
      </c>
      <c r="AI71" s="381">
        <f t="shared" si="18"/>
        <v>0</v>
      </c>
      <c r="AJ71" s="381">
        <f t="shared" si="18"/>
        <v>0</v>
      </c>
      <c r="AK71" s="381">
        <f t="shared" si="18"/>
        <v>0</v>
      </c>
      <c r="AL71" s="381">
        <f t="shared" si="18"/>
        <v>0</v>
      </c>
      <c r="AM71" s="381">
        <f t="shared" si="18"/>
        <v>0</v>
      </c>
      <c r="AN71" s="381">
        <f t="shared" si="18"/>
        <v>0</v>
      </c>
      <c r="AO71" s="381">
        <f t="shared" si="18"/>
        <v>0</v>
      </c>
      <c r="AP71" s="381">
        <f t="shared" si="18"/>
        <v>0</v>
      </c>
      <c r="AQ71" s="381">
        <f t="shared" si="18"/>
        <v>0</v>
      </c>
      <c r="AR71" s="381">
        <f t="shared" si="18"/>
        <v>0</v>
      </c>
      <c r="AT71" s="385">
        <f>AR27-SUM(D27:AQ27)/2</f>
        <v>0</v>
      </c>
      <c r="AU71" s="4"/>
    </row>
    <row r="72" spans="2:61" s="2" customFormat="1" ht="18" customHeight="1">
      <c r="B72" s="597"/>
      <c r="C72" s="571" t="s">
        <v>25</v>
      </c>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c r="AB72" s="257"/>
      <c r="AC72" s="257"/>
      <c r="AD72" s="257"/>
      <c r="AE72" s="257"/>
      <c r="AF72" s="257"/>
      <c r="AG72" s="257"/>
      <c r="AH72" s="257"/>
      <c r="AI72" s="257"/>
      <c r="AJ72" s="257"/>
      <c r="AK72" s="257"/>
      <c r="AL72" s="257"/>
      <c r="AM72" s="257"/>
      <c r="AN72" s="257"/>
      <c r="AO72" s="257"/>
      <c r="AP72" s="257"/>
      <c r="AQ72" s="257"/>
      <c r="AR72" s="381">
        <f>+IF(OR(SUM(AR27)&gt;0),IF(OR(AR28=0,AR28=""),111,IF((AR28&lt;AR27),111,0)),0)</f>
        <v>0</v>
      </c>
      <c r="AT72" s="382"/>
    </row>
    <row r="73" spans="2:61" s="4" customFormat="1" ht="18" customHeight="1">
      <c r="B73" s="596"/>
      <c r="C73" s="572" t="s">
        <v>16</v>
      </c>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c r="AE73" s="258"/>
      <c r="AF73" s="258"/>
      <c r="AG73" s="258"/>
      <c r="AH73" s="258"/>
      <c r="AI73" s="258"/>
      <c r="AJ73" s="258"/>
      <c r="AK73" s="258"/>
      <c r="AL73" s="258"/>
      <c r="AM73" s="258"/>
      <c r="AN73" s="258"/>
      <c r="AO73" s="258"/>
      <c r="AP73" s="258"/>
      <c r="AQ73" s="258"/>
      <c r="AR73" s="258"/>
      <c r="AT73" s="255"/>
      <c r="AU73" s="2"/>
      <c r="AV73" s="2"/>
      <c r="AW73" s="2"/>
      <c r="AX73" s="2"/>
      <c r="AY73" s="2"/>
      <c r="AZ73" s="2"/>
      <c r="BA73" s="2"/>
      <c r="BB73" s="2"/>
      <c r="BC73" s="2"/>
      <c r="BD73" s="2"/>
      <c r="BE73" s="2"/>
      <c r="BF73" s="2"/>
      <c r="BG73" s="2"/>
      <c r="BH73" s="2"/>
      <c r="BI73" s="2"/>
    </row>
    <row r="74" spans="2:61" s="2" customFormat="1" ht="18" customHeight="1">
      <c r="B74" s="597"/>
      <c r="C74" s="570" t="s">
        <v>109</v>
      </c>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c r="AP74" s="253"/>
      <c r="AQ74" s="253"/>
      <c r="AR74" s="256"/>
      <c r="AT74" s="385">
        <f>AR30-SUM(D30:AQ30)/2</f>
        <v>0</v>
      </c>
    </row>
    <row r="75" spans="2:61" s="2" customFormat="1" ht="18" customHeight="1">
      <c r="B75" s="597"/>
      <c r="C75" s="570" t="s">
        <v>110</v>
      </c>
      <c r="D75" s="255"/>
      <c r="E75" s="255"/>
      <c r="F75" s="255"/>
      <c r="G75" s="255"/>
      <c r="H75" s="255"/>
      <c r="I75" s="255"/>
      <c r="J75" s="255"/>
      <c r="K75" s="255"/>
      <c r="L75" s="255"/>
      <c r="M75" s="255"/>
      <c r="N75" s="255"/>
      <c r="O75" s="255"/>
      <c r="P75" s="255"/>
      <c r="Q75" s="255"/>
      <c r="R75" s="255"/>
      <c r="S75" s="255"/>
      <c r="T75" s="255"/>
      <c r="U75" s="255"/>
      <c r="V75" s="255"/>
      <c r="W75" s="255"/>
      <c r="X75" s="255"/>
      <c r="Y75" s="255"/>
      <c r="Z75" s="255"/>
      <c r="AA75" s="255"/>
      <c r="AB75" s="255"/>
      <c r="AC75" s="255"/>
      <c r="AD75" s="255"/>
      <c r="AE75" s="255"/>
      <c r="AF75" s="255"/>
      <c r="AG75" s="255"/>
      <c r="AH75" s="255"/>
      <c r="AI75" s="255"/>
      <c r="AJ75" s="255"/>
      <c r="AK75" s="255"/>
      <c r="AL75" s="255"/>
      <c r="AM75" s="255"/>
      <c r="AN75" s="255"/>
      <c r="AO75" s="255"/>
      <c r="AP75" s="255"/>
      <c r="AQ75" s="255"/>
      <c r="AR75" s="256"/>
      <c r="AT75" s="385">
        <f>AR31-SUM(D31:AQ31)/2</f>
        <v>0</v>
      </c>
    </row>
    <row r="76" spans="2:61" s="4" customFormat="1" ht="17.100000000000001" customHeight="1">
      <c r="B76" s="598"/>
      <c r="C76" s="570" t="s">
        <v>342</v>
      </c>
      <c r="D76" s="381">
        <f>+IF(OR(SUM(D32)&gt;0),IF(OR(D31=0,D31=""),111,IF((D31&lt;D32),111,0)),0)</f>
        <v>0</v>
      </c>
      <c r="E76" s="381">
        <f>+IF(OR(SUM(E32)&gt;0),IF(OR(E31=0,E31=""),111,IF((E31&lt;E32),111,0)),0)</f>
        <v>0</v>
      </c>
      <c r="F76" s="381">
        <f t="shared" ref="F76:AR76" si="19">+IF(OR(SUM(F32)&gt;0),IF(OR(F31=0,F31=""),111,IF((F31&lt;F32),111,0)),0)</f>
        <v>0</v>
      </c>
      <c r="G76" s="381">
        <f t="shared" si="19"/>
        <v>0</v>
      </c>
      <c r="H76" s="381">
        <f t="shared" si="19"/>
        <v>0</v>
      </c>
      <c r="I76" s="381">
        <f t="shared" si="19"/>
        <v>0</v>
      </c>
      <c r="J76" s="381">
        <f t="shared" si="19"/>
        <v>0</v>
      </c>
      <c r="K76" s="381">
        <f t="shared" si="19"/>
        <v>0</v>
      </c>
      <c r="L76" s="381">
        <f t="shared" si="19"/>
        <v>0</v>
      </c>
      <c r="M76" s="381">
        <f t="shared" si="19"/>
        <v>0</v>
      </c>
      <c r="N76" s="381">
        <f t="shared" si="19"/>
        <v>0</v>
      </c>
      <c r="O76" s="381">
        <f t="shared" si="19"/>
        <v>0</v>
      </c>
      <c r="P76" s="381">
        <f t="shared" si="19"/>
        <v>0</v>
      </c>
      <c r="Q76" s="381">
        <f t="shared" si="19"/>
        <v>0</v>
      </c>
      <c r="R76" s="381">
        <f t="shared" si="19"/>
        <v>0</v>
      </c>
      <c r="S76" s="381">
        <f t="shared" si="19"/>
        <v>0</v>
      </c>
      <c r="T76" s="381">
        <f t="shared" si="19"/>
        <v>0</v>
      </c>
      <c r="U76" s="381">
        <f t="shared" si="19"/>
        <v>0</v>
      </c>
      <c r="V76" s="381">
        <f t="shared" si="19"/>
        <v>0</v>
      </c>
      <c r="W76" s="381">
        <f t="shared" si="19"/>
        <v>0</v>
      </c>
      <c r="X76" s="381">
        <f t="shared" si="19"/>
        <v>0</v>
      </c>
      <c r="Y76" s="381">
        <f t="shared" si="19"/>
        <v>0</v>
      </c>
      <c r="Z76" s="381">
        <f t="shared" si="19"/>
        <v>0</v>
      </c>
      <c r="AA76" s="381">
        <f t="shared" si="19"/>
        <v>0</v>
      </c>
      <c r="AB76" s="381">
        <f t="shared" si="19"/>
        <v>0</v>
      </c>
      <c r="AC76" s="381">
        <f t="shared" si="19"/>
        <v>0</v>
      </c>
      <c r="AD76" s="381">
        <f t="shared" si="19"/>
        <v>0</v>
      </c>
      <c r="AE76" s="381">
        <f t="shared" si="19"/>
        <v>0</v>
      </c>
      <c r="AF76" s="381">
        <f t="shared" si="19"/>
        <v>0</v>
      </c>
      <c r="AG76" s="381">
        <f t="shared" si="19"/>
        <v>0</v>
      </c>
      <c r="AH76" s="381">
        <f t="shared" si="19"/>
        <v>0</v>
      </c>
      <c r="AI76" s="381">
        <f t="shared" si="19"/>
        <v>0</v>
      </c>
      <c r="AJ76" s="381">
        <f t="shared" si="19"/>
        <v>0</v>
      </c>
      <c r="AK76" s="381">
        <f t="shared" si="19"/>
        <v>0</v>
      </c>
      <c r="AL76" s="381">
        <f t="shared" si="19"/>
        <v>0</v>
      </c>
      <c r="AM76" s="381">
        <f t="shared" si="19"/>
        <v>0</v>
      </c>
      <c r="AN76" s="381">
        <f t="shared" si="19"/>
        <v>0</v>
      </c>
      <c r="AO76" s="381">
        <f t="shared" si="19"/>
        <v>0</v>
      </c>
      <c r="AP76" s="381">
        <f t="shared" si="19"/>
        <v>0</v>
      </c>
      <c r="AQ76" s="381">
        <f t="shared" si="19"/>
        <v>0</v>
      </c>
      <c r="AR76" s="381">
        <f t="shared" si="19"/>
        <v>0</v>
      </c>
      <c r="AT76" s="385">
        <f>AR32-SUM(D32:AQ32)/2</f>
        <v>0</v>
      </c>
      <c r="AU76" s="146"/>
      <c r="AV76" s="2"/>
      <c r="AW76" s="2"/>
      <c r="AX76" s="2"/>
      <c r="AY76" s="2"/>
      <c r="AZ76" s="2"/>
      <c r="BA76" s="2"/>
      <c r="BB76" s="2"/>
      <c r="BC76" s="2"/>
      <c r="BD76" s="2"/>
      <c r="BE76" s="2"/>
      <c r="BF76" s="2"/>
      <c r="BG76" s="2"/>
      <c r="BH76" s="2"/>
      <c r="BI76" s="2"/>
    </row>
    <row r="77" spans="2:61" s="2" customFormat="1" ht="18" customHeight="1">
      <c r="B77" s="600"/>
      <c r="C77" s="570" t="s">
        <v>111</v>
      </c>
      <c r="D77" s="255"/>
      <c r="E77" s="255"/>
      <c r="F77" s="255"/>
      <c r="G77" s="255"/>
      <c r="H77" s="255"/>
      <c r="I77" s="255"/>
      <c r="J77" s="255"/>
      <c r="K77" s="255"/>
      <c r="L77" s="255"/>
      <c r="M77" s="255"/>
      <c r="N77" s="255"/>
      <c r="O77" s="255"/>
      <c r="P77" s="255"/>
      <c r="Q77" s="255"/>
      <c r="R77" s="255"/>
      <c r="S77" s="255"/>
      <c r="T77" s="255"/>
      <c r="U77" s="255"/>
      <c r="V77" s="255"/>
      <c r="W77" s="255"/>
      <c r="X77" s="255"/>
      <c r="Y77" s="255"/>
      <c r="Z77" s="255"/>
      <c r="AA77" s="255"/>
      <c r="AB77" s="255"/>
      <c r="AC77" s="255"/>
      <c r="AD77" s="255"/>
      <c r="AE77" s="255"/>
      <c r="AF77" s="255"/>
      <c r="AG77" s="255"/>
      <c r="AH77" s="255"/>
      <c r="AI77" s="255"/>
      <c r="AJ77" s="255"/>
      <c r="AK77" s="255"/>
      <c r="AL77" s="255"/>
      <c r="AM77" s="255"/>
      <c r="AN77" s="255"/>
      <c r="AO77" s="255"/>
      <c r="AP77" s="255"/>
      <c r="AQ77" s="255"/>
      <c r="AR77" s="256"/>
      <c r="AT77" s="385">
        <f>AR33-SUM(D33:AQ33)/2</f>
        <v>0</v>
      </c>
    </row>
    <row r="78" spans="2:61" s="2" customFormat="1" ht="18" customHeight="1">
      <c r="B78" s="597"/>
      <c r="C78" s="378" t="s">
        <v>14</v>
      </c>
      <c r="D78" s="381">
        <f>+D34-D30-D31-D33</f>
        <v>0</v>
      </c>
      <c r="E78" s="381">
        <f>+E34-E30-E31-E33</f>
        <v>0</v>
      </c>
      <c r="F78" s="381">
        <f t="shared" ref="F78:AR78" si="20">+F34-F30-F31-F33</f>
        <v>0</v>
      </c>
      <c r="G78" s="381">
        <f t="shared" si="20"/>
        <v>0</v>
      </c>
      <c r="H78" s="381">
        <f t="shared" si="20"/>
        <v>0</v>
      </c>
      <c r="I78" s="381">
        <f t="shared" si="20"/>
        <v>0</v>
      </c>
      <c r="J78" s="381">
        <f t="shared" si="20"/>
        <v>0</v>
      </c>
      <c r="K78" s="381">
        <f t="shared" si="20"/>
        <v>0</v>
      </c>
      <c r="L78" s="381">
        <f t="shared" si="20"/>
        <v>0</v>
      </c>
      <c r="M78" s="381">
        <f t="shared" si="20"/>
        <v>0</v>
      </c>
      <c r="N78" s="381">
        <f t="shared" si="20"/>
        <v>0</v>
      </c>
      <c r="O78" s="381">
        <f t="shared" si="20"/>
        <v>0</v>
      </c>
      <c r="P78" s="381">
        <f t="shared" si="20"/>
        <v>0</v>
      </c>
      <c r="Q78" s="381">
        <f t="shared" si="20"/>
        <v>0</v>
      </c>
      <c r="R78" s="381">
        <f t="shared" si="20"/>
        <v>0</v>
      </c>
      <c r="S78" s="381">
        <f t="shared" si="20"/>
        <v>0</v>
      </c>
      <c r="T78" s="381">
        <f t="shared" si="20"/>
        <v>0</v>
      </c>
      <c r="U78" s="381">
        <f t="shared" si="20"/>
        <v>0</v>
      </c>
      <c r="V78" s="381">
        <f t="shared" si="20"/>
        <v>0</v>
      </c>
      <c r="W78" s="381">
        <f t="shared" si="20"/>
        <v>0</v>
      </c>
      <c r="X78" s="381">
        <f t="shared" si="20"/>
        <v>0</v>
      </c>
      <c r="Y78" s="381">
        <f t="shared" si="20"/>
        <v>0</v>
      </c>
      <c r="Z78" s="381">
        <f t="shared" si="20"/>
        <v>0</v>
      </c>
      <c r="AA78" s="381">
        <f t="shared" si="20"/>
        <v>0</v>
      </c>
      <c r="AB78" s="381">
        <f t="shared" si="20"/>
        <v>0</v>
      </c>
      <c r="AC78" s="381">
        <f t="shared" si="20"/>
        <v>0</v>
      </c>
      <c r="AD78" s="381">
        <f t="shared" si="20"/>
        <v>0</v>
      </c>
      <c r="AE78" s="381">
        <f t="shared" si="20"/>
        <v>0</v>
      </c>
      <c r="AF78" s="381">
        <f t="shared" si="20"/>
        <v>0</v>
      </c>
      <c r="AG78" s="381">
        <f t="shared" si="20"/>
        <v>0</v>
      </c>
      <c r="AH78" s="381">
        <f t="shared" si="20"/>
        <v>0</v>
      </c>
      <c r="AI78" s="381">
        <f t="shared" si="20"/>
        <v>0</v>
      </c>
      <c r="AJ78" s="381">
        <f t="shared" si="20"/>
        <v>0</v>
      </c>
      <c r="AK78" s="381">
        <f t="shared" si="20"/>
        <v>0</v>
      </c>
      <c r="AL78" s="381">
        <f t="shared" si="20"/>
        <v>0</v>
      </c>
      <c r="AM78" s="381">
        <f t="shared" si="20"/>
        <v>0</v>
      </c>
      <c r="AN78" s="381">
        <f t="shared" si="20"/>
        <v>0</v>
      </c>
      <c r="AO78" s="381">
        <f t="shared" si="20"/>
        <v>0</v>
      </c>
      <c r="AP78" s="381">
        <f t="shared" si="20"/>
        <v>0</v>
      </c>
      <c r="AQ78" s="381">
        <f t="shared" si="20"/>
        <v>0</v>
      </c>
      <c r="AR78" s="381">
        <f t="shared" si="20"/>
        <v>0</v>
      </c>
      <c r="AT78" s="385">
        <f>AR34-SUM(D34:AQ34)/2</f>
        <v>0</v>
      </c>
      <c r="AU78" s="4"/>
    </row>
    <row r="79" spans="2:61" s="2" customFormat="1" ht="18" customHeight="1">
      <c r="B79" s="597"/>
      <c r="C79" s="571" t="s">
        <v>25</v>
      </c>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c r="AB79" s="257"/>
      <c r="AC79" s="257"/>
      <c r="AD79" s="257"/>
      <c r="AE79" s="257"/>
      <c r="AF79" s="257"/>
      <c r="AG79" s="257"/>
      <c r="AH79" s="257"/>
      <c r="AI79" s="257"/>
      <c r="AJ79" s="257"/>
      <c r="AK79" s="257"/>
      <c r="AL79" s="257"/>
      <c r="AM79" s="257"/>
      <c r="AN79" s="257"/>
      <c r="AO79" s="257"/>
      <c r="AP79" s="257"/>
      <c r="AQ79" s="257"/>
      <c r="AR79" s="381">
        <f>+IF(OR(SUM(AR34)&gt;0),IF(OR(AR35=0,AR35=""),111,IF((AR35&lt;AR34),111,0)),0)</f>
        <v>0</v>
      </c>
      <c r="AT79" s="382"/>
    </row>
    <row r="80" spans="2:61" s="2" customFormat="1" ht="18" customHeight="1">
      <c r="B80" s="597"/>
      <c r="C80" s="378" t="s">
        <v>17</v>
      </c>
      <c r="D80" s="381">
        <f t="shared" ref="D80:AR80" si="21">+D36-SUM(D34,D27)</f>
        <v>0</v>
      </c>
      <c r="E80" s="381">
        <f t="shared" ref="E80" si="22">+E36-SUM(E34,E27)</f>
        <v>0</v>
      </c>
      <c r="F80" s="381">
        <f t="shared" si="21"/>
        <v>0</v>
      </c>
      <c r="G80" s="381">
        <f t="shared" si="21"/>
        <v>0</v>
      </c>
      <c r="H80" s="381">
        <f t="shared" si="21"/>
        <v>0</v>
      </c>
      <c r="I80" s="381">
        <f t="shared" si="21"/>
        <v>0</v>
      </c>
      <c r="J80" s="381">
        <f t="shared" si="21"/>
        <v>0</v>
      </c>
      <c r="K80" s="381">
        <f t="shared" si="21"/>
        <v>0</v>
      </c>
      <c r="L80" s="381">
        <f t="shared" si="21"/>
        <v>0</v>
      </c>
      <c r="M80" s="381">
        <f t="shared" si="21"/>
        <v>0</v>
      </c>
      <c r="N80" s="381">
        <f t="shared" si="21"/>
        <v>0</v>
      </c>
      <c r="O80" s="381">
        <f t="shared" si="21"/>
        <v>0</v>
      </c>
      <c r="P80" s="381">
        <f t="shared" si="21"/>
        <v>0</v>
      </c>
      <c r="Q80" s="381">
        <f t="shared" si="21"/>
        <v>0</v>
      </c>
      <c r="R80" s="381">
        <f t="shared" si="21"/>
        <v>0</v>
      </c>
      <c r="S80" s="381">
        <f t="shared" si="21"/>
        <v>0</v>
      </c>
      <c r="T80" s="381">
        <f t="shared" si="21"/>
        <v>0</v>
      </c>
      <c r="U80" s="381">
        <f t="shared" si="21"/>
        <v>0</v>
      </c>
      <c r="V80" s="381">
        <f t="shared" si="21"/>
        <v>0</v>
      </c>
      <c r="W80" s="381">
        <f t="shared" si="21"/>
        <v>0</v>
      </c>
      <c r="X80" s="381">
        <f t="shared" si="21"/>
        <v>0</v>
      </c>
      <c r="Y80" s="381">
        <f t="shared" si="21"/>
        <v>0</v>
      </c>
      <c r="Z80" s="381">
        <f t="shared" si="21"/>
        <v>0</v>
      </c>
      <c r="AA80" s="381">
        <f t="shared" si="21"/>
        <v>0</v>
      </c>
      <c r="AB80" s="381">
        <f t="shared" si="21"/>
        <v>0</v>
      </c>
      <c r="AC80" s="381">
        <f t="shared" si="21"/>
        <v>0</v>
      </c>
      <c r="AD80" s="381">
        <f t="shared" si="21"/>
        <v>0</v>
      </c>
      <c r="AE80" s="381">
        <f t="shared" si="21"/>
        <v>0</v>
      </c>
      <c r="AF80" s="381">
        <f t="shared" si="21"/>
        <v>0</v>
      </c>
      <c r="AG80" s="381">
        <f t="shared" si="21"/>
        <v>0</v>
      </c>
      <c r="AH80" s="381">
        <f t="shared" si="21"/>
        <v>0</v>
      </c>
      <c r="AI80" s="381">
        <f t="shared" si="21"/>
        <v>0</v>
      </c>
      <c r="AJ80" s="381">
        <f t="shared" si="21"/>
        <v>0</v>
      </c>
      <c r="AK80" s="381">
        <f t="shared" si="21"/>
        <v>0</v>
      </c>
      <c r="AL80" s="381">
        <f t="shared" si="21"/>
        <v>0</v>
      </c>
      <c r="AM80" s="381">
        <f t="shared" si="21"/>
        <v>0</v>
      </c>
      <c r="AN80" s="381">
        <f t="shared" si="21"/>
        <v>0</v>
      </c>
      <c r="AO80" s="381">
        <f t="shared" si="21"/>
        <v>0</v>
      </c>
      <c r="AP80" s="381">
        <f t="shared" si="21"/>
        <v>0</v>
      </c>
      <c r="AQ80" s="381">
        <f t="shared" si="21"/>
        <v>0</v>
      </c>
      <c r="AR80" s="381">
        <f t="shared" si="21"/>
        <v>0</v>
      </c>
      <c r="AT80" s="385">
        <f>AR36-SUM(D36:AQ36)/2</f>
        <v>0</v>
      </c>
      <c r="AU80" s="146"/>
    </row>
    <row r="81" spans="2:46" s="2" customFormat="1" ht="18" customHeight="1">
      <c r="B81" s="599"/>
      <c r="C81" s="573" t="s">
        <v>307</v>
      </c>
      <c r="D81" s="257"/>
      <c r="E81" s="257"/>
      <c r="F81" s="257"/>
      <c r="G81" s="257"/>
      <c r="H81" s="257"/>
      <c r="I81" s="257"/>
      <c r="J81" s="257"/>
      <c r="K81" s="257"/>
      <c r="L81" s="257"/>
      <c r="M81" s="257"/>
      <c r="N81" s="257"/>
      <c r="O81" s="257"/>
      <c r="P81" s="257"/>
      <c r="Q81" s="257"/>
      <c r="R81" s="257"/>
      <c r="S81" s="257"/>
      <c r="T81" s="257"/>
      <c r="U81" s="257"/>
      <c r="V81" s="257"/>
      <c r="W81" s="257"/>
      <c r="X81" s="257"/>
      <c r="Y81" s="257"/>
      <c r="Z81" s="257"/>
      <c r="AA81" s="257"/>
      <c r="AB81" s="257"/>
      <c r="AC81" s="257"/>
      <c r="AD81" s="257"/>
      <c r="AE81" s="257"/>
      <c r="AF81" s="257"/>
      <c r="AG81" s="257"/>
      <c r="AH81" s="257"/>
      <c r="AI81" s="257"/>
      <c r="AJ81" s="257"/>
      <c r="AK81" s="257"/>
      <c r="AL81" s="257"/>
      <c r="AM81" s="257"/>
      <c r="AN81" s="257"/>
      <c r="AO81" s="257"/>
      <c r="AP81" s="257"/>
      <c r="AQ81" s="257"/>
      <c r="AR81" s="381"/>
      <c r="AT81" s="382"/>
    </row>
    <row r="82" spans="2:46" s="2" customFormat="1" ht="18" customHeight="1">
      <c r="B82" s="597"/>
      <c r="C82" s="574" t="s">
        <v>18</v>
      </c>
      <c r="D82" s="381">
        <f>+D38-SUM(D20,D13,D27,D34,D37)</f>
        <v>0</v>
      </c>
      <c r="E82" s="381">
        <f>+E38-SUM(E20,E13,E27,E34,E37)</f>
        <v>0</v>
      </c>
      <c r="F82" s="381">
        <f t="shared" ref="F82:AR82" si="23">+F38-SUM(F20,F13,F27,F34,F37)</f>
        <v>0</v>
      </c>
      <c r="G82" s="381">
        <f t="shared" si="23"/>
        <v>0</v>
      </c>
      <c r="H82" s="381">
        <f t="shared" si="23"/>
        <v>0</v>
      </c>
      <c r="I82" s="381">
        <f t="shared" si="23"/>
        <v>0</v>
      </c>
      <c r="J82" s="381">
        <f t="shared" si="23"/>
        <v>0</v>
      </c>
      <c r="K82" s="381">
        <f t="shared" si="23"/>
        <v>0</v>
      </c>
      <c r="L82" s="381">
        <f t="shared" si="23"/>
        <v>0</v>
      </c>
      <c r="M82" s="381">
        <f t="shared" si="23"/>
        <v>0</v>
      </c>
      <c r="N82" s="381">
        <f t="shared" si="23"/>
        <v>0</v>
      </c>
      <c r="O82" s="381">
        <f t="shared" si="23"/>
        <v>0</v>
      </c>
      <c r="P82" s="381">
        <f t="shared" si="23"/>
        <v>0</v>
      </c>
      <c r="Q82" s="381">
        <f t="shared" si="23"/>
        <v>0</v>
      </c>
      <c r="R82" s="381">
        <f t="shared" si="23"/>
        <v>0</v>
      </c>
      <c r="S82" s="381">
        <f t="shared" si="23"/>
        <v>0</v>
      </c>
      <c r="T82" s="381">
        <f t="shared" si="23"/>
        <v>0</v>
      </c>
      <c r="U82" s="381">
        <f t="shared" si="23"/>
        <v>0</v>
      </c>
      <c r="V82" s="381">
        <f t="shared" si="23"/>
        <v>0</v>
      </c>
      <c r="W82" s="381">
        <f t="shared" si="23"/>
        <v>0</v>
      </c>
      <c r="X82" s="381">
        <f t="shared" si="23"/>
        <v>0</v>
      </c>
      <c r="Y82" s="381">
        <f t="shared" si="23"/>
        <v>0</v>
      </c>
      <c r="Z82" s="381">
        <f t="shared" si="23"/>
        <v>0</v>
      </c>
      <c r="AA82" s="381">
        <f t="shared" si="23"/>
        <v>0</v>
      </c>
      <c r="AB82" s="381">
        <f t="shared" si="23"/>
        <v>0</v>
      </c>
      <c r="AC82" s="381">
        <f t="shared" si="23"/>
        <v>0</v>
      </c>
      <c r="AD82" s="381">
        <f t="shared" si="23"/>
        <v>0</v>
      </c>
      <c r="AE82" s="381">
        <f t="shared" si="23"/>
        <v>0</v>
      </c>
      <c r="AF82" s="381">
        <f t="shared" si="23"/>
        <v>0</v>
      </c>
      <c r="AG82" s="381">
        <f t="shared" si="23"/>
        <v>0</v>
      </c>
      <c r="AH82" s="381">
        <f t="shared" si="23"/>
        <v>0</v>
      </c>
      <c r="AI82" s="381">
        <f t="shared" si="23"/>
        <v>0</v>
      </c>
      <c r="AJ82" s="381">
        <f t="shared" si="23"/>
        <v>0</v>
      </c>
      <c r="AK82" s="381">
        <f t="shared" si="23"/>
        <v>0</v>
      </c>
      <c r="AL82" s="381">
        <f t="shared" si="23"/>
        <v>0</v>
      </c>
      <c r="AM82" s="381">
        <f t="shared" si="23"/>
        <v>0</v>
      </c>
      <c r="AN82" s="381">
        <f t="shared" si="23"/>
        <v>0</v>
      </c>
      <c r="AO82" s="381">
        <f t="shared" si="23"/>
        <v>0</v>
      </c>
      <c r="AP82" s="381">
        <f t="shared" si="23"/>
        <v>0</v>
      </c>
      <c r="AQ82" s="381">
        <f t="shared" si="23"/>
        <v>0</v>
      </c>
      <c r="AR82" s="381">
        <f t="shared" si="23"/>
        <v>0</v>
      </c>
      <c r="AT82" s="385">
        <f>AR38-SUM(D38:AQ38)/2-AR37</f>
        <v>0</v>
      </c>
    </row>
    <row r="83" spans="2:46" s="2" customFormat="1" ht="18" customHeight="1">
      <c r="B83" s="597"/>
      <c r="C83" s="570" t="s">
        <v>129</v>
      </c>
      <c r="D83" s="257"/>
      <c r="E83" s="257"/>
      <c r="F83" s="257"/>
      <c r="G83" s="257"/>
      <c r="H83" s="257"/>
      <c r="I83" s="257"/>
      <c r="J83" s="257"/>
      <c r="K83" s="257"/>
      <c r="L83" s="257"/>
      <c r="M83" s="257"/>
      <c r="N83" s="257"/>
      <c r="O83" s="257"/>
      <c r="P83" s="257"/>
      <c r="Q83" s="257"/>
      <c r="R83" s="257"/>
      <c r="S83" s="257"/>
      <c r="T83" s="257"/>
      <c r="U83" s="257"/>
      <c r="V83" s="257"/>
      <c r="W83" s="257"/>
      <c r="X83" s="257"/>
      <c r="Y83" s="257"/>
      <c r="Z83" s="257"/>
      <c r="AA83" s="257"/>
      <c r="AB83" s="257"/>
      <c r="AC83" s="257"/>
      <c r="AD83" s="257"/>
      <c r="AE83" s="257"/>
      <c r="AF83" s="257"/>
      <c r="AG83" s="257"/>
      <c r="AH83" s="257"/>
      <c r="AI83" s="257"/>
      <c r="AJ83" s="257"/>
      <c r="AK83" s="257"/>
      <c r="AL83" s="257"/>
      <c r="AM83" s="257"/>
      <c r="AN83" s="257"/>
      <c r="AO83" s="257"/>
      <c r="AP83" s="257"/>
      <c r="AQ83" s="257"/>
      <c r="AR83" s="381">
        <f>+IF(OR(SUM(AR38)&gt;0),IF(OR(AR39=0,AR39=""),111,IF((AR39&lt;AR38),111,0)),0)</f>
        <v>0</v>
      </c>
      <c r="AT83" s="382"/>
    </row>
    <row r="84" spans="2:46" s="2" customFormat="1" ht="18" customHeight="1">
      <c r="B84" s="601"/>
      <c r="C84" s="572" t="s">
        <v>27</v>
      </c>
      <c r="D84" s="253"/>
      <c r="E84" s="253"/>
      <c r="F84" s="259"/>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c r="AP84" s="253"/>
      <c r="AQ84" s="253"/>
      <c r="AR84" s="253"/>
      <c r="AT84" s="382"/>
    </row>
    <row r="85" spans="2:46" s="2" customFormat="1" ht="18" customHeight="1">
      <c r="B85" s="599"/>
      <c r="C85" s="573" t="s">
        <v>308</v>
      </c>
      <c r="D85" s="253"/>
      <c r="E85" s="253"/>
      <c r="F85" s="260"/>
      <c r="G85" s="255"/>
      <c r="H85" s="255"/>
      <c r="I85" s="255"/>
      <c r="J85" s="255"/>
      <c r="K85" s="255"/>
      <c r="L85" s="255"/>
      <c r="M85" s="255"/>
      <c r="N85" s="255"/>
      <c r="O85" s="255"/>
      <c r="P85" s="255"/>
      <c r="Q85" s="255"/>
      <c r="R85" s="255"/>
      <c r="S85" s="255"/>
      <c r="T85" s="255"/>
      <c r="U85" s="255"/>
      <c r="V85" s="255"/>
      <c r="W85" s="255"/>
      <c r="X85" s="255"/>
      <c r="Y85" s="255"/>
      <c r="Z85" s="255"/>
      <c r="AA85" s="255"/>
      <c r="AB85" s="255"/>
      <c r="AC85" s="255"/>
      <c r="AD85" s="255"/>
      <c r="AE85" s="255"/>
      <c r="AF85" s="255"/>
      <c r="AG85" s="255"/>
      <c r="AH85" s="255"/>
      <c r="AI85" s="255"/>
      <c r="AJ85" s="255"/>
      <c r="AK85" s="255"/>
      <c r="AL85" s="255"/>
      <c r="AM85" s="255"/>
      <c r="AN85" s="255"/>
      <c r="AO85" s="255"/>
      <c r="AP85" s="255"/>
      <c r="AQ85" s="255"/>
      <c r="AR85" s="261"/>
      <c r="AT85" s="385">
        <f>AR41-SUM(D41:AQ41)/2</f>
        <v>0</v>
      </c>
    </row>
    <row r="86" spans="2:46" s="2" customFormat="1" ht="18" customHeight="1">
      <c r="B86" s="602"/>
      <c r="C86" s="575" t="s">
        <v>309</v>
      </c>
      <c r="D86" s="262"/>
      <c r="E86" s="262"/>
      <c r="F86" s="263"/>
      <c r="G86" s="262"/>
      <c r="H86" s="262"/>
      <c r="I86" s="262"/>
      <c r="J86" s="262"/>
      <c r="K86" s="262"/>
      <c r="L86" s="262"/>
      <c r="M86" s="262"/>
      <c r="N86" s="262"/>
      <c r="O86" s="262"/>
      <c r="P86" s="262"/>
      <c r="Q86" s="262"/>
      <c r="R86" s="262"/>
      <c r="S86" s="262"/>
      <c r="T86" s="262"/>
      <c r="U86" s="262"/>
      <c r="V86" s="262"/>
      <c r="W86" s="262"/>
      <c r="X86" s="262"/>
      <c r="Y86" s="262"/>
      <c r="Z86" s="262"/>
      <c r="AA86" s="262"/>
      <c r="AB86" s="262"/>
      <c r="AC86" s="262"/>
      <c r="AD86" s="262"/>
      <c r="AE86" s="262"/>
      <c r="AF86" s="262"/>
      <c r="AG86" s="262"/>
      <c r="AH86" s="262"/>
      <c r="AI86" s="262"/>
      <c r="AJ86" s="262"/>
      <c r="AK86" s="262"/>
      <c r="AL86" s="262"/>
      <c r="AM86" s="262"/>
      <c r="AN86" s="262"/>
      <c r="AO86" s="262"/>
      <c r="AP86" s="262"/>
      <c r="AQ86" s="262"/>
      <c r="AR86" s="264"/>
      <c r="AT86" s="386">
        <f>AR42-SUM(D42:AQ42)/2</f>
        <v>0</v>
      </c>
    </row>
    <row r="88" spans="2:46">
      <c r="B88" s="603"/>
      <c r="C88" s="576" t="s">
        <v>332</v>
      </c>
      <c r="D88" s="527">
        <f>IF(SUM(D41:D42)&lt;SUM(D38),0,SUM(D38)-SUM(D41:D42))</f>
        <v>0</v>
      </c>
      <c r="E88" s="527">
        <f>IF(SUM(E41:E42)&lt;SUM(E38),0,SUM(E38)-SUM(E41:E42))</f>
        <v>0</v>
      </c>
      <c r="F88" s="527">
        <f t="shared" ref="F88:AR88" si="24">IF(SUM(F41:F42)&lt;SUM(F38),0,SUM(F38)-SUM(F41:F42))</f>
        <v>0</v>
      </c>
      <c r="G88" s="527">
        <f t="shared" si="24"/>
        <v>0</v>
      </c>
      <c r="H88" s="527">
        <f t="shared" si="24"/>
        <v>0</v>
      </c>
      <c r="I88" s="527">
        <f t="shared" si="24"/>
        <v>0</v>
      </c>
      <c r="J88" s="527">
        <f t="shared" si="24"/>
        <v>0</v>
      </c>
      <c r="K88" s="527">
        <f t="shared" si="24"/>
        <v>0</v>
      </c>
      <c r="L88" s="527">
        <f t="shared" si="24"/>
        <v>0</v>
      </c>
      <c r="M88" s="527">
        <f t="shared" si="24"/>
        <v>0</v>
      </c>
      <c r="N88" s="527">
        <f t="shared" si="24"/>
        <v>0</v>
      </c>
      <c r="O88" s="527">
        <f t="shared" si="24"/>
        <v>0</v>
      </c>
      <c r="P88" s="527">
        <f t="shared" si="24"/>
        <v>0</v>
      </c>
      <c r="Q88" s="527">
        <f t="shared" si="24"/>
        <v>0</v>
      </c>
      <c r="R88" s="527">
        <f t="shared" si="24"/>
        <v>0</v>
      </c>
      <c r="S88" s="527">
        <f t="shared" si="24"/>
        <v>0</v>
      </c>
      <c r="T88" s="527">
        <f t="shared" si="24"/>
        <v>0</v>
      </c>
      <c r="U88" s="527">
        <f t="shared" si="24"/>
        <v>0</v>
      </c>
      <c r="V88" s="527">
        <f t="shared" si="24"/>
        <v>0</v>
      </c>
      <c r="W88" s="527">
        <f t="shared" si="24"/>
        <v>0</v>
      </c>
      <c r="X88" s="527">
        <f t="shared" si="24"/>
        <v>0</v>
      </c>
      <c r="Y88" s="527">
        <f t="shared" si="24"/>
        <v>0</v>
      </c>
      <c r="Z88" s="527">
        <f t="shared" si="24"/>
        <v>0</v>
      </c>
      <c r="AA88" s="527">
        <f t="shared" si="24"/>
        <v>0</v>
      </c>
      <c r="AB88" s="527">
        <f t="shared" si="24"/>
        <v>0</v>
      </c>
      <c r="AC88" s="527">
        <f t="shared" si="24"/>
        <v>0</v>
      </c>
      <c r="AD88" s="527">
        <f t="shared" si="24"/>
        <v>0</v>
      </c>
      <c r="AE88" s="527">
        <f t="shared" si="24"/>
        <v>0</v>
      </c>
      <c r="AF88" s="527">
        <f t="shared" si="24"/>
        <v>0</v>
      </c>
      <c r="AG88" s="527">
        <f t="shared" si="24"/>
        <v>0</v>
      </c>
      <c r="AH88" s="527">
        <f t="shared" si="24"/>
        <v>0</v>
      </c>
      <c r="AI88" s="527">
        <f t="shared" si="24"/>
        <v>0</v>
      </c>
      <c r="AJ88" s="527">
        <f t="shared" si="24"/>
        <v>0</v>
      </c>
      <c r="AK88" s="527">
        <f t="shared" si="24"/>
        <v>0</v>
      </c>
      <c r="AL88" s="527">
        <f t="shared" si="24"/>
        <v>0</v>
      </c>
      <c r="AM88" s="527">
        <f t="shared" si="24"/>
        <v>0</v>
      </c>
      <c r="AN88" s="527">
        <f t="shared" si="24"/>
        <v>0</v>
      </c>
      <c r="AO88" s="527">
        <f t="shared" si="24"/>
        <v>0</v>
      </c>
      <c r="AP88" s="527">
        <f t="shared" si="24"/>
        <v>0</v>
      </c>
      <c r="AQ88" s="527">
        <f t="shared" si="24"/>
        <v>0</v>
      </c>
      <c r="AR88" s="527">
        <f t="shared" si="24"/>
        <v>0</v>
      </c>
    </row>
  </sheetData>
  <sheetProtection algorithmName="SHA-512" hashValue="ajfZVxSiYN9lmfxXnsZJWSFtopRbZBhb0KBCodiCAxvM7Qaf4ipoRSY2MisEw1mtVOiOXbmd6uApSnN74PHdHA==" saltValue="eMeAPPFpwD66fcUndpaTLA==" spinCount="100000" sheet="1" formatCells="0" formatColumns="0"/>
  <mergeCells count="5">
    <mergeCell ref="C43:AR43"/>
    <mergeCell ref="C2:AR2"/>
    <mergeCell ref="C3:AR3"/>
    <mergeCell ref="C4:AR4"/>
    <mergeCell ref="C5:AR5"/>
  </mergeCells>
  <phoneticPr fontId="0" type="noConversion"/>
  <conditionalFormatting sqref="AT72 AT52 AT65 AT58 AT79 AT81 AT83:AT84">
    <cfRule type="expression" dxfId="90" priority="34" stopIfTrue="1">
      <formula>AT52&gt;#REF!</formula>
    </cfRule>
  </conditionalFormatting>
  <conditionalFormatting sqref="AR65">
    <cfRule type="expression" dxfId="89" priority="35" stopIfTrue="1">
      <formula>AR65&gt;#REF!</formula>
    </cfRule>
  </conditionalFormatting>
  <conditionalFormatting sqref="AR28 AR35 AR39 AR37 AR9:AR14 D16:D20 D23:D27 D30:D34 D36 D38 D41:D42 D9:D13 F16:AR20 F23:AR27 F30:AR34 F36:AR36 F38:AR38 F41:AR42 F9:AQ13">
    <cfRule type="expression" dxfId="88" priority="36" stopIfTrue="1">
      <formula>AND(D9&lt;&gt;"",OR(D9&lt;0,NOT(ISNUMBER(D9))))</formula>
    </cfRule>
  </conditionalFormatting>
  <conditionalFormatting sqref="AR58 AT82 AT67:AT68 AT74:AT75 AR72 AR83 AT80 AT85:AT86 AR79:AR81 AT53:AT57 AT60:AT61 AT70 AT77 AT63 D57 D80 D82 D88 D64 D71 D78 F57:AR57 F80:AQ80 F82:AR82 F88:AR88 F64:AR64 F71:AR71 F78:AR78 F62:AR62 F76:AR76 F69:AR69 F55:AR55">
    <cfRule type="cellIs" dxfId="87" priority="37" stopIfTrue="1" operator="notEqual">
      <formula>0</formula>
    </cfRule>
  </conditionalFormatting>
  <conditionalFormatting sqref="D55">
    <cfRule type="cellIs" dxfId="86" priority="28" stopIfTrue="1" operator="notEqual">
      <formula>0</formula>
    </cfRule>
  </conditionalFormatting>
  <conditionalFormatting sqref="AT69">
    <cfRule type="cellIs" dxfId="85" priority="23" stopIfTrue="1" operator="notEqual">
      <formula>0</formula>
    </cfRule>
  </conditionalFormatting>
  <conditionalFormatting sqref="D69">
    <cfRule type="cellIs" dxfId="84" priority="22" stopIfTrue="1" operator="notEqual">
      <formula>0</formula>
    </cfRule>
  </conditionalFormatting>
  <conditionalFormatting sqref="AT64">
    <cfRule type="cellIs" dxfId="83" priority="17" stopIfTrue="1" operator="notEqual">
      <formula>0</formula>
    </cfRule>
  </conditionalFormatting>
  <conditionalFormatting sqref="AT71">
    <cfRule type="cellIs" dxfId="82" priority="16" stopIfTrue="1" operator="notEqual">
      <formula>0</formula>
    </cfRule>
  </conditionalFormatting>
  <conditionalFormatting sqref="AT76">
    <cfRule type="cellIs" dxfId="81" priority="15" stopIfTrue="1" operator="notEqual">
      <formula>0</formula>
    </cfRule>
  </conditionalFormatting>
  <conditionalFormatting sqref="D76">
    <cfRule type="cellIs" dxfId="80" priority="14" stopIfTrue="1" operator="notEqual">
      <formula>0</formula>
    </cfRule>
  </conditionalFormatting>
  <conditionalFormatting sqref="AT78">
    <cfRule type="cellIs" dxfId="79" priority="12" stopIfTrue="1" operator="notEqual">
      <formula>0</formula>
    </cfRule>
  </conditionalFormatting>
  <conditionalFormatting sqref="AT62">
    <cfRule type="cellIs" dxfId="78" priority="11" stopIfTrue="1" operator="notEqual">
      <formula>0</formula>
    </cfRule>
  </conditionalFormatting>
  <conditionalFormatting sqref="D62">
    <cfRule type="cellIs" dxfId="77" priority="10" stopIfTrue="1" operator="notEqual">
      <formula>0</formula>
    </cfRule>
  </conditionalFormatting>
  <conditionalFormatting sqref="E16:E20 E23:E27 E30:E34 E36 E38 E41:E42 E9:E13">
    <cfRule type="expression" dxfId="76" priority="7" stopIfTrue="1">
      <formula>AND(E9&lt;&gt;"",OR(E9&lt;0,NOT(ISNUMBER(E9))))</formula>
    </cfRule>
  </conditionalFormatting>
  <conditionalFormatting sqref="E57 E80 E82 E88 E64 E71 E78">
    <cfRule type="cellIs" dxfId="75" priority="8" stopIfTrue="1" operator="notEqual">
      <formula>0</formula>
    </cfRule>
  </conditionalFormatting>
  <conditionalFormatting sqref="E55">
    <cfRule type="cellIs" dxfId="74" priority="6" stopIfTrue="1" operator="notEqual">
      <formula>0</formula>
    </cfRule>
  </conditionalFormatting>
  <conditionalFormatting sqref="E69">
    <cfRule type="cellIs" dxfId="73" priority="5" stopIfTrue="1" operator="notEqual">
      <formula>0</formula>
    </cfRule>
  </conditionalFormatting>
  <conditionalFormatting sqref="E76">
    <cfRule type="cellIs" dxfId="72" priority="4" stopIfTrue="1" operator="notEqual">
      <formula>0</formula>
    </cfRule>
  </conditionalFormatting>
  <conditionalFormatting sqref="E62">
    <cfRule type="cellIs" dxfId="71" priority="3" stopIfTrue="1" operator="notEqual">
      <formula>0</formula>
    </cfRule>
  </conditionalFormatting>
  <pageMargins left="0.74803149606299213" right="0.39370078740157483" top="0.98425196850393704" bottom="0.98425196850393704" header="0.51181102362204722" footer="0.51181102362204722"/>
  <pageSetup paperSize="8" scale="60" orientation="landscape" r:id="rId1"/>
  <headerFooter alignWithMargins="0">
    <oddFooter>&amp;R2019 Triennial Central Bank Survey</oddFooter>
  </headerFooter>
  <ignoredErrors>
    <ignoredError sqref="Q40:R40 AR13 F40:K40 F33:Y33 M40:O40 F26:L26 L21:L22 AR39 AR15:AR16 F19:Y19 D14:D16 S40:Y42 F36:Y36 S12:Y12 F38:N38 S9:Y10 F15:Y17 M26:Y26 M21:Y24 F21:K24 L24 F29:Y31 P38:Y38 Z33:AR33 Z19:AR19 Z40:AR42 Z36:AQ36 Z12:AR12 Z9:AR10 Z15:AQ17 Z26:AR26 Z21:AR24 Z29:AR31 Z38:AQ38 D29:D31 D21:D24 D38 D36 D19 D26 D33 D40"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3"/>
    <pageSetUpPr fitToPage="1"/>
  </sheetPr>
  <dimension ref="A1:BN58"/>
  <sheetViews>
    <sheetView zoomScale="60" zoomScaleNormal="75" workbookViewId="0">
      <pane xSplit="3" ySplit="13" topLeftCell="D14" activePane="bottomRight" state="frozen"/>
      <selection activeCell="AS48" sqref="AS48"/>
      <selection pane="topRight" activeCell="AS48" sqref="AS48"/>
      <selection pane="bottomLeft" activeCell="AS48" sqref="AS48"/>
      <selection pane="bottomRight" activeCell="G20" sqref="G20"/>
    </sheetView>
  </sheetViews>
  <sheetFormatPr defaultColWidth="9.140625" defaultRowHeight="12"/>
  <cols>
    <col min="1" max="1" width="2.7109375" style="67" customWidth="1"/>
    <col min="2" max="2" width="9.140625" style="67"/>
    <col min="3" max="3" width="37.42578125" style="67" customWidth="1"/>
    <col min="4" max="15" width="9.140625" style="67"/>
    <col min="16" max="16" width="15.5703125" style="67" bestFit="1" customWidth="1"/>
    <col min="17" max="17" width="10" style="67" bestFit="1" customWidth="1"/>
    <col min="18" max="33" width="9.140625" style="67"/>
    <col min="34" max="34" width="11.7109375" style="67" bestFit="1" customWidth="1"/>
    <col min="35" max="35" width="11.7109375" style="67" customWidth="1"/>
    <col min="36" max="16384" width="9.140625" style="67"/>
  </cols>
  <sheetData>
    <row r="1" spans="1:48" s="23" customFormat="1" ht="27" customHeight="1">
      <c r="A1" s="19" t="s">
        <v>23</v>
      </c>
      <c r="B1" s="20"/>
      <c r="C1" s="20"/>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2"/>
      <c r="AG1" s="22"/>
    </row>
    <row r="2" spans="1:48" s="23" customFormat="1" ht="18" customHeight="1">
      <c r="A2" s="24"/>
      <c r="B2" s="25"/>
      <c r="C2" s="25"/>
      <c r="D2" s="26"/>
      <c r="E2" s="27"/>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8"/>
    </row>
    <row r="3" spans="1:48" s="23" customFormat="1" ht="18" customHeight="1" thickBot="1">
      <c r="A3" s="25"/>
      <c r="B3" s="29" t="s">
        <v>4</v>
      </c>
      <c r="C3" s="29"/>
      <c r="D3" s="26"/>
      <c r="E3" s="26"/>
      <c r="F3" s="26"/>
      <c r="G3" s="26"/>
      <c r="H3" s="26"/>
      <c r="I3" s="26"/>
      <c r="J3" s="26"/>
      <c r="K3" s="26"/>
      <c r="L3" s="26"/>
      <c r="M3" s="26"/>
      <c r="N3" s="26"/>
      <c r="O3" s="26"/>
      <c r="P3" s="26"/>
      <c r="R3" s="26"/>
      <c r="S3" s="26"/>
      <c r="T3" s="26"/>
      <c r="U3" s="26"/>
      <c r="V3" s="26"/>
      <c r="W3" s="26"/>
      <c r="X3" s="26"/>
      <c r="Y3" s="26"/>
      <c r="Z3" s="26"/>
      <c r="AA3" s="26"/>
      <c r="AB3" s="26"/>
      <c r="AC3" s="26"/>
      <c r="AD3" s="26"/>
      <c r="AE3" s="26"/>
      <c r="AF3" s="26"/>
      <c r="AG3" s="30"/>
    </row>
    <row r="4" spans="1:48" s="23" customFormat="1" ht="18" customHeight="1" thickBot="1">
      <c r="A4" s="25"/>
      <c r="B4" s="29" t="s">
        <v>5</v>
      </c>
      <c r="C4" s="29"/>
      <c r="D4" s="26"/>
      <c r="E4" s="26"/>
      <c r="F4" s="26"/>
      <c r="G4" s="26"/>
      <c r="H4" s="26"/>
      <c r="I4" s="26"/>
      <c r="J4" s="26"/>
      <c r="K4" s="26"/>
      <c r="L4" s="26"/>
      <c r="M4" s="26"/>
      <c r="N4" s="26"/>
      <c r="O4" s="26"/>
      <c r="P4" s="68" t="s">
        <v>112</v>
      </c>
      <c r="Q4" s="235">
        <v>5.0000000000000001E-3</v>
      </c>
      <c r="R4" s="26"/>
      <c r="S4" s="26"/>
      <c r="T4" s="26"/>
      <c r="U4" s="26"/>
      <c r="V4" s="26"/>
      <c r="W4" s="26"/>
      <c r="X4" s="26"/>
      <c r="Y4" s="26"/>
      <c r="Z4" s="26"/>
      <c r="AA4" s="26"/>
      <c r="AB4" s="26"/>
      <c r="AC4" s="26"/>
      <c r="AD4" s="26"/>
      <c r="AE4" s="26"/>
      <c r="AF4" s="26"/>
      <c r="AG4" s="30"/>
    </row>
    <row r="5" spans="1:48" s="23" customFormat="1" ht="18" customHeight="1">
      <c r="A5" s="24"/>
      <c r="B5" s="25"/>
      <c r="C5" s="25"/>
      <c r="D5" s="26"/>
      <c r="E5" s="26"/>
      <c r="F5" s="26"/>
      <c r="G5" s="26"/>
      <c r="H5" s="26"/>
      <c r="I5" s="26"/>
      <c r="J5" s="26"/>
      <c r="K5" s="26"/>
      <c r="L5" s="26"/>
      <c r="M5" s="26"/>
      <c r="N5" s="26"/>
      <c r="O5" s="26"/>
      <c r="P5" s="26"/>
      <c r="R5" s="26"/>
      <c r="S5" s="26"/>
      <c r="T5" s="26"/>
      <c r="U5" s="26"/>
      <c r="V5" s="26"/>
      <c r="W5" s="26"/>
      <c r="X5" s="26"/>
      <c r="Y5" s="26"/>
      <c r="Z5" s="26"/>
      <c r="AA5" s="26"/>
      <c r="AB5" s="26"/>
      <c r="AC5" s="26"/>
      <c r="AD5" s="26"/>
      <c r="AE5" s="26"/>
      <c r="AF5" s="26"/>
      <c r="AG5" s="30"/>
      <c r="AH5" s="76"/>
      <c r="AI5" s="76"/>
    </row>
    <row r="6" spans="1:48" s="23" customFormat="1" ht="18" customHeight="1">
      <c r="A6" s="29"/>
      <c r="B6" s="29" t="s">
        <v>82</v>
      </c>
      <c r="C6" s="29"/>
      <c r="D6" s="26"/>
      <c r="E6" s="26"/>
      <c r="F6" s="26"/>
      <c r="G6" s="26"/>
      <c r="H6" s="26"/>
      <c r="I6" s="26"/>
      <c r="J6" s="26"/>
      <c r="K6" s="26"/>
      <c r="L6" s="26"/>
      <c r="M6" s="26"/>
      <c r="N6" s="26"/>
      <c r="O6" s="26"/>
      <c r="P6" s="26"/>
      <c r="Q6" s="76"/>
      <c r="R6" s="26"/>
      <c r="S6" s="26"/>
      <c r="T6" s="26"/>
      <c r="U6" s="26"/>
      <c r="V6" s="26"/>
      <c r="W6" s="26"/>
      <c r="X6" s="26"/>
      <c r="Y6" s="26"/>
      <c r="Z6" s="26"/>
      <c r="AA6" s="26"/>
      <c r="AB6" s="26"/>
      <c r="AC6" s="26"/>
      <c r="AD6" s="26"/>
      <c r="AE6" s="26"/>
      <c r="AF6" s="26"/>
      <c r="AG6" s="30"/>
      <c r="AH6" s="76"/>
      <c r="AI6" s="76"/>
    </row>
    <row r="7" spans="1:48" s="23" customFormat="1" ht="18" customHeight="1">
      <c r="A7" s="29"/>
      <c r="B7" s="29" t="s">
        <v>107</v>
      </c>
      <c r="C7" s="29"/>
      <c r="D7" s="26"/>
      <c r="E7" s="26"/>
      <c r="F7" s="26"/>
      <c r="G7" s="26"/>
      <c r="H7" s="26"/>
      <c r="I7" s="26"/>
      <c r="J7" s="26"/>
      <c r="K7" s="26"/>
      <c r="L7" s="26"/>
      <c r="M7" s="26"/>
      <c r="N7" s="26"/>
      <c r="O7" s="26"/>
      <c r="P7" s="78"/>
      <c r="Q7" s="76"/>
      <c r="R7" s="26"/>
      <c r="S7" s="26"/>
      <c r="T7" s="26"/>
      <c r="U7" s="26"/>
      <c r="V7" s="26"/>
      <c r="W7" s="26"/>
      <c r="X7" s="26"/>
      <c r="Y7" s="26"/>
      <c r="Z7" s="26"/>
      <c r="AA7" s="26"/>
      <c r="AB7" s="26"/>
      <c r="AC7" s="26"/>
      <c r="AD7" s="26"/>
      <c r="AE7" s="26"/>
      <c r="AF7" s="26"/>
      <c r="AG7" s="30"/>
    </row>
    <row r="8" spans="1:48" s="23" customFormat="1" ht="18" customHeight="1">
      <c r="A8" s="29"/>
      <c r="B8" s="31" t="s">
        <v>6</v>
      </c>
      <c r="C8" s="31"/>
      <c r="D8" s="26"/>
      <c r="E8" s="26"/>
      <c r="F8" s="26"/>
      <c r="G8" s="26"/>
      <c r="H8" s="26"/>
      <c r="I8" s="26"/>
      <c r="J8" s="26"/>
      <c r="K8" s="26"/>
      <c r="L8" s="26"/>
      <c r="M8" s="26"/>
      <c r="N8" s="26"/>
      <c r="O8" s="26"/>
      <c r="P8" s="78"/>
      <c r="R8" s="26"/>
      <c r="S8" s="26"/>
      <c r="T8" s="26"/>
      <c r="U8" s="26"/>
      <c r="V8" s="26"/>
      <c r="W8" s="26"/>
      <c r="X8" s="26"/>
      <c r="Y8" s="26"/>
      <c r="Z8" s="26"/>
      <c r="AA8" s="26"/>
      <c r="AB8" s="26"/>
      <c r="AC8" s="26"/>
      <c r="AD8" s="26"/>
      <c r="AE8" s="26"/>
      <c r="AF8" s="26"/>
      <c r="AG8" s="30"/>
    </row>
    <row r="9" spans="1:48" s="23" customFormat="1" ht="18" customHeight="1">
      <c r="A9" s="29"/>
      <c r="B9" s="31"/>
      <c r="C9" s="31"/>
      <c r="D9" s="26"/>
      <c r="E9" s="26"/>
      <c r="F9" s="26"/>
      <c r="G9" s="26"/>
      <c r="H9" s="26"/>
      <c r="I9" s="26"/>
      <c r="J9" s="26"/>
      <c r="K9" s="26"/>
      <c r="L9" s="26"/>
      <c r="M9" s="26"/>
      <c r="N9" s="26"/>
      <c r="O9" s="26"/>
      <c r="P9" s="78"/>
      <c r="R9" s="26"/>
      <c r="S9" s="26"/>
      <c r="T9" s="26"/>
      <c r="U9" s="26"/>
      <c r="V9" s="26"/>
      <c r="W9" s="26"/>
      <c r="X9" s="26"/>
      <c r="Y9" s="26"/>
      <c r="Z9" s="26"/>
      <c r="AA9" s="26"/>
      <c r="AB9" s="26"/>
      <c r="AC9" s="26"/>
      <c r="AD9" s="26"/>
      <c r="AE9" s="26"/>
      <c r="AF9" s="26"/>
      <c r="AG9" s="30"/>
    </row>
    <row r="10" spans="1:48" s="23" customFormat="1" ht="18" customHeight="1">
      <c r="A10" s="29"/>
      <c r="B10" s="31"/>
      <c r="C10" s="31"/>
      <c r="D10" s="26"/>
      <c r="E10" s="26"/>
      <c r="F10" s="26"/>
      <c r="G10" s="26"/>
      <c r="H10" s="26"/>
      <c r="I10" s="26"/>
      <c r="J10" s="26"/>
      <c r="K10" s="26"/>
      <c r="L10" s="26"/>
      <c r="M10" s="26"/>
      <c r="N10" s="26"/>
      <c r="O10" s="26"/>
      <c r="P10" s="78"/>
      <c r="R10" s="26"/>
      <c r="S10" s="26"/>
      <c r="T10" s="26"/>
      <c r="U10" s="26"/>
      <c r="V10" s="26"/>
      <c r="W10" s="26"/>
      <c r="X10" s="26"/>
      <c r="Y10" s="26"/>
      <c r="Z10" s="26"/>
      <c r="AA10" s="26"/>
      <c r="AB10" s="26"/>
      <c r="AC10" s="26"/>
      <c r="AD10" s="26"/>
      <c r="AE10" s="26"/>
      <c r="AF10" s="26"/>
      <c r="AG10" s="30"/>
    </row>
    <row r="11" spans="1:48" s="36" customFormat="1" ht="18" customHeight="1">
      <c r="A11" s="32"/>
      <c r="B11" s="33"/>
      <c r="C11" s="33"/>
      <c r="D11" s="34"/>
      <c r="E11" s="34"/>
      <c r="F11" s="34"/>
      <c r="G11" s="35"/>
      <c r="H11" s="35"/>
      <c r="I11" s="35"/>
      <c r="J11" s="34"/>
      <c r="K11" s="34"/>
      <c r="L11" s="34"/>
      <c r="M11" s="34"/>
      <c r="N11" s="34"/>
      <c r="O11" s="34"/>
      <c r="P11" s="34"/>
      <c r="Q11" s="34"/>
      <c r="R11" s="34"/>
      <c r="S11" s="34"/>
      <c r="T11" s="34"/>
      <c r="U11" s="34"/>
      <c r="V11" s="34"/>
      <c r="W11" s="34"/>
      <c r="X11" s="34"/>
      <c r="Y11" s="34"/>
      <c r="Z11" s="34"/>
      <c r="AA11" s="34"/>
      <c r="AB11" s="34"/>
    </row>
    <row r="12" spans="1:48" s="40" customFormat="1" ht="49.5" customHeight="1">
      <c r="A12" s="37"/>
      <c r="B12" s="38"/>
      <c r="C12" s="39"/>
      <c r="D12" s="759" t="s">
        <v>8</v>
      </c>
      <c r="E12" s="757" t="s">
        <v>56</v>
      </c>
      <c r="F12" s="757" t="s">
        <v>9</v>
      </c>
      <c r="G12" s="757" t="s">
        <v>10</v>
      </c>
      <c r="H12" s="757" t="s">
        <v>11</v>
      </c>
      <c r="I12" s="757" t="s">
        <v>153</v>
      </c>
      <c r="J12" s="761" t="s">
        <v>88</v>
      </c>
      <c r="K12" s="762"/>
      <c r="L12" s="762"/>
      <c r="M12" s="762"/>
      <c r="N12" s="762"/>
      <c r="O12" s="762"/>
      <c r="P12" s="762"/>
      <c r="Q12" s="762"/>
      <c r="R12" s="762"/>
      <c r="S12" s="762"/>
      <c r="T12" s="762"/>
      <c r="U12" s="762"/>
      <c r="V12" s="762"/>
      <c r="W12" s="762"/>
      <c r="X12" s="762"/>
      <c r="Y12" s="762"/>
      <c r="Z12" s="762"/>
      <c r="AA12" s="762"/>
      <c r="AB12" s="762"/>
      <c r="AC12" s="762"/>
      <c r="AD12" s="762"/>
      <c r="AE12" s="762"/>
      <c r="AF12" s="762"/>
      <c r="AG12" s="762"/>
      <c r="AH12" s="762"/>
      <c r="AI12" s="762"/>
      <c r="AJ12" s="762"/>
      <c r="AK12" s="762"/>
      <c r="AL12" s="762"/>
      <c r="AM12" s="762"/>
      <c r="AN12" s="762"/>
      <c r="AO12" s="762"/>
      <c r="AP12" s="762"/>
      <c r="AQ12" s="762"/>
      <c r="AR12" s="763"/>
      <c r="AS12" s="757" t="s">
        <v>12</v>
      </c>
    </row>
    <row r="13" spans="1:48" s="40" customFormat="1" ht="27.95" customHeight="1">
      <c r="A13" s="41"/>
      <c r="B13" s="42" t="s">
        <v>7</v>
      </c>
      <c r="C13" s="43"/>
      <c r="D13" s="760"/>
      <c r="E13" s="758"/>
      <c r="F13" s="758"/>
      <c r="G13" s="758"/>
      <c r="H13" s="758"/>
      <c r="I13" s="758"/>
      <c r="J13" s="44" t="s">
        <v>113</v>
      </c>
      <c r="K13" s="44" t="s">
        <v>148</v>
      </c>
      <c r="L13" s="44" t="s">
        <v>114</v>
      </c>
      <c r="M13" s="44" t="s">
        <v>65</v>
      </c>
      <c r="N13" s="44" t="s">
        <v>115</v>
      </c>
      <c r="O13" s="44" t="s">
        <v>78</v>
      </c>
      <c r="P13" s="44" t="s">
        <v>116</v>
      </c>
      <c r="Q13" s="44" t="s">
        <v>66</v>
      </c>
      <c r="R13" s="44" t="s">
        <v>64</v>
      </c>
      <c r="S13" s="44" t="s">
        <v>117</v>
      </c>
      <c r="T13" s="44" t="s">
        <v>67</v>
      </c>
      <c r="U13" s="44" t="s">
        <v>68</v>
      </c>
      <c r="V13" s="44" t="s">
        <v>79</v>
      </c>
      <c r="W13" s="44" t="s">
        <v>118</v>
      </c>
      <c r="X13" s="44" t="s">
        <v>80</v>
      </c>
      <c r="Y13" s="44" t="s">
        <v>69</v>
      </c>
      <c r="Z13" s="44" t="s">
        <v>119</v>
      </c>
      <c r="AA13" s="44" t="s">
        <v>120</v>
      </c>
      <c r="AB13" s="44" t="s">
        <v>70</v>
      </c>
      <c r="AC13" s="44" t="s">
        <v>121</v>
      </c>
      <c r="AD13" s="44" t="s">
        <v>84</v>
      </c>
      <c r="AE13" s="44" t="s">
        <v>81</v>
      </c>
      <c r="AF13" s="44" t="s">
        <v>122</v>
      </c>
      <c r="AG13" s="44" t="s">
        <v>71</v>
      </c>
      <c r="AH13" s="44" t="s">
        <v>72</v>
      </c>
      <c r="AI13" s="44" t="s">
        <v>149</v>
      </c>
      <c r="AJ13" s="44" t="s">
        <v>73</v>
      </c>
      <c r="AK13" s="44" t="s">
        <v>123</v>
      </c>
      <c r="AL13" s="44" t="s">
        <v>85</v>
      </c>
      <c r="AM13" s="44" t="s">
        <v>125</v>
      </c>
      <c r="AN13" s="44" t="s">
        <v>74</v>
      </c>
      <c r="AO13" s="44" t="s">
        <v>75</v>
      </c>
      <c r="AP13" s="44" t="s">
        <v>76</v>
      </c>
      <c r="AQ13" s="44" t="s">
        <v>77</v>
      </c>
      <c r="AR13" s="44" t="s">
        <v>126</v>
      </c>
      <c r="AS13" s="758"/>
    </row>
    <row r="14" spans="1:48" s="40" customFormat="1" ht="18" customHeight="1">
      <c r="A14" s="45"/>
      <c r="B14" s="46" t="s">
        <v>24</v>
      </c>
      <c r="C14" s="47"/>
      <c r="D14" s="48"/>
      <c r="E14" s="48" t="s">
        <v>13</v>
      </c>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V14" s="49"/>
    </row>
    <row r="15" spans="1:48" s="40" customFormat="1" ht="18" customHeight="1">
      <c r="A15" s="45"/>
      <c r="B15" s="46" t="s">
        <v>61</v>
      </c>
      <c r="C15" s="47"/>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V15" s="49"/>
    </row>
    <row r="16" spans="1:48" s="40" customFormat="1" ht="18" customHeight="1">
      <c r="A16" s="50"/>
      <c r="B16" s="51" t="s">
        <v>109</v>
      </c>
      <c r="C16" s="52"/>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80">
        <f>+IF('O1'!AR9&lt;&gt;"",IF((1+OUT_1_Check!$Q$4)*SUM('O1'!D9:AQ9)&lt;2*'O1'!AR9,1,IF((1-OUT_1_Check!$Q$4)*SUM('O1'!D9:AQ9)&gt;2*'O1'!AR9,1,0)),IF(SUM('O1'!D9:AQ9)&lt;&gt;0,1,0))</f>
        <v>0</v>
      </c>
      <c r="AT16" s="101"/>
      <c r="AV16" s="49"/>
    </row>
    <row r="17" spans="1:66" s="49" customFormat="1" ht="18" customHeight="1">
      <c r="A17" s="53"/>
      <c r="B17" s="51" t="s">
        <v>110</v>
      </c>
      <c r="C17" s="52"/>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80">
        <f>+IF('O1'!AR10&lt;&gt;"",IF((1+OUT_1_Check!$Q$4)*SUM('O1'!D10:AQ10)&lt;2*'O1'!AR10,1,IF((1-OUT_1_Check!$Q$4)*SUM('O1'!D10:AQ10)&gt;2*'O1'!AR10,1,0)),IF(SUM('O1'!D10:AQ10)&lt;&gt;0,1,0))</f>
        <v>0</v>
      </c>
      <c r="AT17" s="40"/>
      <c r="AU17" s="40"/>
      <c r="AW17" s="40"/>
      <c r="AX17" s="40"/>
      <c r="AY17" s="40"/>
      <c r="AZ17" s="40"/>
      <c r="BA17" s="40"/>
      <c r="BB17" s="40"/>
      <c r="BC17" s="40"/>
      <c r="BD17" s="40"/>
      <c r="BE17" s="40"/>
      <c r="BF17" s="40"/>
      <c r="BG17" s="40"/>
      <c r="BH17" s="40"/>
      <c r="BI17" s="40"/>
      <c r="BJ17" s="40"/>
      <c r="BK17" s="40"/>
      <c r="BL17" s="40"/>
      <c r="BM17" s="40"/>
      <c r="BN17" s="40"/>
    </row>
    <row r="18" spans="1:66" s="49" customFormat="1" ht="18" customHeight="1">
      <c r="A18" s="53"/>
      <c r="B18" s="51" t="s">
        <v>111</v>
      </c>
      <c r="C18" s="52"/>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80">
        <f>+IF('O1'!AR12&lt;&gt;"",IF((1+OUT_1_Check!$Q$4)*SUM('O1'!D12:AQ12)&lt;2*'O1'!AR12,1,IF((1-OUT_1_Check!$Q$4)*SUM('O1'!D12:AQ12)&gt;2*'O1'!AR12,1,0)),IF(SUM('O1'!D12:AQ12)&lt;&gt;0,1,0))</f>
        <v>0</v>
      </c>
      <c r="AT18" s="40"/>
      <c r="AU18" s="40"/>
      <c r="AW18" s="40"/>
      <c r="AX18" s="40"/>
      <c r="AY18" s="40"/>
      <c r="AZ18" s="40"/>
      <c r="BA18" s="40"/>
      <c r="BB18" s="40"/>
      <c r="BC18" s="40"/>
      <c r="BD18" s="40"/>
      <c r="BE18" s="40"/>
      <c r="BF18" s="40"/>
      <c r="BG18" s="40"/>
      <c r="BH18" s="40"/>
      <c r="BI18" s="40"/>
      <c r="BJ18" s="40"/>
      <c r="BK18" s="40"/>
      <c r="BL18" s="40"/>
      <c r="BM18" s="40"/>
      <c r="BN18" s="40"/>
    </row>
    <row r="19" spans="1:66" s="40" customFormat="1" ht="18" customHeight="1">
      <c r="A19" s="50"/>
      <c r="B19" s="52" t="s">
        <v>14</v>
      </c>
      <c r="C19" s="52"/>
      <c r="D19" s="70">
        <f>+IF('O1'!D13&lt;&gt;"", IF((1+OUT_1_Check!$Q$4)*SUM('O1'!D9:D12)&lt;'O1'!D13,1,IF((1-OUT_1_Check!$Q$4)*SUM('O1'!D9:D12)&gt;'O1'!D13,1,0)),IF(SUM('O1'!D9:D12)&lt;&gt;0,1,0))</f>
        <v>0</v>
      </c>
      <c r="E19" s="70">
        <f>+IF('O1'!F13&lt;&gt;"", IF((1+OUT_1_Check!$Q$4)*SUM('O1'!F9:F12)&lt;'O1'!F13,1,IF((1-OUT_1_Check!$Q$4)*SUM('O1'!F9:F12)&gt;'O1'!F13,1,0)),IF(SUM('O1'!F9:F12)&lt;&gt;0,1,0))</f>
        <v>0</v>
      </c>
      <c r="F19" s="70">
        <f>+IF('O1'!G13&lt;&gt;"", IF((1+OUT_1_Check!$Q$4)*SUM('O1'!G9:G12)&lt;'O1'!G13,1,IF((1-OUT_1_Check!$Q$4)*SUM('O1'!G9:G12)&gt;'O1'!G13,1,0)),IF(SUM('O1'!G9:G12)&lt;&gt;0,1,0))</f>
        <v>0</v>
      </c>
      <c r="G19" s="70">
        <f>+IF('O1'!H13&lt;&gt;"", IF((1+OUT_1_Check!$Q$4)*SUM('O1'!H9:H12)&lt;'O1'!H13,1,IF((1-OUT_1_Check!$Q$4)*SUM('O1'!H9:H12)&gt;'O1'!H13,1,0)),IF(SUM('O1'!H9:H12)&lt;&gt;0,1,0))</f>
        <v>0</v>
      </c>
      <c r="H19" s="70">
        <f>+IF('O1'!I13&lt;&gt;"", IF((1+OUT_1_Check!$Q$4)*SUM('O1'!I9:I12)&lt;'O1'!I13,1,IF((1-OUT_1_Check!$Q$4)*SUM('O1'!I9:I12)&gt;'O1'!I13,1,0)),IF(SUM('O1'!I9:I12)&lt;&gt;0,1,0))</f>
        <v>0</v>
      </c>
      <c r="I19" s="70">
        <f>+IF('O1'!J13&lt;&gt;"", IF((1+OUT_1_Check!$Q$4)*SUM('O1'!J9:J12)&lt;'O1'!J13,1,IF((1-OUT_1_Check!$Q$4)*SUM('O1'!J9:J12)&gt;'O1'!J13,1,0)),IF(SUM('O1'!J9:J12)&lt;&gt;0,1,0))</f>
        <v>0</v>
      </c>
      <c r="J19" s="70">
        <f>+IF('O1'!K13&lt;&gt;"", IF((1+OUT_1_Check!$Q$4)*SUM('O1'!K9:K12)&lt;'O1'!K13,1,IF((1-OUT_1_Check!$Q$4)*SUM('O1'!K9:K12)&gt;'O1'!K13,1,0)),IF(SUM('O1'!K9:K12)&lt;&gt;0,1,0))</f>
        <v>0</v>
      </c>
      <c r="K19" s="70">
        <f>+IF('O1'!M13&lt;&gt;"", IF((1+OUT_1_Check!$Q$4)*SUM('O1'!M9:M12)&lt;'O1'!M13,1,IF((1-OUT_1_Check!$Q$4)*SUM('O1'!M9:M12)&gt;'O1'!M13,1,0)),IF(SUM('O1'!M9:M12)&lt;&gt;0,1,0))</f>
        <v>0</v>
      </c>
      <c r="L19" s="70">
        <f>+IF('O1'!N13&lt;&gt;"", IF((1+OUT_1_Check!$Q$4)*SUM('O1'!N9:N12)&lt;'O1'!N13,1,IF((1-OUT_1_Check!$Q$4)*SUM('O1'!N9:N12)&gt;'O1'!N13,1,0)),IF(SUM('O1'!N9:N12)&lt;&gt;0,1,0))</f>
        <v>0</v>
      </c>
      <c r="M19" s="70">
        <f>+IF('O1'!O13&lt;&gt;"", IF((1+OUT_1_Check!$Q$4)*SUM('O1'!O9:O12)&lt;'O1'!O13,1,IF((1-OUT_1_Check!$Q$4)*SUM('O1'!O9:O12)&gt;'O1'!O13,1,0)),IF(SUM('O1'!O9:O12)&lt;&gt;0,1,0))</f>
        <v>0</v>
      </c>
      <c r="N19" s="70">
        <f>+IF('O1'!Q13&lt;&gt;"", IF((1+OUT_1_Check!$Q$4)*SUM('O1'!Q9:Q12)&lt;'O1'!Q13,1,IF((1-OUT_1_Check!$Q$4)*SUM('O1'!Q9:Q12)&gt;'O1'!Q13,1,0)),IF(SUM('O1'!Q9:Q12)&lt;&gt;0,1,0))</f>
        <v>0</v>
      </c>
      <c r="O19" s="70">
        <f>+IF('O1'!R13&lt;&gt;"", IF((1+OUT_1_Check!$Q$4)*SUM('O1'!R9:R12)&lt;'O1'!R13,1,IF((1-OUT_1_Check!$Q$4)*SUM('O1'!R9:R12)&gt;'O1'!R13,1,0)),IF(SUM('O1'!R9:R12)&lt;&gt;0,1,0))</f>
        <v>0</v>
      </c>
      <c r="P19" s="70">
        <f>+IF('O1'!S13&lt;&gt;"", IF((1+OUT_1_Check!$Q$4)*SUM('O1'!S9:S12)&lt;'O1'!S13,1,IF((1-OUT_1_Check!$Q$4)*SUM('O1'!S9:S12)&gt;'O1'!S13,1,0)),IF(SUM('O1'!S9:S12)&lt;&gt;0,1,0))</f>
        <v>0</v>
      </c>
      <c r="Q19" s="70">
        <f>+IF('O1'!T13&lt;&gt;"", IF((1+OUT_1_Check!$Q$4)*SUM('O1'!T9:T12)&lt;'O1'!T13,1,IF((1-OUT_1_Check!$Q$4)*SUM('O1'!T9:T12)&gt;'O1'!T13,1,0)),IF(SUM('O1'!T9:T12)&lt;&gt;0,1,0))</f>
        <v>0</v>
      </c>
      <c r="R19" s="70">
        <f>+IF('O1'!U13&lt;&gt;"", IF((1+OUT_1_Check!$Q$4)*SUM('O1'!U9:U12)&lt;'O1'!U13,1,IF((1-OUT_1_Check!$Q$4)*SUM('O1'!U9:U12)&gt;'O1'!U13,1,0)),IF(SUM('O1'!U9:U12)&lt;&gt;0,1,0))</f>
        <v>0</v>
      </c>
      <c r="S19" s="70" t="e">
        <f>+IF('O1'!#REF!&lt;&gt;"", IF((1+OUT_1_Check!$Q$4)*SUM('O1'!#REF!)&lt;'O1'!#REF!,1,IF((1-OUT_1_Check!$Q$4)*SUM('O1'!#REF!)&gt;'O1'!#REF!,1,0)),IF(SUM('O1'!#REF!)&lt;&gt;0,1,0))</f>
        <v>#REF!</v>
      </c>
      <c r="T19" s="70">
        <f>+IF('O1'!V13&lt;&gt;"", IF((1+OUT_1_Check!$Q$4)*SUM('O1'!V9:V12)&lt;'O1'!V13,1,IF((1-OUT_1_Check!$Q$4)*SUM('O1'!V9:V12)&gt;'O1'!V13,1,0)),IF(SUM('O1'!V9:V12)&lt;&gt;0,1,0))</f>
        <v>0</v>
      </c>
      <c r="U19" s="70">
        <f>+IF('O1'!W13&lt;&gt;"", IF((1+OUT_1_Check!$Q$4)*SUM('O1'!W9:W12)&lt;'O1'!W13,1,IF((1-OUT_1_Check!$Q$4)*SUM('O1'!W9:W12)&gt;'O1'!W13,1,0)),IF(SUM('O1'!W9:W12)&lt;&gt;0,1,0))</f>
        <v>0</v>
      </c>
      <c r="V19" s="70">
        <f>+IF('O1'!X13&lt;&gt;"", IF((1+OUT_1_Check!$Q$4)*SUM('O1'!X9:X12)&lt;'O1'!X13,1,IF((1-OUT_1_Check!$Q$4)*SUM('O1'!X9:X12)&gt;'O1'!X13,1,0)),IF(SUM('O1'!X9:X12)&lt;&gt;0,1,0))</f>
        <v>0</v>
      </c>
      <c r="W19" s="70">
        <f>+IF('O1'!Y13&lt;&gt;"", IF((1+OUT_1_Check!$Q$4)*SUM('O1'!Y9:Y12)&lt;'O1'!Y13,1,IF((1-OUT_1_Check!$Q$4)*SUM('O1'!Y9:Y12)&gt;'O1'!Y13,1,0)),IF(SUM('O1'!Y9:Y12)&lt;&gt;0,1,0))</f>
        <v>0</v>
      </c>
      <c r="X19" s="70" t="e">
        <f>+IF('O1'!#REF!&lt;&gt;"", IF((1+OUT_1_Check!$Q$4)*SUM('O1'!#REF!)&lt;'O1'!#REF!,1,IF((1-OUT_1_Check!$Q$4)*SUM('O1'!#REF!)&gt;'O1'!#REF!,1,0)),IF(SUM('O1'!#REF!)&lt;&gt;0,1,0))</f>
        <v>#REF!</v>
      </c>
      <c r="Y19" s="70" t="e">
        <f>+IF('O1'!#REF!&lt;&gt;"", IF((1+OUT_1_Check!$Q$4)*SUM('O1'!#REF!)&lt;'O1'!#REF!,1,IF((1-OUT_1_Check!$Q$4)*SUM('O1'!#REF!)&gt;'O1'!#REF!,1,0)),IF(SUM('O1'!#REF!)&lt;&gt;0,1,0))</f>
        <v>#REF!</v>
      </c>
      <c r="Z19" s="70">
        <f>+IF('O1'!Z13&lt;&gt;"", IF((1+OUT_1_Check!$Q$4)*SUM('O1'!Z9:Z12)&lt;'O1'!Z13,1,IF((1-OUT_1_Check!$Q$4)*SUM('O1'!Z9:Z12)&gt;'O1'!Z13,1,0)),IF(SUM('O1'!Z9:Z12)&lt;&gt;0,1,0))</f>
        <v>0</v>
      </c>
      <c r="AA19" s="70">
        <f>+IF('O1'!AA13&lt;&gt;"", IF((1+OUT_1_Check!$Q$4)*SUM('O1'!AA9:AA12)&lt;'O1'!AA13,1,IF((1-OUT_1_Check!$Q$4)*SUM('O1'!AA9:AA12)&gt;'O1'!AA13,1,0)),IF(SUM('O1'!AA9:AA12)&lt;&gt;0,1,0))</f>
        <v>0</v>
      </c>
      <c r="AB19" s="70">
        <f>+IF('O1'!AB13&lt;&gt;"", IF((1+OUT_1_Check!$Q$4)*SUM('O1'!AB9:AB12)&lt;'O1'!AB13,1,IF((1-OUT_1_Check!$Q$4)*SUM('O1'!AB9:AB12)&gt;'O1'!AB13,1,0)),IF(SUM('O1'!AB9:AB12)&lt;&gt;0,1,0))</f>
        <v>0</v>
      </c>
      <c r="AC19" s="70">
        <f>+IF('O1'!AC13&lt;&gt;"", IF((1+OUT_1_Check!$Q$4)*SUM('O1'!AC9:AC12)&lt;'O1'!AC13,1,IF((1-OUT_1_Check!$Q$4)*SUM('O1'!AC9:AC12)&gt;'O1'!AC13,1,0)),IF(SUM('O1'!AC9:AC12)&lt;&gt;0,1,0))</f>
        <v>0</v>
      </c>
      <c r="AD19" s="70">
        <f>+IF('O1'!AD13&lt;&gt;"", IF((1+OUT_1_Check!$Q$4)*SUM('O1'!AD9:AD12)&lt;'O1'!AD13,1,IF((1-OUT_1_Check!$Q$4)*SUM('O1'!AD9:AD12)&gt;'O1'!AD13,1,0)),IF(SUM('O1'!AD9:AD12)&lt;&gt;0,1,0))</f>
        <v>0</v>
      </c>
      <c r="AE19" s="70">
        <f>+IF('O1'!AE13&lt;&gt;"", IF((1+OUT_1_Check!$Q$4)*SUM('O1'!AE9:AE12)&lt;'O1'!AE13,1,IF((1-OUT_1_Check!$Q$4)*SUM('O1'!AE9:AE12)&gt;'O1'!AE13,1,0)),IF(SUM('O1'!AE9:AE12)&lt;&gt;0,1,0))</f>
        <v>0</v>
      </c>
      <c r="AF19" s="70">
        <f>+IF('O1'!AF13&lt;&gt;"", IF((1+OUT_1_Check!$Q$4)*SUM('O1'!AF9:AF12)&lt;'O1'!AF13,1,IF((1-OUT_1_Check!$Q$4)*SUM('O1'!AF9:AF12)&gt;'O1'!AF13,1,0)),IF(SUM('O1'!AF9:AF12)&lt;&gt;0,1,0))</f>
        <v>0</v>
      </c>
      <c r="AG19" s="70">
        <f>+IF('O1'!AG13&lt;&gt;"", IF((1+OUT_1_Check!$Q$4)*SUM('O1'!AG9:AG12)&lt;'O1'!AG13,1,IF((1-OUT_1_Check!$Q$4)*SUM('O1'!AG9:AG12)&gt;'O1'!AG13,1,0)),IF(SUM('O1'!AG9:AG12)&lt;&gt;0,1,0))</f>
        <v>0</v>
      </c>
      <c r="AH19" s="70">
        <f>+IF('O1'!AH13&lt;&gt;"", IF((1+OUT_1_Check!$Q$4)*SUM('O1'!AH9:AH12)&lt;'O1'!AH13,1,IF((1-OUT_1_Check!$Q$4)*SUM('O1'!AH9:AH12)&gt;'O1'!AH13,1,0)),IF(SUM('O1'!AH9:AH12)&lt;&gt;0,1,0))</f>
        <v>0</v>
      </c>
      <c r="AI19" s="70">
        <f>+IF('O1'!AI13&lt;&gt;"", IF((1+OUT_1_Check!$Q$4)*SUM('O1'!AI9:AI12)&lt;'O1'!AI13,1,IF((1-OUT_1_Check!$Q$4)*SUM('O1'!AI9:AI12)&gt;'O1'!AI13,1,0)),IF(SUM('O1'!AI9:AI12)&lt;&gt;0,1,0))</f>
        <v>0</v>
      </c>
      <c r="AJ19" s="70">
        <f>+IF('O1'!AJ13&lt;&gt;"", IF((1+OUT_1_Check!$Q$4)*SUM('O1'!AJ9:AJ12)&lt;'O1'!AJ13,1,IF((1-OUT_1_Check!$Q$4)*SUM('O1'!AJ9:AJ12)&gt;'O1'!AJ13,1,0)),IF(SUM('O1'!AJ9:AJ12)&lt;&gt;0,1,0))</f>
        <v>0</v>
      </c>
      <c r="AK19" s="70">
        <f>+IF('O1'!AK13&lt;&gt;"", IF((1+OUT_1_Check!$Q$4)*SUM('O1'!AK9:AK12)&lt;'O1'!AK13,1,IF((1-OUT_1_Check!$Q$4)*SUM('O1'!AK9:AK12)&gt;'O1'!AK13,1,0)),IF(SUM('O1'!AK9:AK12)&lt;&gt;0,1,0))</f>
        <v>0</v>
      </c>
      <c r="AL19" s="70">
        <f>+IF('O1'!AL13&lt;&gt;"", IF((1+OUT_1_Check!$Q$4)*SUM('O1'!AL9:AL12)&lt;'O1'!AL13,1,IF((1-OUT_1_Check!$Q$4)*SUM('O1'!AL9:AL12)&gt;'O1'!AL13,1,0)),IF(SUM('O1'!AL9:AL12)&lt;&gt;0,1,0))</f>
        <v>0</v>
      </c>
      <c r="AM19" s="70" t="e">
        <f>+IF('O1'!#REF!&lt;&gt;"", IF((1+OUT_1_Check!$Q$4)*SUM('O1'!#REF!)&lt;'O1'!#REF!,1,IF((1-OUT_1_Check!$Q$4)*SUM('O1'!#REF!)&gt;'O1'!#REF!,1,0)),IF(SUM('O1'!#REF!)&lt;&gt;0,1,0))</f>
        <v>#REF!</v>
      </c>
      <c r="AN19" s="70">
        <f>+IF('O1'!AM13&lt;&gt;"", IF((1+OUT_1_Check!$Q$4)*SUM('O1'!AM9:AM12)&lt;'O1'!AM13,1,IF((1-OUT_1_Check!$Q$4)*SUM('O1'!AM9:AM12)&gt;'O1'!AM13,1,0)),IF(SUM('O1'!AM9:AM12)&lt;&gt;0,1,0))</f>
        <v>0</v>
      </c>
      <c r="AO19" s="70">
        <f>+IF('O1'!AN13&lt;&gt;"", IF((1+OUT_1_Check!$Q$4)*SUM('O1'!AN9:AN12)&lt;'O1'!AN13,1,IF((1-OUT_1_Check!$Q$4)*SUM('O1'!AN9:AN12)&gt;'O1'!AN13,1,0)),IF(SUM('O1'!AN9:AN12)&lt;&gt;0,1,0))</f>
        <v>0</v>
      </c>
      <c r="AP19" s="70">
        <f>+IF('O1'!AO13&lt;&gt;"", IF((1+OUT_1_Check!$Q$4)*SUM('O1'!AO9:AO12)&lt;'O1'!AO13,1,IF((1-OUT_1_Check!$Q$4)*SUM('O1'!AO9:AO12)&gt;'O1'!AO13,1,0)),IF(SUM('O1'!AO9:AO12)&lt;&gt;0,1,0))</f>
        <v>0</v>
      </c>
      <c r="AQ19" s="70">
        <f>+IF('O1'!AP13&lt;&gt;"", IF((1+OUT_1_Check!$Q$4)*SUM('O1'!AP9:AP12)&lt;'O1'!AP13,1,IF((1-OUT_1_Check!$Q$4)*SUM('O1'!AP9:AP12)&gt;'O1'!AP13,1,0)),IF(SUM('O1'!AP9:AP12)&lt;&gt;0,1,0))</f>
        <v>0</v>
      </c>
      <c r="AR19" s="70">
        <f>+IF('O1'!AQ13&lt;&gt;"", IF((1+OUT_1_Check!$Q$4)*SUM('O1'!AQ9:AQ12)&lt;'O1'!AQ13,1,IF((1-OUT_1_Check!$Q$4)*SUM('O1'!AQ9:AQ12)&gt;'O1'!AQ13,1,0)),IF(SUM('O1'!AQ9:AQ12)&lt;&gt;0,1,0))</f>
        <v>0</v>
      </c>
      <c r="AS19" s="80">
        <f>+IF('O1'!AR13&lt;&gt;"",IF((1+OUT_1_Check!$Q$4)*SUM('O1'!D13:AQ13)&lt;2*'O1'!AR13,1,IF((1-OUT_1_Check!$Q$4)*SUM('O1'!D13:AQ13)&gt;2*'O1'!AR13,1,0)),IF(SUM('O1'!D13:AQ13)&lt;&gt;0,1,0))</f>
        <v>0</v>
      </c>
      <c r="AV19" s="49"/>
    </row>
    <row r="20" spans="1:66" s="40" customFormat="1" ht="18" customHeight="1">
      <c r="A20" s="53"/>
      <c r="B20" s="52" t="s">
        <v>25</v>
      </c>
      <c r="C20" s="5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83">
        <f>+IF('O1'!AR14&lt;&gt;"",IF('O1'!AR14&lt;'O1'!AR13,1,0),IF('O1'!AR13&lt;&gt;0,1,0))</f>
        <v>0</v>
      </c>
      <c r="AV20" s="49"/>
    </row>
    <row r="21" spans="1:66" s="40" customFormat="1" ht="18" customHeight="1">
      <c r="A21" s="53"/>
      <c r="B21" s="55"/>
      <c r="C21" s="55"/>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row>
    <row r="22" spans="1:66" s="40" customFormat="1" ht="18" customHeight="1">
      <c r="A22" s="45"/>
      <c r="B22" s="46" t="s">
        <v>26</v>
      </c>
      <c r="C22" s="47"/>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row>
    <row r="23" spans="1:66" s="40" customFormat="1" ht="18" customHeight="1">
      <c r="A23" s="50"/>
      <c r="B23" s="51" t="s">
        <v>109</v>
      </c>
      <c r="C23" s="52"/>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80">
        <f>+IF('O1'!AR16&lt;&gt;"",IF((1+OUT_1_Check!$Q$4)*SUM('O1'!D16:AQ16)&lt;2*'O1'!AR16,1,IF((1-OUT_1_Check!$Q$4)*SUM('O1'!D16:AQ16)&gt;2*'O1'!AR16,1,0)),IF(SUM('O1'!D16:AQ16)&lt;&gt;0,1,0))</f>
        <v>0</v>
      </c>
    </row>
    <row r="24" spans="1:66" s="40" customFormat="1" ht="18" customHeight="1">
      <c r="A24" s="53"/>
      <c r="B24" s="51" t="s">
        <v>110</v>
      </c>
      <c r="C24" s="52"/>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80">
        <f>+IF('O1'!AR17&lt;&gt;"",IF((1+OUT_1_Check!$Q$4)*SUM('O1'!D17:AQ17)&lt;2*'O1'!AR17,1,IF((1-OUT_1_Check!$Q$4)*SUM('O1'!D17:AQ17)&gt;2*'O1'!AR17,1,0)),IF(SUM('O1'!D17:AQ17)&lt;&gt;0,1,0))</f>
        <v>0</v>
      </c>
      <c r="AV24" s="49"/>
    </row>
    <row r="25" spans="1:66" s="40" customFormat="1" ht="18" customHeight="1">
      <c r="A25" s="53"/>
      <c r="B25" s="51" t="s">
        <v>111</v>
      </c>
      <c r="C25" s="52"/>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80">
        <f>+IF('O1'!AR19&lt;&gt;"",IF((1+OUT_1_Check!$Q$4)*SUM('O1'!D19:AQ19)&lt;2*'O1'!AR19,1,IF((1-OUT_1_Check!$Q$4)*SUM('O1'!D19:AQ19)&gt;2*'O1'!AR19,1,0)),IF(SUM('O1'!D19:AQ19)&lt;&gt;0,1,0))</f>
        <v>0</v>
      </c>
    </row>
    <row r="26" spans="1:66" s="40" customFormat="1" ht="18" customHeight="1">
      <c r="A26" s="50"/>
      <c r="B26" s="52" t="s">
        <v>14</v>
      </c>
      <c r="C26" s="52"/>
      <c r="D26" s="70">
        <f>+IF('O1'!D20&lt;&gt;"", IF((1+OUT_1_Check!$Q$4)*SUM('O1'!D16:D19)&lt;'O1'!D20,1,IF((1-OUT_1_Check!$Q$4)*SUM('O1'!D16:D19)&gt;'O1'!D20,1,0)),IF(SUM('O1'!D16:D19)&lt;&gt;0,1,0))</f>
        <v>0</v>
      </c>
      <c r="E26" s="70">
        <f>+IF('O1'!F20&lt;&gt;"", IF((1+OUT_1_Check!$Q$4)*SUM('O1'!F16:F19)&lt;'O1'!F20,1,IF((1-OUT_1_Check!$Q$4)*SUM('O1'!F16:F19)&gt;'O1'!F20,1,0)),IF(SUM('O1'!F16:F19)&lt;&gt;0,1,0))</f>
        <v>0</v>
      </c>
      <c r="F26" s="70">
        <f>+IF('O1'!G20&lt;&gt;"", IF((1+OUT_1_Check!$Q$4)*SUM('O1'!G16:G19)&lt;'O1'!G20,1,IF((1-OUT_1_Check!$Q$4)*SUM('O1'!G16:G19)&gt;'O1'!G20,1,0)),IF(SUM('O1'!G16:G19)&lt;&gt;0,1,0))</f>
        <v>0</v>
      </c>
      <c r="G26" s="70">
        <f>+IF('O1'!H20&lt;&gt;"", IF((1+OUT_1_Check!$Q$4)*SUM('O1'!H16:H19)&lt;'O1'!H20,1,IF((1-OUT_1_Check!$Q$4)*SUM('O1'!H16:H19)&gt;'O1'!H20,1,0)),IF(SUM('O1'!H16:H19)&lt;&gt;0,1,0))</f>
        <v>0</v>
      </c>
      <c r="H26" s="70">
        <f>+IF('O1'!I20&lt;&gt;"", IF((1+OUT_1_Check!$Q$4)*SUM('O1'!I16:I19)&lt;'O1'!I20,1,IF((1-OUT_1_Check!$Q$4)*SUM('O1'!I16:I19)&gt;'O1'!I20,1,0)),IF(SUM('O1'!I16:I19)&lt;&gt;0,1,0))</f>
        <v>0</v>
      </c>
      <c r="I26" s="70">
        <f>+IF('O1'!J20&lt;&gt;"", IF((1+OUT_1_Check!$Q$4)*SUM('O1'!J16:J19)&lt;'O1'!J20,1,IF((1-OUT_1_Check!$Q$4)*SUM('O1'!J16:J19)&gt;'O1'!J20,1,0)),IF(SUM('O1'!J16:J19)&lt;&gt;0,1,0))</f>
        <v>0</v>
      </c>
      <c r="J26" s="70">
        <f>+IF('O1'!K20&lt;&gt;"", IF((1+OUT_1_Check!$Q$4)*SUM('O1'!K16:K19)&lt;'O1'!K20,1,IF((1-OUT_1_Check!$Q$4)*SUM('O1'!K16:K19)&gt;'O1'!K20,1,0)),IF(SUM('O1'!K16:K19)&lt;&gt;0,1,0))</f>
        <v>0</v>
      </c>
      <c r="K26" s="70">
        <f>+IF('O1'!M20&lt;&gt;"", IF((1+OUT_1_Check!$Q$4)*SUM('O1'!M16:M19)&lt;'O1'!M20,1,IF((1-OUT_1_Check!$Q$4)*SUM('O1'!M16:M19)&gt;'O1'!M20,1,0)),IF(SUM('O1'!M16:M19)&lt;&gt;0,1,0))</f>
        <v>0</v>
      </c>
      <c r="L26" s="70">
        <f>+IF('O1'!N20&lt;&gt;"", IF((1+OUT_1_Check!$Q$4)*SUM('O1'!N16:N19)&lt;'O1'!N20,1,IF((1-OUT_1_Check!$Q$4)*SUM('O1'!N16:N19)&gt;'O1'!N20,1,0)),IF(SUM('O1'!N16:N19)&lt;&gt;0,1,0))</f>
        <v>0</v>
      </c>
      <c r="M26" s="70">
        <f>+IF('O1'!O20&lt;&gt;"", IF((1+OUT_1_Check!$Q$4)*SUM('O1'!O16:O19)&lt;'O1'!O20,1,IF((1-OUT_1_Check!$Q$4)*SUM('O1'!O16:O19)&gt;'O1'!O20,1,0)),IF(SUM('O1'!O16:O19)&lt;&gt;0,1,0))</f>
        <v>0</v>
      </c>
      <c r="N26" s="70">
        <f>+IF('O1'!Q20&lt;&gt;"", IF((1+OUT_1_Check!$Q$4)*SUM('O1'!Q16:Q19)&lt;'O1'!Q20,1,IF((1-OUT_1_Check!$Q$4)*SUM('O1'!Q16:Q19)&gt;'O1'!Q20,1,0)),IF(SUM('O1'!Q16:Q19)&lt;&gt;0,1,0))</f>
        <v>0</v>
      </c>
      <c r="O26" s="70">
        <f>+IF('O1'!R20&lt;&gt;"", IF((1+OUT_1_Check!$Q$4)*SUM('O1'!R16:R19)&lt;'O1'!R20,1,IF((1-OUT_1_Check!$Q$4)*SUM('O1'!R16:R19)&gt;'O1'!R20,1,0)),IF(SUM('O1'!R16:R19)&lt;&gt;0,1,0))</f>
        <v>0</v>
      </c>
      <c r="P26" s="70">
        <f>+IF('O1'!S20&lt;&gt;"", IF((1+OUT_1_Check!$Q$4)*SUM('O1'!S16:S19)&lt;'O1'!S20,1,IF((1-OUT_1_Check!$Q$4)*SUM('O1'!S16:S19)&gt;'O1'!S20,1,0)),IF(SUM('O1'!S16:S19)&lt;&gt;0,1,0))</f>
        <v>0</v>
      </c>
      <c r="Q26" s="70">
        <f>+IF('O1'!T20&lt;&gt;"", IF((1+OUT_1_Check!$Q$4)*SUM('O1'!T16:T19)&lt;'O1'!T20,1,IF((1-OUT_1_Check!$Q$4)*SUM('O1'!T16:T19)&gt;'O1'!T20,1,0)),IF(SUM('O1'!T16:T19)&lt;&gt;0,1,0))</f>
        <v>0</v>
      </c>
      <c r="R26" s="70">
        <f>+IF('O1'!U20&lt;&gt;"", IF((1+OUT_1_Check!$Q$4)*SUM('O1'!U16:U19)&lt;'O1'!U20,1,IF((1-OUT_1_Check!$Q$4)*SUM('O1'!U16:U19)&gt;'O1'!U20,1,0)),IF(SUM('O1'!U16:U19)&lt;&gt;0,1,0))</f>
        <v>0</v>
      </c>
      <c r="S26" s="70" t="e">
        <f>+IF('O1'!#REF!&lt;&gt;"", IF((1+OUT_1_Check!$Q$4)*SUM('O1'!#REF!)&lt;'O1'!#REF!,1,IF((1-OUT_1_Check!$Q$4)*SUM('O1'!#REF!)&gt;'O1'!#REF!,1,0)),IF(SUM('O1'!#REF!)&lt;&gt;0,1,0))</f>
        <v>#REF!</v>
      </c>
      <c r="T26" s="70">
        <f>+IF('O1'!V20&lt;&gt;"", IF((1+OUT_1_Check!$Q$4)*SUM('O1'!V16:V19)&lt;'O1'!V20,1,IF((1-OUT_1_Check!$Q$4)*SUM('O1'!V16:V19)&gt;'O1'!V20,1,0)),IF(SUM('O1'!V16:V19)&lt;&gt;0,1,0))</f>
        <v>0</v>
      </c>
      <c r="U26" s="70">
        <f>+IF('O1'!W20&lt;&gt;"", IF((1+OUT_1_Check!$Q$4)*SUM('O1'!W16:W19)&lt;'O1'!W20,1,IF((1-OUT_1_Check!$Q$4)*SUM('O1'!W16:W19)&gt;'O1'!W20,1,0)),IF(SUM('O1'!W16:W19)&lt;&gt;0,1,0))</f>
        <v>0</v>
      </c>
      <c r="V26" s="70">
        <f>+IF('O1'!X20&lt;&gt;"", IF((1+OUT_1_Check!$Q$4)*SUM('O1'!X16:X19)&lt;'O1'!X20,1,IF((1-OUT_1_Check!$Q$4)*SUM('O1'!X16:X19)&gt;'O1'!X20,1,0)),IF(SUM('O1'!X16:X19)&lt;&gt;0,1,0))</f>
        <v>0</v>
      </c>
      <c r="W26" s="70">
        <f>+IF('O1'!Y20&lt;&gt;"", IF((1+OUT_1_Check!$Q$4)*SUM('O1'!Y16:Y19)&lt;'O1'!Y20,1,IF((1-OUT_1_Check!$Q$4)*SUM('O1'!Y16:Y19)&gt;'O1'!Y20,1,0)),IF(SUM('O1'!Y16:Y19)&lt;&gt;0,1,0))</f>
        <v>0</v>
      </c>
      <c r="X26" s="70" t="e">
        <f>+IF('O1'!#REF!&lt;&gt;"", IF((1+OUT_1_Check!$Q$4)*SUM('O1'!#REF!)&lt;'O1'!#REF!,1,IF((1-OUT_1_Check!$Q$4)*SUM('O1'!#REF!)&gt;'O1'!#REF!,1,0)),IF(SUM('O1'!#REF!)&lt;&gt;0,1,0))</f>
        <v>#REF!</v>
      </c>
      <c r="Y26" s="70" t="e">
        <f>+IF('O1'!#REF!&lt;&gt;"", IF((1+OUT_1_Check!$Q$4)*SUM('O1'!#REF!)&lt;'O1'!#REF!,1,IF((1-OUT_1_Check!$Q$4)*SUM('O1'!#REF!)&gt;'O1'!#REF!,1,0)),IF(SUM('O1'!#REF!)&lt;&gt;0,1,0))</f>
        <v>#REF!</v>
      </c>
      <c r="Z26" s="70">
        <f>+IF('O1'!Z20&lt;&gt;"", IF((1+OUT_1_Check!$Q$4)*SUM('O1'!Z16:Z19)&lt;'O1'!Z20,1,IF((1-OUT_1_Check!$Q$4)*SUM('O1'!Z16:Z19)&gt;'O1'!Z20,1,0)),IF(SUM('O1'!Z16:Z19)&lt;&gt;0,1,0))</f>
        <v>0</v>
      </c>
      <c r="AA26" s="70">
        <f>+IF('O1'!AA20&lt;&gt;"", IF((1+OUT_1_Check!$Q$4)*SUM('O1'!AA16:AA19)&lt;'O1'!AA20,1,IF((1-OUT_1_Check!$Q$4)*SUM('O1'!AA16:AA19)&gt;'O1'!AA20,1,0)),IF(SUM('O1'!AA16:AA19)&lt;&gt;0,1,0))</f>
        <v>0</v>
      </c>
      <c r="AB26" s="70">
        <f>+IF('O1'!AB20&lt;&gt;"", IF((1+OUT_1_Check!$Q$4)*SUM('O1'!AB16:AB19)&lt;'O1'!AB20,1,IF((1-OUT_1_Check!$Q$4)*SUM('O1'!AB16:AB19)&gt;'O1'!AB20,1,0)),IF(SUM('O1'!AB16:AB19)&lt;&gt;0,1,0))</f>
        <v>0</v>
      </c>
      <c r="AC26" s="70">
        <f>+IF('O1'!AC20&lt;&gt;"", IF((1+OUT_1_Check!$Q$4)*SUM('O1'!AC16:AC19)&lt;'O1'!AC20,1,IF((1-OUT_1_Check!$Q$4)*SUM('O1'!AC16:AC19)&gt;'O1'!AC20,1,0)),IF(SUM('O1'!AC16:AC19)&lt;&gt;0,1,0))</f>
        <v>0</v>
      </c>
      <c r="AD26" s="70">
        <f>+IF('O1'!AD20&lt;&gt;"", IF((1+OUT_1_Check!$Q$4)*SUM('O1'!AD16:AD19)&lt;'O1'!AD20,1,IF((1-OUT_1_Check!$Q$4)*SUM('O1'!AD16:AD19)&gt;'O1'!AD20,1,0)),IF(SUM('O1'!AD16:AD19)&lt;&gt;0,1,0))</f>
        <v>0</v>
      </c>
      <c r="AE26" s="70">
        <f>+IF('O1'!AE20&lt;&gt;"", IF((1+OUT_1_Check!$Q$4)*SUM('O1'!AE16:AE19)&lt;'O1'!AE20,1,IF((1-OUT_1_Check!$Q$4)*SUM('O1'!AE16:AE19)&gt;'O1'!AE20,1,0)),IF(SUM('O1'!AE16:AE19)&lt;&gt;0,1,0))</f>
        <v>0</v>
      </c>
      <c r="AF26" s="70">
        <f>+IF('O1'!AF20&lt;&gt;"", IF((1+OUT_1_Check!$Q$4)*SUM('O1'!AF16:AF19)&lt;'O1'!AF20,1,IF((1-OUT_1_Check!$Q$4)*SUM('O1'!AF16:AF19)&gt;'O1'!AF20,1,0)),IF(SUM('O1'!AF16:AF19)&lt;&gt;0,1,0))</f>
        <v>0</v>
      </c>
      <c r="AG26" s="70">
        <f>+IF('O1'!AG20&lt;&gt;"", IF((1+OUT_1_Check!$Q$4)*SUM('O1'!AG16:AG19)&lt;'O1'!AG20,1,IF((1-OUT_1_Check!$Q$4)*SUM('O1'!AG16:AG19)&gt;'O1'!AG20,1,0)),IF(SUM('O1'!AG16:AG19)&lt;&gt;0,1,0))</f>
        <v>0</v>
      </c>
      <c r="AH26" s="70">
        <f>+IF('O1'!AH20&lt;&gt;"", IF((1+OUT_1_Check!$Q$4)*SUM('O1'!AH16:AH19)&lt;'O1'!AH20,1,IF((1-OUT_1_Check!$Q$4)*SUM('O1'!AH16:AH19)&gt;'O1'!AH20,1,0)),IF(SUM('O1'!AH16:AH19)&lt;&gt;0,1,0))</f>
        <v>0</v>
      </c>
      <c r="AI26" s="70">
        <f>+IF('O1'!AI20&lt;&gt;"", IF((1+OUT_1_Check!$Q$4)*SUM('O1'!AI16:AI19)&lt;'O1'!AI20,1,IF((1-OUT_1_Check!$Q$4)*SUM('O1'!AI16:AI19)&gt;'O1'!AI20,1,0)),IF(SUM('O1'!AI16:AI19)&lt;&gt;0,1,0))</f>
        <v>0</v>
      </c>
      <c r="AJ26" s="70">
        <f>+IF('O1'!AJ20&lt;&gt;"", IF((1+OUT_1_Check!$Q$4)*SUM('O1'!AJ16:AJ19)&lt;'O1'!AJ20,1,IF((1-OUT_1_Check!$Q$4)*SUM('O1'!AJ16:AJ19)&gt;'O1'!AJ20,1,0)),IF(SUM('O1'!AJ16:AJ19)&lt;&gt;0,1,0))</f>
        <v>0</v>
      </c>
      <c r="AK26" s="70">
        <f>+IF('O1'!AK20&lt;&gt;"", IF((1+OUT_1_Check!$Q$4)*SUM('O1'!AK16:AK19)&lt;'O1'!AK20,1,IF((1-OUT_1_Check!$Q$4)*SUM('O1'!AK16:AK19)&gt;'O1'!AK20,1,0)),IF(SUM('O1'!AK16:AK19)&lt;&gt;0,1,0))</f>
        <v>0</v>
      </c>
      <c r="AL26" s="70">
        <f>+IF('O1'!AL20&lt;&gt;"", IF((1+OUT_1_Check!$Q$4)*SUM('O1'!AL16:AL19)&lt;'O1'!AL20,1,IF((1-OUT_1_Check!$Q$4)*SUM('O1'!AL16:AL19)&gt;'O1'!AL20,1,0)),IF(SUM('O1'!AL16:AL19)&lt;&gt;0,1,0))</f>
        <v>0</v>
      </c>
      <c r="AM26" s="70" t="e">
        <f>+IF('O1'!#REF!&lt;&gt;"", IF((1+OUT_1_Check!$Q$4)*SUM('O1'!#REF!)&lt;'O1'!#REF!,1,IF((1-OUT_1_Check!$Q$4)*SUM('O1'!#REF!)&gt;'O1'!#REF!,1,0)),IF(SUM('O1'!#REF!)&lt;&gt;0,1,0))</f>
        <v>#REF!</v>
      </c>
      <c r="AN26" s="70">
        <f>+IF('O1'!AM20&lt;&gt;"", IF((1+OUT_1_Check!$Q$4)*SUM('O1'!AM16:AM19)&lt;'O1'!AM20,1,IF((1-OUT_1_Check!$Q$4)*SUM('O1'!AM16:AM19)&gt;'O1'!AM20,1,0)),IF(SUM('O1'!AM16:AM19)&lt;&gt;0,1,0))</f>
        <v>0</v>
      </c>
      <c r="AO26" s="70">
        <f>+IF('O1'!AN20&lt;&gt;"", IF((1+OUT_1_Check!$Q$4)*SUM('O1'!AN16:AN19)&lt;'O1'!AN20,1,IF((1-OUT_1_Check!$Q$4)*SUM('O1'!AN16:AN19)&gt;'O1'!AN20,1,0)),IF(SUM('O1'!AN16:AN19)&lt;&gt;0,1,0))</f>
        <v>0</v>
      </c>
      <c r="AP26" s="70">
        <f>+IF('O1'!AO20&lt;&gt;"", IF((1+OUT_1_Check!$Q$4)*SUM('O1'!AO16:AO19)&lt;'O1'!AO20,1,IF((1-OUT_1_Check!$Q$4)*SUM('O1'!AO16:AO19)&gt;'O1'!AO20,1,0)),IF(SUM('O1'!AO16:AO19)&lt;&gt;0,1,0))</f>
        <v>0</v>
      </c>
      <c r="AQ26" s="70">
        <f>+IF('O1'!AP20&lt;&gt;"", IF((1+OUT_1_Check!$Q$4)*SUM('O1'!AP16:AP19)&lt;'O1'!AP20,1,IF((1-OUT_1_Check!$Q$4)*SUM('O1'!AP16:AP19)&gt;'O1'!AP20,1,0)),IF(SUM('O1'!AP16:AP19)&lt;&gt;0,1,0))</f>
        <v>0</v>
      </c>
      <c r="AR26" s="70">
        <f>+IF('O1'!AQ20&lt;&gt;"", IF((1+OUT_1_Check!$Q$4)*SUM('O1'!AQ16:AQ19)&lt;'O1'!AQ20,1,IF((1-OUT_1_Check!$Q$4)*SUM('O1'!AQ16:AQ19)&gt;'O1'!AQ20,1,0)),IF(SUM('O1'!AQ16:AQ19)&lt;&gt;0,1,0))</f>
        <v>0</v>
      </c>
      <c r="AS26" s="80">
        <f>+IF('O1'!AR20&lt;&gt;"",IF((1+OUT_1_Check!$Q$4)*SUM('O1'!D20:AQ20)&lt;2*'O1'!AR20,1,IF((1-OUT_1_Check!$Q$4)*SUM('O1'!D20:AQ20)&gt;2*'O1'!AR20,1,0)),IF(SUM('O1'!D20:AQ20)&lt;&gt;0,1,0))</f>
        <v>0</v>
      </c>
    </row>
    <row r="27" spans="1:66" s="49" customFormat="1" ht="18" customHeight="1">
      <c r="A27" s="45"/>
      <c r="B27" s="47"/>
      <c r="C27" s="47"/>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40"/>
      <c r="AU27" s="40"/>
      <c r="AW27" s="40"/>
      <c r="AX27" s="40"/>
      <c r="AY27" s="40"/>
      <c r="AZ27" s="40"/>
      <c r="BA27" s="40"/>
      <c r="BB27" s="40"/>
      <c r="BC27" s="40"/>
      <c r="BD27" s="40"/>
      <c r="BE27" s="40"/>
      <c r="BF27" s="40"/>
      <c r="BG27" s="40"/>
      <c r="BH27" s="40"/>
      <c r="BI27" s="40"/>
      <c r="BJ27" s="40"/>
      <c r="BK27" s="40"/>
      <c r="BL27" s="40"/>
      <c r="BM27" s="40"/>
      <c r="BN27" s="40"/>
    </row>
    <row r="28" spans="1:66" s="49" customFormat="1" ht="18" customHeight="1">
      <c r="A28" s="57"/>
      <c r="B28" s="46" t="s">
        <v>98</v>
      </c>
      <c r="C28" s="47"/>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40"/>
      <c r="AU28" s="40"/>
      <c r="AW28" s="40"/>
      <c r="AX28" s="40"/>
      <c r="AY28" s="40"/>
      <c r="AZ28" s="40"/>
      <c r="BA28" s="40"/>
      <c r="BB28" s="40"/>
      <c r="BC28" s="40"/>
      <c r="BD28" s="40"/>
      <c r="BE28" s="40"/>
      <c r="BF28" s="40"/>
      <c r="BG28" s="40"/>
      <c r="BH28" s="40"/>
      <c r="BI28" s="40"/>
      <c r="BJ28" s="40"/>
      <c r="BK28" s="40"/>
      <c r="BL28" s="40"/>
      <c r="BM28" s="40"/>
      <c r="BN28" s="40"/>
    </row>
    <row r="29" spans="1:66" s="49" customFormat="1" ht="18" customHeight="1">
      <c r="A29" s="57"/>
      <c r="B29" s="46" t="s">
        <v>15</v>
      </c>
      <c r="C29" s="47"/>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40"/>
      <c r="AU29" s="40"/>
      <c r="AW29" s="40"/>
      <c r="AX29" s="40"/>
      <c r="AY29" s="40"/>
      <c r="AZ29" s="40"/>
      <c r="BA29" s="40"/>
      <c r="BB29" s="40"/>
      <c r="BC29" s="40"/>
      <c r="BD29" s="40"/>
      <c r="BE29" s="40"/>
      <c r="BF29" s="40"/>
      <c r="BG29" s="40"/>
      <c r="BH29" s="40"/>
      <c r="BI29" s="40"/>
      <c r="BJ29" s="40"/>
      <c r="BK29" s="40"/>
      <c r="BL29" s="40"/>
      <c r="BM29" s="40"/>
      <c r="BN29" s="40"/>
    </row>
    <row r="30" spans="1:66" s="40" customFormat="1" ht="18" customHeight="1">
      <c r="A30" s="57"/>
      <c r="B30" s="51" t="s">
        <v>109</v>
      </c>
      <c r="C30" s="52"/>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80">
        <f>+IF('O1'!AR23&lt;&gt;"",IF((1+OUT_1_Check!$Q$4)*SUM('O1'!D23:AQ23)&lt;2*'O1'!AR23,1,IF((1-OUT_1_Check!$Q$4)*SUM('O1'!D23:AQ23)&gt;2*'O1'!AR23,1,0)),IF(SUM('O1'!D23:AQ23)&lt;&gt;0,1,0))</f>
        <v>0</v>
      </c>
      <c r="AV30" s="49"/>
    </row>
    <row r="31" spans="1:66" s="40" customFormat="1" ht="18" customHeight="1">
      <c r="A31" s="50"/>
      <c r="B31" s="51" t="s">
        <v>110</v>
      </c>
      <c r="C31" s="52"/>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80">
        <f>+IF('O1'!AR24&lt;&gt;"",IF((1+OUT_1_Check!$Q$4)*SUM('O1'!D24:AQ24)&lt;2*'O1'!AR24,1,IF((1-OUT_1_Check!$Q$4)*SUM('O1'!D24:AQ24)&gt;2*'O1'!AR24,1,0)),IF(SUM('O1'!D24:AQ24)&lt;&gt;0,1,0))</f>
        <v>0</v>
      </c>
      <c r="AV31" s="49"/>
    </row>
    <row r="32" spans="1:66" s="40" customFormat="1" ht="18" customHeight="1">
      <c r="A32" s="45"/>
      <c r="B32" s="51" t="s">
        <v>111</v>
      </c>
      <c r="C32" s="52"/>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80">
        <f>+IF('O1'!AR26&lt;&gt;"",IF((1+OUT_1_Check!$Q$4)*SUM('O1'!D26:AQ26)&lt;2*'O1'!AR26,1,IF((1-OUT_1_Check!$Q$4)*SUM('O1'!D26:AQ26)&gt;2*'O1'!AR26,1,0)),IF(SUM('O1'!D26:AQ26)&lt;&gt;0,1,0))</f>
        <v>0</v>
      </c>
      <c r="AV32" s="49"/>
    </row>
    <row r="33" spans="1:66" s="49" customFormat="1" ht="18" customHeight="1">
      <c r="A33" s="57"/>
      <c r="B33" s="52" t="s">
        <v>14</v>
      </c>
      <c r="C33" s="52"/>
      <c r="D33" s="70">
        <f>+IF('O1'!D27&lt;&gt;"", IF((1+OUT_1_Check!$Q$4)*SUM('O1'!D23:D26)&lt;'O1'!D27,1,IF((1-OUT_1_Check!$Q$4)*SUM('O1'!D23:D26)&gt;'O1'!D27,1,0)),IF(SUM('O1'!D23:D26)&lt;&gt;0,1,0))</f>
        <v>0</v>
      </c>
      <c r="E33" s="70">
        <f>+IF('O1'!F27&lt;&gt;"", IF((1+OUT_1_Check!$Q$4)*SUM('O1'!F23:F26)&lt;'O1'!F27,1,IF((1-OUT_1_Check!$Q$4)*SUM('O1'!F23:F26)&gt;'O1'!F27,1,0)),IF(SUM('O1'!F23:F26)&lt;&gt;0,1,0))</f>
        <v>0</v>
      </c>
      <c r="F33" s="70">
        <f>+IF('O1'!G27&lt;&gt;"", IF((1+OUT_1_Check!$Q$4)*SUM('O1'!G23:G26)&lt;'O1'!G27,1,IF((1-OUT_1_Check!$Q$4)*SUM('O1'!G23:G26)&gt;'O1'!G27,1,0)),IF(SUM('O1'!G23:G26)&lt;&gt;0,1,0))</f>
        <v>0</v>
      </c>
      <c r="G33" s="70">
        <f>+IF('O1'!H27&lt;&gt;"", IF((1+OUT_1_Check!$Q$4)*SUM('O1'!H23:H26)&lt;'O1'!H27,1,IF((1-OUT_1_Check!$Q$4)*SUM('O1'!H23:H26)&gt;'O1'!H27,1,0)),IF(SUM('O1'!H23:H26)&lt;&gt;0,1,0))</f>
        <v>0</v>
      </c>
      <c r="H33" s="70">
        <f>+IF('O1'!I27&lt;&gt;"", IF((1+OUT_1_Check!$Q$4)*SUM('O1'!I23:I26)&lt;'O1'!I27,1,IF((1-OUT_1_Check!$Q$4)*SUM('O1'!I23:I26)&gt;'O1'!I27,1,0)),IF(SUM('O1'!I23:I26)&lt;&gt;0,1,0))</f>
        <v>0</v>
      </c>
      <c r="I33" s="70">
        <f>+IF('O1'!J27&lt;&gt;"", IF((1+OUT_1_Check!$Q$4)*SUM('O1'!J23:J26)&lt;'O1'!J27,1,IF((1-OUT_1_Check!$Q$4)*SUM('O1'!J23:J26)&gt;'O1'!J27,1,0)),IF(SUM('O1'!J23:J26)&lt;&gt;0,1,0))</f>
        <v>0</v>
      </c>
      <c r="J33" s="70">
        <f>+IF('O1'!K27&lt;&gt;"", IF((1+OUT_1_Check!$Q$4)*SUM('O1'!K23:K26)&lt;'O1'!K27,1,IF((1-OUT_1_Check!$Q$4)*SUM('O1'!K23:K26)&gt;'O1'!K27,1,0)),IF(SUM('O1'!K23:K26)&lt;&gt;0,1,0))</f>
        <v>0</v>
      </c>
      <c r="K33" s="70">
        <f>+IF('O1'!M27&lt;&gt;"", IF((1+OUT_1_Check!$Q$4)*SUM('O1'!M23:M26)&lt;'O1'!M27,1,IF((1-OUT_1_Check!$Q$4)*SUM('O1'!M23:M26)&gt;'O1'!M27,1,0)),IF(SUM('O1'!M23:M26)&lt;&gt;0,1,0))</f>
        <v>0</v>
      </c>
      <c r="L33" s="70">
        <f>+IF('O1'!N27&lt;&gt;"", IF((1+OUT_1_Check!$Q$4)*SUM('O1'!N23:N26)&lt;'O1'!N27,1,IF((1-OUT_1_Check!$Q$4)*SUM('O1'!N23:N26)&gt;'O1'!N27,1,0)),IF(SUM('O1'!N23:N26)&lt;&gt;0,1,0))</f>
        <v>0</v>
      </c>
      <c r="M33" s="70">
        <f>+IF('O1'!O27&lt;&gt;"", IF((1+OUT_1_Check!$Q$4)*SUM('O1'!O23:O26)&lt;'O1'!O27,1,IF((1-OUT_1_Check!$Q$4)*SUM('O1'!O23:O26)&gt;'O1'!O27,1,0)),IF(SUM('O1'!O23:O26)&lt;&gt;0,1,0))</f>
        <v>0</v>
      </c>
      <c r="N33" s="70">
        <f>+IF('O1'!Q27&lt;&gt;"", IF((1+OUT_1_Check!$Q$4)*SUM('O1'!Q23:Q26)&lt;'O1'!Q27,1,IF((1-OUT_1_Check!$Q$4)*SUM('O1'!Q23:Q26)&gt;'O1'!Q27,1,0)),IF(SUM('O1'!Q23:Q26)&lt;&gt;0,1,0))</f>
        <v>0</v>
      </c>
      <c r="O33" s="70">
        <f>+IF('O1'!R27&lt;&gt;"", IF((1+OUT_1_Check!$Q$4)*SUM('O1'!R23:R26)&lt;'O1'!R27,1,IF((1-OUT_1_Check!$Q$4)*SUM('O1'!R23:R26)&gt;'O1'!R27,1,0)),IF(SUM('O1'!R23:R26)&lt;&gt;0,1,0))</f>
        <v>0</v>
      </c>
      <c r="P33" s="70">
        <f>+IF('O1'!S27&lt;&gt;"", IF((1+OUT_1_Check!$Q$4)*SUM('O1'!S23:S26)&lt;'O1'!S27,1,IF((1-OUT_1_Check!$Q$4)*SUM('O1'!S23:S26)&gt;'O1'!S27,1,0)),IF(SUM('O1'!S23:S26)&lt;&gt;0,1,0))</f>
        <v>0</v>
      </c>
      <c r="Q33" s="70">
        <f>+IF('O1'!T27&lt;&gt;"", IF((1+OUT_1_Check!$Q$4)*SUM('O1'!T23:T26)&lt;'O1'!T27,1,IF((1-OUT_1_Check!$Q$4)*SUM('O1'!T23:T26)&gt;'O1'!T27,1,0)),IF(SUM('O1'!T23:T26)&lt;&gt;0,1,0))</f>
        <v>0</v>
      </c>
      <c r="R33" s="70">
        <f>+IF('O1'!U27&lt;&gt;"", IF((1+OUT_1_Check!$Q$4)*SUM('O1'!U23:U26)&lt;'O1'!U27,1,IF((1-OUT_1_Check!$Q$4)*SUM('O1'!U23:U26)&gt;'O1'!U27,1,0)),IF(SUM('O1'!U23:U26)&lt;&gt;0,1,0))</f>
        <v>0</v>
      </c>
      <c r="S33" s="70" t="e">
        <f>+IF('O1'!#REF!&lt;&gt;"", IF((1+OUT_1_Check!$Q$4)*SUM('O1'!#REF!)&lt;'O1'!#REF!,1,IF((1-OUT_1_Check!$Q$4)*SUM('O1'!#REF!)&gt;'O1'!#REF!,1,0)),IF(SUM('O1'!#REF!)&lt;&gt;0,1,0))</f>
        <v>#REF!</v>
      </c>
      <c r="T33" s="70">
        <f>+IF('O1'!V27&lt;&gt;"", IF((1+OUT_1_Check!$Q$4)*SUM('O1'!V23:V26)&lt;'O1'!V27,1,IF((1-OUT_1_Check!$Q$4)*SUM('O1'!V23:V26)&gt;'O1'!V27,1,0)),IF(SUM('O1'!V23:V26)&lt;&gt;0,1,0))</f>
        <v>0</v>
      </c>
      <c r="U33" s="70">
        <f>+IF('O1'!W27&lt;&gt;"", IF((1+OUT_1_Check!$Q$4)*SUM('O1'!W23:W26)&lt;'O1'!W27,1,IF((1-OUT_1_Check!$Q$4)*SUM('O1'!W23:W26)&gt;'O1'!W27,1,0)),IF(SUM('O1'!W23:W26)&lt;&gt;0,1,0))</f>
        <v>0</v>
      </c>
      <c r="V33" s="70">
        <f>+IF('O1'!X27&lt;&gt;"", IF((1+OUT_1_Check!$Q$4)*SUM('O1'!X23:X26)&lt;'O1'!X27,1,IF((1-OUT_1_Check!$Q$4)*SUM('O1'!X23:X26)&gt;'O1'!X27,1,0)),IF(SUM('O1'!X23:X26)&lt;&gt;0,1,0))</f>
        <v>0</v>
      </c>
      <c r="W33" s="70">
        <f>+IF('O1'!Y27&lt;&gt;"", IF((1+OUT_1_Check!$Q$4)*SUM('O1'!Y23:Y26)&lt;'O1'!Y27,1,IF((1-OUT_1_Check!$Q$4)*SUM('O1'!Y23:Y26)&gt;'O1'!Y27,1,0)),IF(SUM('O1'!Y23:Y26)&lt;&gt;0,1,0))</f>
        <v>0</v>
      </c>
      <c r="X33" s="70" t="e">
        <f>+IF('O1'!#REF!&lt;&gt;"", IF((1+OUT_1_Check!$Q$4)*SUM('O1'!#REF!)&lt;'O1'!#REF!,1,IF((1-OUT_1_Check!$Q$4)*SUM('O1'!#REF!)&gt;'O1'!#REF!,1,0)),IF(SUM('O1'!#REF!)&lt;&gt;0,1,0))</f>
        <v>#REF!</v>
      </c>
      <c r="Y33" s="70" t="e">
        <f>+IF('O1'!#REF!&lt;&gt;"", IF((1+OUT_1_Check!$Q$4)*SUM('O1'!#REF!)&lt;'O1'!#REF!,1,IF((1-OUT_1_Check!$Q$4)*SUM('O1'!#REF!)&gt;'O1'!#REF!,1,0)),IF(SUM('O1'!#REF!)&lt;&gt;0,1,0))</f>
        <v>#REF!</v>
      </c>
      <c r="Z33" s="70">
        <f>+IF('O1'!Z27&lt;&gt;"", IF((1+OUT_1_Check!$Q$4)*SUM('O1'!Z23:Z26)&lt;'O1'!Z27,1,IF((1-OUT_1_Check!$Q$4)*SUM('O1'!Z23:Z26)&gt;'O1'!Z27,1,0)),IF(SUM('O1'!Z23:Z26)&lt;&gt;0,1,0))</f>
        <v>0</v>
      </c>
      <c r="AA33" s="70">
        <f>+IF('O1'!AA27&lt;&gt;"", IF((1+OUT_1_Check!$Q$4)*SUM('O1'!AA23:AA26)&lt;'O1'!AA27,1,IF((1-OUT_1_Check!$Q$4)*SUM('O1'!AA23:AA26)&gt;'O1'!AA27,1,0)),IF(SUM('O1'!AA23:AA26)&lt;&gt;0,1,0))</f>
        <v>0</v>
      </c>
      <c r="AB33" s="70">
        <f>+IF('O1'!AB27&lt;&gt;"", IF((1+OUT_1_Check!$Q$4)*SUM('O1'!AB23:AB26)&lt;'O1'!AB27,1,IF((1-OUT_1_Check!$Q$4)*SUM('O1'!AB23:AB26)&gt;'O1'!AB27,1,0)),IF(SUM('O1'!AB23:AB26)&lt;&gt;0,1,0))</f>
        <v>0</v>
      </c>
      <c r="AC33" s="70">
        <f>+IF('O1'!AC27&lt;&gt;"", IF((1+OUT_1_Check!$Q$4)*SUM('O1'!AC23:AC26)&lt;'O1'!AC27,1,IF((1-OUT_1_Check!$Q$4)*SUM('O1'!AC23:AC26)&gt;'O1'!AC27,1,0)),IF(SUM('O1'!AC23:AC26)&lt;&gt;0,1,0))</f>
        <v>0</v>
      </c>
      <c r="AD33" s="70">
        <f>+IF('O1'!AD27&lt;&gt;"", IF((1+OUT_1_Check!$Q$4)*SUM('O1'!AD23:AD26)&lt;'O1'!AD27,1,IF((1-OUT_1_Check!$Q$4)*SUM('O1'!AD23:AD26)&gt;'O1'!AD27,1,0)),IF(SUM('O1'!AD23:AD26)&lt;&gt;0,1,0))</f>
        <v>0</v>
      </c>
      <c r="AE33" s="70">
        <f>+IF('O1'!AE27&lt;&gt;"", IF((1+OUT_1_Check!$Q$4)*SUM('O1'!AE23:AE26)&lt;'O1'!AE27,1,IF((1-OUT_1_Check!$Q$4)*SUM('O1'!AE23:AE26)&gt;'O1'!AE27,1,0)),IF(SUM('O1'!AE23:AE26)&lt;&gt;0,1,0))</f>
        <v>0</v>
      </c>
      <c r="AF33" s="70">
        <f>+IF('O1'!AF27&lt;&gt;"", IF((1+OUT_1_Check!$Q$4)*SUM('O1'!AF23:AF26)&lt;'O1'!AF27,1,IF((1-OUT_1_Check!$Q$4)*SUM('O1'!AF23:AF26)&gt;'O1'!AF27,1,0)),IF(SUM('O1'!AF23:AF26)&lt;&gt;0,1,0))</f>
        <v>0</v>
      </c>
      <c r="AG33" s="70">
        <f>+IF('O1'!AG27&lt;&gt;"", IF((1+OUT_1_Check!$Q$4)*SUM('O1'!AG23:AG26)&lt;'O1'!AG27,1,IF((1-OUT_1_Check!$Q$4)*SUM('O1'!AG23:AG26)&gt;'O1'!AG27,1,0)),IF(SUM('O1'!AG23:AG26)&lt;&gt;0,1,0))</f>
        <v>0</v>
      </c>
      <c r="AH33" s="70">
        <f>+IF('O1'!AH27&lt;&gt;"", IF((1+OUT_1_Check!$Q$4)*SUM('O1'!AH23:AH26)&lt;'O1'!AH27,1,IF((1-OUT_1_Check!$Q$4)*SUM('O1'!AH23:AH26)&gt;'O1'!AH27,1,0)),IF(SUM('O1'!AH23:AH26)&lt;&gt;0,1,0))</f>
        <v>0</v>
      </c>
      <c r="AI33" s="70">
        <f>+IF('O1'!AI27&lt;&gt;"", IF((1+OUT_1_Check!$Q$4)*SUM('O1'!AI23:AI26)&lt;'O1'!AI27,1,IF((1-OUT_1_Check!$Q$4)*SUM('O1'!AI23:AI26)&gt;'O1'!AI27,1,0)),IF(SUM('O1'!AI23:AI26)&lt;&gt;0,1,0))</f>
        <v>0</v>
      </c>
      <c r="AJ33" s="70">
        <f>+IF('O1'!AJ27&lt;&gt;"", IF((1+OUT_1_Check!$Q$4)*SUM('O1'!AJ23:AJ26)&lt;'O1'!AJ27,1,IF((1-OUT_1_Check!$Q$4)*SUM('O1'!AJ23:AJ26)&gt;'O1'!AJ27,1,0)),IF(SUM('O1'!AJ23:AJ26)&lt;&gt;0,1,0))</f>
        <v>0</v>
      </c>
      <c r="AK33" s="70">
        <f>+IF('O1'!AK27&lt;&gt;"", IF((1+OUT_1_Check!$Q$4)*SUM('O1'!AK23:AK26)&lt;'O1'!AK27,1,IF((1-OUT_1_Check!$Q$4)*SUM('O1'!AK23:AK26)&gt;'O1'!AK27,1,0)),IF(SUM('O1'!AK23:AK26)&lt;&gt;0,1,0))</f>
        <v>0</v>
      </c>
      <c r="AL33" s="70">
        <f>+IF('O1'!AL27&lt;&gt;"", IF((1+OUT_1_Check!$Q$4)*SUM('O1'!AL23:AL26)&lt;'O1'!AL27,1,IF((1-OUT_1_Check!$Q$4)*SUM('O1'!AL23:AL26)&gt;'O1'!AL27,1,0)),IF(SUM('O1'!AL23:AL26)&lt;&gt;0,1,0))</f>
        <v>0</v>
      </c>
      <c r="AM33" s="70" t="e">
        <f>+IF('O1'!#REF!&lt;&gt;"", IF((1+OUT_1_Check!$Q$4)*SUM('O1'!#REF!)&lt;'O1'!#REF!,1,IF((1-OUT_1_Check!$Q$4)*SUM('O1'!#REF!)&gt;'O1'!#REF!,1,0)),IF(SUM('O1'!#REF!)&lt;&gt;0,1,0))</f>
        <v>#REF!</v>
      </c>
      <c r="AN33" s="70">
        <f>+IF('O1'!AM27&lt;&gt;"", IF((1+OUT_1_Check!$Q$4)*SUM('O1'!AM23:AM26)&lt;'O1'!AM27,1,IF((1-OUT_1_Check!$Q$4)*SUM('O1'!AM23:AM26)&gt;'O1'!AM27,1,0)),IF(SUM('O1'!AM23:AM26)&lt;&gt;0,1,0))</f>
        <v>0</v>
      </c>
      <c r="AO33" s="70">
        <f>+IF('O1'!AN27&lt;&gt;"", IF((1+OUT_1_Check!$Q$4)*SUM('O1'!AN23:AN26)&lt;'O1'!AN27,1,IF((1-OUT_1_Check!$Q$4)*SUM('O1'!AN23:AN26)&gt;'O1'!AN27,1,0)),IF(SUM('O1'!AN23:AN26)&lt;&gt;0,1,0))</f>
        <v>0</v>
      </c>
      <c r="AP33" s="70">
        <f>+IF('O1'!AO27&lt;&gt;"", IF((1+OUT_1_Check!$Q$4)*SUM('O1'!AO23:AO26)&lt;'O1'!AO27,1,IF((1-OUT_1_Check!$Q$4)*SUM('O1'!AO23:AO26)&gt;'O1'!AO27,1,0)),IF(SUM('O1'!AO23:AO26)&lt;&gt;0,1,0))</f>
        <v>0</v>
      </c>
      <c r="AQ33" s="70">
        <f>+IF('O1'!AP27&lt;&gt;"", IF((1+OUT_1_Check!$Q$4)*SUM('O1'!AP23:AP26)&lt;'O1'!AP27,1,IF((1-OUT_1_Check!$Q$4)*SUM('O1'!AP23:AP26)&gt;'O1'!AP27,1,0)),IF(SUM('O1'!AP23:AP26)&lt;&gt;0,1,0))</f>
        <v>0</v>
      </c>
      <c r="AR33" s="70">
        <f>+IF('O1'!AQ27&lt;&gt;"", IF((1+OUT_1_Check!$Q$4)*SUM('O1'!AQ23:AQ26)&lt;'O1'!AQ27,1,IF((1-OUT_1_Check!$Q$4)*SUM('O1'!AQ23:AQ26)&gt;'O1'!AQ27,1,0)),IF(SUM('O1'!AQ23:AQ26)&lt;&gt;0,1,0))</f>
        <v>0</v>
      </c>
      <c r="AS33" s="80">
        <f>+IF('O1'!AR27&lt;&gt;"",IF((1+OUT_1_Check!$Q$4)*SUM('O1'!D27:AQ27)&lt;2*'O1'!AR27,1,IF((1-OUT_1_Check!$Q$4)*SUM('O1'!D27:AQ27)&gt;2*'O1'!AR27,1,0)),IF(SUM('O1'!D27:AQ27)&lt;&gt;0,1,0))</f>
        <v>0</v>
      </c>
      <c r="AT33" s="40"/>
      <c r="AU33" s="40"/>
      <c r="AW33" s="40"/>
      <c r="AX33" s="40"/>
      <c r="AY33" s="40"/>
      <c r="AZ33" s="40"/>
      <c r="BA33" s="40"/>
      <c r="BB33" s="40"/>
      <c r="BC33" s="40"/>
      <c r="BD33" s="40"/>
      <c r="BE33" s="40"/>
      <c r="BF33" s="40"/>
      <c r="BG33" s="40"/>
      <c r="BH33" s="40"/>
      <c r="BI33" s="40"/>
      <c r="BJ33" s="40"/>
      <c r="BK33" s="40"/>
      <c r="BL33" s="40"/>
      <c r="BM33" s="40"/>
      <c r="BN33" s="40"/>
    </row>
    <row r="34" spans="1:66" s="40" customFormat="1" ht="18" customHeight="1">
      <c r="A34" s="50"/>
      <c r="B34" s="52" t="s">
        <v>25</v>
      </c>
      <c r="C34" s="5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83">
        <f>+IF('O1'!AR28&lt;&gt;"",IF('O1'!AR28&lt;'O1'!AR27,1,0),IF('O1'!AR27&lt;&gt;0,1,0))</f>
        <v>0</v>
      </c>
      <c r="AV34" s="49"/>
    </row>
    <row r="35" spans="1:66" s="49" customFormat="1" ht="18" customHeight="1">
      <c r="A35" s="57"/>
      <c r="B35" s="58"/>
      <c r="C35" s="58"/>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40"/>
      <c r="AU35" s="40"/>
      <c r="AW35" s="40"/>
      <c r="AX35" s="40"/>
      <c r="AY35" s="40"/>
      <c r="AZ35" s="40"/>
      <c r="BA35" s="40"/>
      <c r="BB35" s="40"/>
      <c r="BC35" s="40"/>
      <c r="BD35" s="40"/>
      <c r="BE35" s="40"/>
      <c r="BF35" s="40"/>
      <c r="BG35" s="40"/>
      <c r="BH35" s="40"/>
      <c r="BI35" s="40"/>
      <c r="BJ35" s="40"/>
      <c r="BK35" s="40"/>
      <c r="BL35" s="40"/>
      <c r="BM35" s="40"/>
      <c r="BN35" s="40"/>
    </row>
    <row r="36" spans="1:66" s="49" customFormat="1" ht="18" customHeight="1">
      <c r="A36" s="50"/>
      <c r="B36" s="46" t="s">
        <v>16</v>
      </c>
      <c r="C36" s="47"/>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40"/>
      <c r="AU36" s="40"/>
      <c r="AW36" s="40"/>
      <c r="AX36" s="40"/>
      <c r="AY36" s="40"/>
      <c r="AZ36" s="40"/>
      <c r="BA36" s="40"/>
      <c r="BB36" s="40"/>
      <c r="BC36" s="40"/>
      <c r="BD36" s="40"/>
      <c r="BE36" s="40"/>
      <c r="BF36" s="40"/>
      <c r="BG36" s="40"/>
      <c r="BH36" s="40"/>
      <c r="BI36" s="40"/>
      <c r="BJ36" s="40"/>
      <c r="BK36" s="40"/>
      <c r="BL36" s="40"/>
      <c r="BM36" s="40"/>
      <c r="BN36" s="40"/>
    </row>
    <row r="37" spans="1:66" s="40" customFormat="1" ht="18" customHeight="1">
      <c r="A37" s="50"/>
      <c r="B37" s="51" t="s">
        <v>109</v>
      </c>
      <c r="C37" s="52"/>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80">
        <f>+IF('O1'!AR30&lt;&gt;"",IF((1+OUT_1_Check!$Q$4)*SUM('O1'!D30:AQ30)&lt;2*'O1'!AR30,1,IF((1-OUT_1_Check!$Q$4)*SUM('O1'!D30:AQ30)&gt;2*'O1'!AR30,1,0)),IF(SUM('O1'!D30:AQ30)&lt;&gt;0,1,0))</f>
        <v>0</v>
      </c>
      <c r="AV37" s="49"/>
    </row>
    <row r="38" spans="1:66" s="40" customFormat="1" ht="18" customHeight="1">
      <c r="A38" s="50"/>
      <c r="B38" s="51" t="s">
        <v>110</v>
      </c>
      <c r="C38" s="52"/>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80">
        <f>+IF('O1'!AR31&lt;&gt;"",IF((1+OUT_1_Check!$Q$4)*SUM('O1'!D31:AQ31)&lt;2*'O1'!AR31,1,IF((1-OUT_1_Check!$Q$4)*SUM('O1'!D31:AQ31)&gt;2*'O1'!AR31,1,0)),IF(SUM('O1'!D31:AQ31)&lt;&gt;0,1,0))</f>
        <v>0</v>
      </c>
      <c r="AV38" s="49"/>
    </row>
    <row r="39" spans="1:66" s="40" customFormat="1" ht="18" customHeight="1">
      <c r="A39" s="45"/>
      <c r="B39" s="51" t="s">
        <v>111</v>
      </c>
      <c r="C39" s="52"/>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80">
        <f>+IF('O1'!AR33&lt;&gt;"",IF((1+OUT_1_Check!$Q$4)*SUM('O1'!D33:AQ33)&lt;2*'O1'!AR33,1,IF((1-OUT_1_Check!$Q$4)*SUM('O1'!D33:AQ33)&gt;2*'O1'!AR33,1,0)),IF(SUM('O1'!D33:AQ33)&lt;&gt;0,1,0))</f>
        <v>0</v>
      </c>
      <c r="AV39" s="49"/>
    </row>
    <row r="40" spans="1:66" s="40" customFormat="1" ht="18" customHeight="1">
      <c r="A40" s="50"/>
      <c r="B40" s="52" t="s">
        <v>14</v>
      </c>
      <c r="C40" s="52"/>
      <c r="D40" s="70">
        <f>+IF('O1'!D34&lt;&gt;"", IF((1+OUT_1_Check!$Q$4)*SUM('O1'!D30:D33)&lt;'O1'!D34,1,IF((1-OUT_1_Check!$Q$4)*SUM('O1'!D30:D33)&gt;'O1'!D34,1,0)),IF(SUM('O1'!D30:D33)&lt;&gt;0,1,0))</f>
        <v>0</v>
      </c>
      <c r="E40" s="70">
        <f>+IF('O1'!F34&lt;&gt;"", IF((1+OUT_1_Check!$Q$4)*SUM('O1'!F30:F33)&lt;'O1'!F34,1,IF((1-OUT_1_Check!$Q$4)*SUM('O1'!F30:F33)&gt;'O1'!F34,1,0)),IF(SUM('O1'!F30:F33)&lt;&gt;0,1,0))</f>
        <v>0</v>
      </c>
      <c r="F40" s="70">
        <f>+IF('O1'!G34&lt;&gt;"", IF((1+OUT_1_Check!$Q$4)*SUM('O1'!G30:G33)&lt;'O1'!G34,1,IF((1-OUT_1_Check!$Q$4)*SUM('O1'!G30:G33)&gt;'O1'!G34,1,0)),IF(SUM('O1'!G30:G33)&lt;&gt;0,1,0))</f>
        <v>0</v>
      </c>
      <c r="G40" s="70">
        <f>+IF('O1'!H34&lt;&gt;"", IF((1+OUT_1_Check!$Q$4)*SUM('O1'!H30:H33)&lt;'O1'!H34,1,IF((1-OUT_1_Check!$Q$4)*SUM('O1'!H30:H33)&gt;'O1'!H34,1,0)),IF(SUM('O1'!H30:H33)&lt;&gt;0,1,0))</f>
        <v>0</v>
      </c>
      <c r="H40" s="70">
        <f>+IF('O1'!I34&lt;&gt;"", IF((1+OUT_1_Check!$Q$4)*SUM('O1'!I30:I33)&lt;'O1'!I34,1,IF((1-OUT_1_Check!$Q$4)*SUM('O1'!I30:I33)&gt;'O1'!I34,1,0)),IF(SUM('O1'!I30:I33)&lt;&gt;0,1,0))</f>
        <v>0</v>
      </c>
      <c r="I40" s="70">
        <f>+IF('O1'!J34&lt;&gt;"", IF((1+OUT_1_Check!$Q$4)*SUM('O1'!J30:J33)&lt;'O1'!J34,1,IF((1-OUT_1_Check!$Q$4)*SUM('O1'!J30:J33)&gt;'O1'!J34,1,0)),IF(SUM('O1'!J30:J33)&lt;&gt;0,1,0))</f>
        <v>0</v>
      </c>
      <c r="J40" s="70">
        <f>+IF('O1'!K34&lt;&gt;"", IF((1+OUT_1_Check!$Q$4)*SUM('O1'!K30:K33)&lt;'O1'!K34,1,IF((1-OUT_1_Check!$Q$4)*SUM('O1'!K30:K33)&gt;'O1'!K34,1,0)),IF(SUM('O1'!K30:K33)&lt;&gt;0,1,0))</f>
        <v>0</v>
      </c>
      <c r="K40" s="70">
        <f>+IF('O1'!M34&lt;&gt;"", IF((1+OUT_1_Check!$Q$4)*SUM('O1'!M30:M33)&lt;'O1'!M34,1,IF((1-OUT_1_Check!$Q$4)*SUM('O1'!M30:M33)&gt;'O1'!M34,1,0)),IF(SUM('O1'!M30:M33)&lt;&gt;0,1,0))</f>
        <v>0</v>
      </c>
      <c r="L40" s="70">
        <f>+IF('O1'!N34&lt;&gt;"", IF((1+OUT_1_Check!$Q$4)*SUM('O1'!N30:N33)&lt;'O1'!N34,1,IF((1-OUT_1_Check!$Q$4)*SUM('O1'!N30:N33)&gt;'O1'!N34,1,0)),IF(SUM('O1'!N30:N33)&lt;&gt;0,1,0))</f>
        <v>0</v>
      </c>
      <c r="M40" s="70">
        <f>+IF('O1'!O34&lt;&gt;"", IF((1+OUT_1_Check!$Q$4)*SUM('O1'!O30:O33)&lt;'O1'!O34,1,IF((1-OUT_1_Check!$Q$4)*SUM('O1'!O30:O33)&gt;'O1'!O34,1,0)),IF(SUM('O1'!O30:O33)&lt;&gt;0,1,0))</f>
        <v>0</v>
      </c>
      <c r="N40" s="70">
        <f>+IF('O1'!Q34&lt;&gt;"", IF((1+OUT_1_Check!$Q$4)*SUM('O1'!Q30:Q33)&lt;'O1'!Q34,1,IF((1-OUT_1_Check!$Q$4)*SUM('O1'!Q30:Q33)&gt;'O1'!Q34,1,0)),IF(SUM('O1'!Q30:Q33)&lt;&gt;0,1,0))</f>
        <v>0</v>
      </c>
      <c r="O40" s="70">
        <f>+IF('O1'!R34&lt;&gt;"", IF((1+OUT_1_Check!$Q$4)*SUM('O1'!R30:R33)&lt;'O1'!R34,1,IF((1-OUT_1_Check!$Q$4)*SUM('O1'!R30:R33)&gt;'O1'!R34,1,0)),IF(SUM('O1'!R30:R33)&lt;&gt;0,1,0))</f>
        <v>0</v>
      </c>
      <c r="P40" s="70">
        <f>+IF('O1'!S34&lt;&gt;"", IF((1+OUT_1_Check!$Q$4)*SUM('O1'!S30:S33)&lt;'O1'!S34,1,IF((1-OUT_1_Check!$Q$4)*SUM('O1'!S30:S33)&gt;'O1'!S34,1,0)),IF(SUM('O1'!S30:S33)&lt;&gt;0,1,0))</f>
        <v>0</v>
      </c>
      <c r="Q40" s="70">
        <f>+IF('O1'!T34&lt;&gt;"", IF((1+OUT_1_Check!$Q$4)*SUM('O1'!T30:T33)&lt;'O1'!T34,1,IF((1-OUT_1_Check!$Q$4)*SUM('O1'!T30:T33)&gt;'O1'!T34,1,0)),IF(SUM('O1'!T30:T33)&lt;&gt;0,1,0))</f>
        <v>0</v>
      </c>
      <c r="R40" s="70">
        <f>+IF('O1'!U34&lt;&gt;"", IF((1+OUT_1_Check!$Q$4)*SUM('O1'!U30:U33)&lt;'O1'!U34,1,IF((1-OUT_1_Check!$Q$4)*SUM('O1'!U30:U33)&gt;'O1'!U34,1,0)),IF(SUM('O1'!U30:U33)&lt;&gt;0,1,0))</f>
        <v>0</v>
      </c>
      <c r="S40" s="70" t="e">
        <f>+IF('O1'!#REF!&lt;&gt;"", IF((1+OUT_1_Check!$Q$4)*SUM('O1'!#REF!)&lt;'O1'!#REF!,1,IF((1-OUT_1_Check!$Q$4)*SUM('O1'!#REF!)&gt;'O1'!#REF!,1,0)),IF(SUM('O1'!#REF!)&lt;&gt;0,1,0))</f>
        <v>#REF!</v>
      </c>
      <c r="T40" s="70">
        <f>+IF('O1'!V34&lt;&gt;"", IF((1+OUT_1_Check!$Q$4)*SUM('O1'!V30:V33)&lt;'O1'!V34,1,IF((1-OUT_1_Check!$Q$4)*SUM('O1'!V30:V33)&gt;'O1'!V34,1,0)),IF(SUM('O1'!V30:V33)&lt;&gt;0,1,0))</f>
        <v>0</v>
      </c>
      <c r="U40" s="70">
        <f>+IF('O1'!W34&lt;&gt;"", IF((1+OUT_1_Check!$Q$4)*SUM('O1'!W30:W33)&lt;'O1'!W34,1,IF((1-OUT_1_Check!$Q$4)*SUM('O1'!W30:W33)&gt;'O1'!W34,1,0)),IF(SUM('O1'!W30:W33)&lt;&gt;0,1,0))</f>
        <v>0</v>
      </c>
      <c r="V40" s="70">
        <f>+IF('O1'!X34&lt;&gt;"", IF((1+OUT_1_Check!$Q$4)*SUM('O1'!X30:X33)&lt;'O1'!X34,1,IF((1-OUT_1_Check!$Q$4)*SUM('O1'!X30:X33)&gt;'O1'!X34,1,0)),IF(SUM('O1'!X30:X33)&lt;&gt;0,1,0))</f>
        <v>0</v>
      </c>
      <c r="W40" s="70">
        <f>+IF('O1'!Y34&lt;&gt;"", IF((1+OUT_1_Check!$Q$4)*SUM('O1'!Y30:Y33)&lt;'O1'!Y34,1,IF((1-OUT_1_Check!$Q$4)*SUM('O1'!Y30:Y33)&gt;'O1'!Y34,1,0)),IF(SUM('O1'!Y30:Y33)&lt;&gt;0,1,0))</f>
        <v>0</v>
      </c>
      <c r="X40" s="70" t="e">
        <f>+IF('O1'!#REF!&lt;&gt;"", IF((1+OUT_1_Check!$Q$4)*SUM('O1'!#REF!)&lt;'O1'!#REF!,1,IF((1-OUT_1_Check!$Q$4)*SUM('O1'!#REF!)&gt;'O1'!#REF!,1,0)),IF(SUM('O1'!#REF!)&lt;&gt;0,1,0))</f>
        <v>#REF!</v>
      </c>
      <c r="Y40" s="70" t="e">
        <f>+IF('O1'!#REF!&lt;&gt;"", IF((1+OUT_1_Check!$Q$4)*SUM('O1'!#REF!)&lt;'O1'!#REF!,1,IF((1-OUT_1_Check!$Q$4)*SUM('O1'!#REF!)&gt;'O1'!#REF!,1,0)),IF(SUM('O1'!#REF!)&lt;&gt;0,1,0))</f>
        <v>#REF!</v>
      </c>
      <c r="Z40" s="70">
        <f>+IF('O1'!Z34&lt;&gt;"", IF((1+OUT_1_Check!$Q$4)*SUM('O1'!Z30:Z33)&lt;'O1'!Z34,1,IF((1-OUT_1_Check!$Q$4)*SUM('O1'!Z30:Z33)&gt;'O1'!Z34,1,0)),IF(SUM('O1'!Z30:Z33)&lt;&gt;0,1,0))</f>
        <v>0</v>
      </c>
      <c r="AA40" s="70">
        <f>+IF('O1'!AA34&lt;&gt;"", IF((1+OUT_1_Check!$Q$4)*SUM('O1'!AA30:AA33)&lt;'O1'!AA34,1,IF((1-OUT_1_Check!$Q$4)*SUM('O1'!AA30:AA33)&gt;'O1'!AA34,1,0)),IF(SUM('O1'!AA30:AA33)&lt;&gt;0,1,0))</f>
        <v>0</v>
      </c>
      <c r="AB40" s="70">
        <f>+IF('O1'!AB34&lt;&gt;"", IF((1+OUT_1_Check!$Q$4)*SUM('O1'!AB30:AB33)&lt;'O1'!AB34,1,IF((1-OUT_1_Check!$Q$4)*SUM('O1'!AB30:AB33)&gt;'O1'!AB34,1,0)),IF(SUM('O1'!AB30:AB33)&lt;&gt;0,1,0))</f>
        <v>0</v>
      </c>
      <c r="AC40" s="70">
        <f>+IF('O1'!AC34&lt;&gt;"", IF((1+OUT_1_Check!$Q$4)*SUM('O1'!AC30:AC33)&lt;'O1'!AC34,1,IF((1-OUT_1_Check!$Q$4)*SUM('O1'!AC30:AC33)&gt;'O1'!AC34,1,0)),IF(SUM('O1'!AC30:AC33)&lt;&gt;0,1,0))</f>
        <v>0</v>
      </c>
      <c r="AD40" s="70">
        <f>+IF('O1'!AD34&lt;&gt;"", IF((1+OUT_1_Check!$Q$4)*SUM('O1'!AD30:AD33)&lt;'O1'!AD34,1,IF((1-OUT_1_Check!$Q$4)*SUM('O1'!AD30:AD33)&gt;'O1'!AD34,1,0)),IF(SUM('O1'!AD30:AD33)&lt;&gt;0,1,0))</f>
        <v>0</v>
      </c>
      <c r="AE40" s="70">
        <f>+IF('O1'!AE34&lt;&gt;"", IF((1+OUT_1_Check!$Q$4)*SUM('O1'!AE30:AE33)&lt;'O1'!AE34,1,IF((1-OUT_1_Check!$Q$4)*SUM('O1'!AE30:AE33)&gt;'O1'!AE34,1,0)),IF(SUM('O1'!AE30:AE33)&lt;&gt;0,1,0))</f>
        <v>0</v>
      </c>
      <c r="AF40" s="70">
        <f>+IF('O1'!AF34&lt;&gt;"", IF((1+OUT_1_Check!$Q$4)*SUM('O1'!AF30:AF33)&lt;'O1'!AF34,1,IF((1-OUT_1_Check!$Q$4)*SUM('O1'!AF30:AF33)&gt;'O1'!AF34,1,0)),IF(SUM('O1'!AF30:AF33)&lt;&gt;0,1,0))</f>
        <v>0</v>
      </c>
      <c r="AG40" s="70">
        <f>+IF('O1'!AG34&lt;&gt;"", IF((1+OUT_1_Check!$Q$4)*SUM('O1'!AG30:AG33)&lt;'O1'!AG34,1,IF((1-OUT_1_Check!$Q$4)*SUM('O1'!AG30:AG33)&gt;'O1'!AG34,1,0)),IF(SUM('O1'!AG30:AG33)&lt;&gt;0,1,0))</f>
        <v>0</v>
      </c>
      <c r="AH40" s="70">
        <f>+IF('O1'!AH34&lt;&gt;"", IF((1+OUT_1_Check!$Q$4)*SUM('O1'!AH30:AH33)&lt;'O1'!AH34,1,IF((1-OUT_1_Check!$Q$4)*SUM('O1'!AH30:AH33)&gt;'O1'!AH34,1,0)),IF(SUM('O1'!AH30:AH33)&lt;&gt;0,1,0))</f>
        <v>0</v>
      </c>
      <c r="AI40" s="70">
        <f>+IF('O1'!AI34&lt;&gt;"", IF((1+OUT_1_Check!$Q$4)*SUM('O1'!AI30:AI33)&lt;'O1'!AI34,1,IF((1-OUT_1_Check!$Q$4)*SUM('O1'!AI30:AI33)&gt;'O1'!AI34,1,0)),IF(SUM('O1'!AI30:AI33)&lt;&gt;0,1,0))</f>
        <v>0</v>
      </c>
      <c r="AJ40" s="70">
        <f>+IF('O1'!AJ34&lt;&gt;"", IF((1+OUT_1_Check!$Q$4)*SUM('O1'!AJ30:AJ33)&lt;'O1'!AJ34,1,IF((1-OUT_1_Check!$Q$4)*SUM('O1'!AJ30:AJ33)&gt;'O1'!AJ34,1,0)),IF(SUM('O1'!AJ30:AJ33)&lt;&gt;0,1,0))</f>
        <v>0</v>
      </c>
      <c r="AK40" s="70">
        <f>+IF('O1'!AK34&lt;&gt;"", IF((1+OUT_1_Check!$Q$4)*SUM('O1'!AK30:AK33)&lt;'O1'!AK34,1,IF((1-OUT_1_Check!$Q$4)*SUM('O1'!AK30:AK33)&gt;'O1'!AK34,1,0)),IF(SUM('O1'!AK30:AK33)&lt;&gt;0,1,0))</f>
        <v>0</v>
      </c>
      <c r="AL40" s="70">
        <f>+IF('O1'!AL34&lt;&gt;"", IF((1+OUT_1_Check!$Q$4)*SUM('O1'!AL30:AL33)&lt;'O1'!AL34,1,IF((1-OUT_1_Check!$Q$4)*SUM('O1'!AL30:AL33)&gt;'O1'!AL34,1,0)),IF(SUM('O1'!AL30:AL33)&lt;&gt;0,1,0))</f>
        <v>0</v>
      </c>
      <c r="AM40" s="70" t="e">
        <f>+IF('O1'!#REF!&lt;&gt;"", IF((1+OUT_1_Check!$Q$4)*SUM('O1'!#REF!)&lt;'O1'!#REF!,1,IF((1-OUT_1_Check!$Q$4)*SUM('O1'!#REF!)&gt;'O1'!#REF!,1,0)),IF(SUM('O1'!#REF!)&lt;&gt;0,1,0))</f>
        <v>#REF!</v>
      </c>
      <c r="AN40" s="70">
        <f>+IF('O1'!AM34&lt;&gt;"", IF((1+OUT_1_Check!$Q$4)*SUM('O1'!AM30:AM33)&lt;'O1'!AM34,1,IF((1-OUT_1_Check!$Q$4)*SUM('O1'!AM30:AM33)&gt;'O1'!AM34,1,0)),IF(SUM('O1'!AM30:AM33)&lt;&gt;0,1,0))</f>
        <v>0</v>
      </c>
      <c r="AO40" s="70">
        <f>+IF('O1'!AN34&lt;&gt;"", IF((1+OUT_1_Check!$Q$4)*SUM('O1'!AN30:AN33)&lt;'O1'!AN34,1,IF((1-OUT_1_Check!$Q$4)*SUM('O1'!AN30:AN33)&gt;'O1'!AN34,1,0)),IF(SUM('O1'!AN30:AN33)&lt;&gt;0,1,0))</f>
        <v>0</v>
      </c>
      <c r="AP40" s="70">
        <f>+IF('O1'!AO34&lt;&gt;"", IF((1+OUT_1_Check!$Q$4)*SUM('O1'!AO30:AO33)&lt;'O1'!AO34,1,IF((1-OUT_1_Check!$Q$4)*SUM('O1'!AO30:AO33)&gt;'O1'!AO34,1,0)),IF(SUM('O1'!AO30:AO33)&lt;&gt;0,1,0))</f>
        <v>0</v>
      </c>
      <c r="AQ40" s="70">
        <f>+IF('O1'!AP34&lt;&gt;"", IF((1+OUT_1_Check!$Q$4)*SUM('O1'!AP30:AP33)&lt;'O1'!AP34,1,IF((1-OUT_1_Check!$Q$4)*SUM('O1'!AP30:AP33)&gt;'O1'!AP34,1,0)),IF(SUM('O1'!AP30:AP33)&lt;&gt;0,1,0))</f>
        <v>0</v>
      </c>
      <c r="AR40" s="70">
        <f>+IF('O1'!AQ34&lt;&gt;"", IF((1+OUT_1_Check!$Q$4)*SUM('O1'!AQ30:AQ33)&lt;'O1'!AQ34,1,IF((1-OUT_1_Check!$Q$4)*SUM('O1'!AQ30:AQ33)&gt;'O1'!AQ34,1,0)),IF(SUM('O1'!AQ30:AQ33)&lt;&gt;0,1,0))</f>
        <v>0</v>
      </c>
      <c r="AS40" s="80">
        <f>+IF('O1'!AR34&lt;&gt;"",IF((1+OUT_1_Check!$Q$4)*SUM('O1'!D34:AQ34)&lt;2*'O1'!AR34,1,IF((1-OUT_1_Check!$Q$4)*SUM('O1'!D34:AQ34)&gt;2*'O1'!AR34,1,0)),IF(SUM('O1'!D34:AQ34)&lt;&gt;0,1,0))</f>
        <v>0</v>
      </c>
      <c r="AV40" s="49"/>
    </row>
    <row r="41" spans="1:66" s="40" customFormat="1" ht="18" customHeight="1">
      <c r="A41" s="50"/>
      <c r="B41" s="52" t="s">
        <v>25</v>
      </c>
      <c r="C41" s="5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83">
        <f>+IF('O1'!AR35&lt;&gt;"",IF('O1'!AR35&lt;'O1'!AR34,1,0),IF('O1'!AR34&lt;&gt;0,1,0))</f>
        <v>0</v>
      </c>
      <c r="AV41" s="49"/>
    </row>
    <row r="42" spans="1:66" s="40" customFormat="1" ht="18" customHeight="1">
      <c r="A42" s="50"/>
      <c r="B42" s="52"/>
      <c r="C42" s="52"/>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V42" s="49"/>
    </row>
    <row r="43" spans="1:66" s="40" customFormat="1" ht="18" customHeight="1">
      <c r="A43" s="50"/>
      <c r="B43" s="52" t="s">
        <v>17</v>
      </c>
      <c r="C43" s="52"/>
      <c r="D43" s="77">
        <f>+IF('O1'!D36&lt;&gt;"",IF((1+OUT_1_Check!$Q$4)*SUM('O1'!D34,'O1'!D27)&lt;'O1'!D36,1,IF((1-OUT_1_Check!$Q$4)*SUM('O1'!D34,'O1'!D27)&gt;'O1'!D36,1,0)),IF(SUM('O1'!D34,'O1'!D27)&lt;&gt;0,1,0))</f>
        <v>0</v>
      </c>
      <c r="E43" s="77">
        <f>+IF('O1'!F36&lt;&gt;"",IF((1+OUT_1_Check!$Q$4)*SUM('O1'!F34,'O1'!F27)&lt;'O1'!F36,1,IF((1-OUT_1_Check!$Q$4)*SUM('O1'!F34,'O1'!F27)&gt;'O1'!F36,1,0)),IF(SUM('O1'!F34,'O1'!F27)&lt;&gt;0,1,0))</f>
        <v>0</v>
      </c>
      <c r="F43" s="77">
        <f>+IF('O1'!G36&lt;&gt;"",IF((1+OUT_1_Check!$Q$4)*SUM('O1'!G34,'O1'!G27)&lt;'O1'!G36,1,IF((1-OUT_1_Check!$Q$4)*SUM('O1'!G34,'O1'!G27)&gt;'O1'!G36,1,0)),IF(SUM('O1'!G34,'O1'!G27)&lt;&gt;0,1,0))</f>
        <v>0</v>
      </c>
      <c r="G43" s="77">
        <f>+IF('O1'!H36&lt;&gt;"",IF((1+OUT_1_Check!$Q$4)*SUM('O1'!H34,'O1'!H27)&lt;'O1'!H36,1,IF((1-OUT_1_Check!$Q$4)*SUM('O1'!H34,'O1'!H27)&gt;'O1'!H36,1,0)),IF(SUM('O1'!H34,'O1'!H27)&lt;&gt;0,1,0))</f>
        <v>0</v>
      </c>
      <c r="H43" s="77">
        <f>+IF('O1'!I36&lt;&gt;"",IF((1+OUT_1_Check!$Q$4)*SUM('O1'!I34,'O1'!I27)&lt;'O1'!I36,1,IF((1-OUT_1_Check!$Q$4)*SUM('O1'!I34,'O1'!I27)&gt;'O1'!I36,1,0)),IF(SUM('O1'!I34,'O1'!I27)&lt;&gt;0,1,0))</f>
        <v>0</v>
      </c>
      <c r="I43" s="77">
        <f>+IF('O1'!J36&lt;&gt;"",IF((1+OUT_1_Check!$Q$4)*SUM('O1'!J34,'O1'!J27)&lt;'O1'!J36,1,IF((1-OUT_1_Check!$Q$4)*SUM('O1'!J34,'O1'!J27)&gt;'O1'!J36,1,0)),IF(SUM('O1'!J34,'O1'!J27)&lt;&gt;0,1,0))</f>
        <v>0</v>
      </c>
      <c r="J43" s="77">
        <f>+IF('O1'!K36&lt;&gt;"",IF((1+OUT_1_Check!$Q$4)*SUM('O1'!K34,'O1'!K27)&lt;'O1'!K36,1,IF((1-OUT_1_Check!$Q$4)*SUM('O1'!K34,'O1'!K27)&gt;'O1'!K36,1,0)),IF(SUM('O1'!K34,'O1'!K27)&lt;&gt;0,1,0))</f>
        <v>0</v>
      </c>
      <c r="K43" s="77">
        <f>+IF('O1'!M36&lt;&gt;"",IF((1+OUT_1_Check!$Q$4)*SUM('O1'!M34,'O1'!M27)&lt;'O1'!M36,1,IF((1-OUT_1_Check!$Q$4)*SUM('O1'!M34,'O1'!M27)&gt;'O1'!M36,1,0)),IF(SUM('O1'!M34,'O1'!M27)&lt;&gt;0,1,0))</f>
        <v>0</v>
      </c>
      <c r="L43" s="77">
        <f>+IF('O1'!N36&lt;&gt;"",IF((1+OUT_1_Check!$Q$4)*SUM('O1'!N34,'O1'!N27)&lt;'O1'!N36,1,IF((1-OUT_1_Check!$Q$4)*SUM('O1'!N34,'O1'!N27)&gt;'O1'!N36,1,0)),IF(SUM('O1'!N34,'O1'!N27)&lt;&gt;0,1,0))</f>
        <v>0</v>
      </c>
      <c r="M43" s="77">
        <f>+IF('O1'!O36&lt;&gt;"",IF((1+OUT_1_Check!$Q$4)*SUM('O1'!O34,'O1'!O27)&lt;'O1'!O36,1,IF((1-OUT_1_Check!$Q$4)*SUM('O1'!O34,'O1'!O27)&gt;'O1'!O36,1,0)),IF(SUM('O1'!O34,'O1'!O27)&lt;&gt;0,1,0))</f>
        <v>0</v>
      </c>
      <c r="N43" s="77">
        <f>+IF('O1'!Q36&lt;&gt;"",IF((1+OUT_1_Check!$Q$4)*SUM('O1'!Q34,'O1'!Q27)&lt;'O1'!Q36,1,IF((1-OUT_1_Check!$Q$4)*SUM('O1'!Q34,'O1'!Q27)&gt;'O1'!Q36,1,0)),IF(SUM('O1'!Q34,'O1'!Q27)&lt;&gt;0,1,0))</f>
        <v>0</v>
      </c>
      <c r="O43" s="77">
        <f>+IF('O1'!R36&lt;&gt;"",IF((1+OUT_1_Check!$Q$4)*SUM('O1'!R34,'O1'!R27)&lt;'O1'!R36,1,IF((1-OUT_1_Check!$Q$4)*SUM('O1'!R34,'O1'!R27)&gt;'O1'!R36,1,0)),IF(SUM('O1'!R34,'O1'!R27)&lt;&gt;0,1,0))</f>
        <v>0</v>
      </c>
      <c r="P43" s="77">
        <f>+IF('O1'!S36&lt;&gt;"",IF((1+OUT_1_Check!$Q$4)*SUM('O1'!S34,'O1'!S27)&lt;'O1'!S36,1,IF((1-OUT_1_Check!$Q$4)*SUM('O1'!S34,'O1'!S27)&gt;'O1'!S36,1,0)),IF(SUM('O1'!S34,'O1'!S27)&lt;&gt;0,1,0))</f>
        <v>0</v>
      </c>
      <c r="Q43" s="77">
        <f>+IF('O1'!T36&lt;&gt;"",IF((1+OUT_1_Check!$Q$4)*SUM('O1'!T34,'O1'!T27)&lt;'O1'!T36,1,IF((1-OUT_1_Check!$Q$4)*SUM('O1'!T34,'O1'!T27)&gt;'O1'!T36,1,0)),IF(SUM('O1'!T34,'O1'!T27)&lt;&gt;0,1,0))</f>
        <v>0</v>
      </c>
      <c r="R43" s="77">
        <f>+IF('O1'!U36&lt;&gt;"",IF((1+OUT_1_Check!$Q$4)*SUM('O1'!U34,'O1'!U27)&lt;'O1'!U36,1,IF((1-OUT_1_Check!$Q$4)*SUM('O1'!U34,'O1'!U27)&gt;'O1'!U36,1,0)),IF(SUM('O1'!U34,'O1'!U27)&lt;&gt;0,1,0))</f>
        <v>0</v>
      </c>
      <c r="S43" s="77" t="e">
        <f>+IF('O1'!#REF!&lt;&gt;"",IF((1+OUT_1_Check!$Q$4)*SUM('O1'!#REF!,'O1'!#REF!)&lt;'O1'!#REF!,1,IF((1-OUT_1_Check!$Q$4)*SUM('O1'!#REF!,'O1'!#REF!)&gt;'O1'!#REF!,1,0)),IF(SUM('O1'!#REF!,'O1'!#REF!)&lt;&gt;0,1,0))</f>
        <v>#REF!</v>
      </c>
      <c r="T43" s="77">
        <f>+IF('O1'!V36&lt;&gt;"",IF((1+OUT_1_Check!$Q$4)*SUM('O1'!V34,'O1'!V27)&lt;'O1'!V36,1,IF((1-OUT_1_Check!$Q$4)*SUM('O1'!V34,'O1'!V27)&gt;'O1'!V36,1,0)),IF(SUM('O1'!V34,'O1'!V27)&lt;&gt;0,1,0))</f>
        <v>0</v>
      </c>
      <c r="U43" s="77">
        <f>+IF('O1'!W36&lt;&gt;"",IF((1+OUT_1_Check!$Q$4)*SUM('O1'!W34,'O1'!W27)&lt;'O1'!W36,1,IF((1-OUT_1_Check!$Q$4)*SUM('O1'!W34,'O1'!W27)&gt;'O1'!W36,1,0)),IF(SUM('O1'!W34,'O1'!W27)&lt;&gt;0,1,0))</f>
        <v>0</v>
      </c>
      <c r="V43" s="77">
        <f>+IF('O1'!X36&lt;&gt;"",IF((1+OUT_1_Check!$Q$4)*SUM('O1'!X34,'O1'!X27)&lt;'O1'!X36,1,IF((1-OUT_1_Check!$Q$4)*SUM('O1'!X34,'O1'!X27)&gt;'O1'!X36,1,0)),IF(SUM('O1'!X34,'O1'!X27)&lt;&gt;0,1,0))</f>
        <v>0</v>
      </c>
      <c r="W43" s="77">
        <f>+IF('O1'!Y36&lt;&gt;"",IF((1+OUT_1_Check!$Q$4)*SUM('O1'!Y34,'O1'!Y27)&lt;'O1'!Y36,1,IF((1-OUT_1_Check!$Q$4)*SUM('O1'!Y34,'O1'!Y27)&gt;'O1'!Y36,1,0)),IF(SUM('O1'!Y34,'O1'!Y27)&lt;&gt;0,1,0))</f>
        <v>0</v>
      </c>
      <c r="X43" s="77" t="e">
        <f>+IF('O1'!#REF!&lt;&gt;"",IF((1+OUT_1_Check!$Q$4)*SUM('O1'!#REF!,'O1'!#REF!)&lt;'O1'!#REF!,1,IF((1-OUT_1_Check!$Q$4)*SUM('O1'!#REF!,'O1'!#REF!)&gt;'O1'!#REF!,1,0)),IF(SUM('O1'!#REF!,'O1'!#REF!)&lt;&gt;0,1,0))</f>
        <v>#REF!</v>
      </c>
      <c r="Y43" s="77" t="e">
        <f>+IF('O1'!#REF!&lt;&gt;"",IF((1+OUT_1_Check!$Q$4)*SUM('O1'!#REF!,'O1'!#REF!)&lt;'O1'!#REF!,1,IF((1-OUT_1_Check!$Q$4)*SUM('O1'!#REF!,'O1'!#REF!)&gt;'O1'!#REF!,1,0)),IF(SUM('O1'!#REF!,'O1'!#REF!)&lt;&gt;0,1,0))</f>
        <v>#REF!</v>
      </c>
      <c r="Z43" s="77">
        <f>+IF('O1'!Z36&lt;&gt;"",IF((1+OUT_1_Check!$Q$4)*SUM('O1'!Z34,'O1'!Z27)&lt;'O1'!Z36,1,IF((1-OUT_1_Check!$Q$4)*SUM('O1'!Z34,'O1'!Z27)&gt;'O1'!Z36,1,0)),IF(SUM('O1'!Z34,'O1'!Z27)&lt;&gt;0,1,0))</f>
        <v>0</v>
      </c>
      <c r="AA43" s="77">
        <f>+IF('O1'!AA36&lt;&gt;"",IF((1+OUT_1_Check!$Q$4)*SUM('O1'!AA34,'O1'!AA27)&lt;'O1'!AA36,1,IF((1-OUT_1_Check!$Q$4)*SUM('O1'!AA34,'O1'!AA27)&gt;'O1'!AA36,1,0)),IF(SUM('O1'!AA34,'O1'!AA27)&lt;&gt;0,1,0))</f>
        <v>0</v>
      </c>
      <c r="AB43" s="77">
        <f>+IF('O1'!AB36&lt;&gt;"",IF((1+OUT_1_Check!$Q$4)*SUM('O1'!AB34,'O1'!AB27)&lt;'O1'!AB36,1,IF((1-OUT_1_Check!$Q$4)*SUM('O1'!AB34,'O1'!AB27)&gt;'O1'!AB36,1,0)),IF(SUM('O1'!AB34,'O1'!AB27)&lt;&gt;0,1,0))</f>
        <v>0</v>
      </c>
      <c r="AC43" s="77">
        <f>+IF('O1'!AC36&lt;&gt;"",IF((1+OUT_1_Check!$Q$4)*SUM('O1'!AC34,'O1'!AC27)&lt;'O1'!AC36,1,IF((1-OUT_1_Check!$Q$4)*SUM('O1'!AC34,'O1'!AC27)&gt;'O1'!AC36,1,0)),IF(SUM('O1'!AC34,'O1'!AC27)&lt;&gt;0,1,0))</f>
        <v>0</v>
      </c>
      <c r="AD43" s="77">
        <f>+IF('O1'!AD36&lt;&gt;"",IF((1+OUT_1_Check!$Q$4)*SUM('O1'!AD34,'O1'!AD27)&lt;'O1'!AD36,1,IF((1-OUT_1_Check!$Q$4)*SUM('O1'!AD34,'O1'!AD27)&gt;'O1'!AD36,1,0)),IF(SUM('O1'!AD34,'O1'!AD27)&lt;&gt;0,1,0))</f>
        <v>0</v>
      </c>
      <c r="AE43" s="77">
        <f>+IF('O1'!AE36&lt;&gt;"",IF((1+OUT_1_Check!$Q$4)*SUM('O1'!AE34,'O1'!AE27)&lt;'O1'!AE36,1,IF((1-OUT_1_Check!$Q$4)*SUM('O1'!AE34,'O1'!AE27)&gt;'O1'!AE36,1,0)),IF(SUM('O1'!AE34,'O1'!AE27)&lt;&gt;0,1,0))</f>
        <v>0</v>
      </c>
      <c r="AF43" s="77">
        <f>+IF('O1'!AF36&lt;&gt;"",IF((1+OUT_1_Check!$Q$4)*SUM('O1'!AF34,'O1'!AF27)&lt;'O1'!AF36,1,IF((1-OUT_1_Check!$Q$4)*SUM('O1'!AF34,'O1'!AF27)&gt;'O1'!AF36,1,0)),IF(SUM('O1'!AF34,'O1'!AF27)&lt;&gt;0,1,0))</f>
        <v>0</v>
      </c>
      <c r="AG43" s="77">
        <f>+IF('O1'!AG36&lt;&gt;"",IF((1+OUT_1_Check!$Q$4)*SUM('O1'!AG34,'O1'!AG27)&lt;'O1'!AG36,1,IF((1-OUT_1_Check!$Q$4)*SUM('O1'!AG34,'O1'!AG27)&gt;'O1'!AG36,1,0)),IF(SUM('O1'!AG34,'O1'!AG27)&lt;&gt;0,1,0))</f>
        <v>0</v>
      </c>
      <c r="AH43" s="77">
        <f>+IF('O1'!AH36&lt;&gt;"",IF((1+OUT_1_Check!$Q$4)*SUM('O1'!AH34,'O1'!AH27)&lt;'O1'!AH36,1,IF((1-OUT_1_Check!$Q$4)*SUM('O1'!AH34,'O1'!AH27)&gt;'O1'!AH36,1,0)),IF(SUM('O1'!AH34,'O1'!AH27)&lt;&gt;0,1,0))</f>
        <v>0</v>
      </c>
      <c r="AI43" s="77">
        <f>+IF('O1'!AI36&lt;&gt;"",IF((1+OUT_1_Check!$Q$4)*SUM('O1'!AI34,'O1'!AI27)&lt;'O1'!AI36,1,IF((1-OUT_1_Check!$Q$4)*SUM('O1'!AI34,'O1'!AI27)&gt;'O1'!AI36,1,0)),IF(SUM('O1'!AI34,'O1'!AI27)&lt;&gt;0,1,0))</f>
        <v>0</v>
      </c>
      <c r="AJ43" s="77">
        <f>+IF('O1'!AJ36&lt;&gt;"",IF((1+OUT_1_Check!$Q$4)*SUM('O1'!AJ34,'O1'!AJ27)&lt;'O1'!AJ36,1,IF((1-OUT_1_Check!$Q$4)*SUM('O1'!AJ34,'O1'!AJ27)&gt;'O1'!AJ36,1,0)),IF(SUM('O1'!AJ34,'O1'!AJ27)&lt;&gt;0,1,0))</f>
        <v>0</v>
      </c>
      <c r="AK43" s="77">
        <f>+IF('O1'!AK36&lt;&gt;"",IF((1+OUT_1_Check!$Q$4)*SUM('O1'!AK34,'O1'!AK27)&lt;'O1'!AK36,1,IF((1-OUT_1_Check!$Q$4)*SUM('O1'!AK34,'O1'!AK27)&gt;'O1'!AK36,1,0)),IF(SUM('O1'!AK34,'O1'!AK27)&lt;&gt;0,1,0))</f>
        <v>0</v>
      </c>
      <c r="AL43" s="77">
        <f>+IF('O1'!AL36&lt;&gt;"",IF((1+OUT_1_Check!$Q$4)*SUM('O1'!AL34,'O1'!AL27)&lt;'O1'!AL36,1,IF((1-OUT_1_Check!$Q$4)*SUM('O1'!AL34,'O1'!AL27)&gt;'O1'!AL36,1,0)),IF(SUM('O1'!AL34,'O1'!AL27)&lt;&gt;0,1,0))</f>
        <v>0</v>
      </c>
      <c r="AM43" s="77" t="e">
        <f>+IF('O1'!#REF!&lt;&gt;"",IF((1+OUT_1_Check!$Q$4)*SUM('O1'!#REF!,'O1'!#REF!)&lt;'O1'!#REF!,1,IF((1-OUT_1_Check!$Q$4)*SUM('O1'!#REF!,'O1'!#REF!)&gt;'O1'!#REF!,1,0)),IF(SUM('O1'!#REF!,'O1'!#REF!)&lt;&gt;0,1,0))</f>
        <v>#REF!</v>
      </c>
      <c r="AN43" s="77">
        <f>+IF('O1'!AM36&lt;&gt;"",IF((1+OUT_1_Check!$Q$4)*SUM('O1'!AM34,'O1'!AM27)&lt;'O1'!AM36,1,IF((1-OUT_1_Check!$Q$4)*SUM('O1'!AM34,'O1'!AM27)&gt;'O1'!AM36,1,0)),IF(SUM('O1'!AM34,'O1'!AM27)&lt;&gt;0,1,0))</f>
        <v>0</v>
      </c>
      <c r="AO43" s="77">
        <f>+IF('O1'!AN36&lt;&gt;"",IF((1+OUT_1_Check!$Q$4)*SUM('O1'!AN34,'O1'!AN27)&lt;'O1'!AN36,1,IF((1-OUT_1_Check!$Q$4)*SUM('O1'!AN34,'O1'!AN27)&gt;'O1'!AN36,1,0)),IF(SUM('O1'!AN34,'O1'!AN27)&lt;&gt;0,1,0))</f>
        <v>0</v>
      </c>
      <c r="AP43" s="77">
        <f>+IF('O1'!AO36&lt;&gt;"",IF((1+OUT_1_Check!$Q$4)*SUM('O1'!AO34,'O1'!AO27)&lt;'O1'!AO36,1,IF((1-OUT_1_Check!$Q$4)*SUM('O1'!AO34,'O1'!AO27)&gt;'O1'!AO36,1,0)),IF(SUM('O1'!AO34,'O1'!AO27)&lt;&gt;0,1,0))</f>
        <v>0</v>
      </c>
      <c r="AQ43" s="77">
        <f>+IF('O1'!AP36&lt;&gt;"",IF((1+OUT_1_Check!$Q$4)*SUM('O1'!AP34,'O1'!AP27)&lt;'O1'!AP36,1,IF((1-OUT_1_Check!$Q$4)*SUM('O1'!AP34,'O1'!AP27)&gt;'O1'!AP36,1,0)),IF(SUM('O1'!AP34,'O1'!AP27)&lt;&gt;0,1,0))</f>
        <v>0</v>
      </c>
      <c r="AR43" s="77">
        <f>+IF('O1'!AQ36&lt;&gt;"",IF((1+OUT_1_Check!$Q$4)*SUM('O1'!AQ34,'O1'!AQ27)&lt;'O1'!AQ36,1,IF((1-OUT_1_Check!$Q$4)*SUM('O1'!AQ34,'O1'!AQ27)&gt;'O1'!AQ36,1,0)),IF(SUM('O1'!AQ34,'O1'!AQ27)&lt;&gt;0,1,0))</f>
        <v>0</v>
      </c>
      <c r="AS43" s="80">
        <f>+IF('O1'!AR36&lt;&gt;"",IF((1+OUT_1_Check!$Q$4)*SUM('O1'!D36:AQ36)&lt;2*'O1'!AR36,1,IF((1-OUT_1_Check!$Q$4)*SUM('O1'!D36:AQ36)&gt;2*'O1'!AR36,1,0)),IF(SUM('O1'!D36:AQ36)&lt;&gt;0,1,0))</f>
        <v>0</v>
      </c>
      <c r="AV43" s="49"/>
    </row>
    <row r="44" spans="1:66" s="40" customFormat="1" ht="18" customHeight="1">
      <c r="A44" s="50"/>
      <c r="B44" s="52"/>
      <c r="C44" s="52"/>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V44" s="49"/>
    </row>
    <row r="45" spans="1:66" s="40" customFormat="1" ht="18" customHeight="1">
      <c r="A45" s="57"/>
      <c r="B45" s="59" t="s">
        <v>102</v>
      </c>
      <c r="C45" s="46"/>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82"/>
      <c r="AV45" s="49"/>
    </row>
    <row r="46" spans="1:66" s="40" customFormat="1" ht="18" customHeight="1">
      <c r="A46" s="50"/>
      <c r="B46" s="52"/>
      <c r="C46" s="52"/>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V46" s="49"/>
    </row>
    <row r="47" spans="1:66" s="40" customFormat="1" ht="18" customHeight="1">
      <c r="A47" s="50"/>
      <c r="B47" s="46" t="s">
        <v>18</v>
      </c>
      <c r="C47" s="46"/>
      <c r="D47" s="79">
        <f>+IF('O1'!D38&lt;&gt;"",IF((1+OUT_1_Check!$Q$4)*SUM('O1'!D13,'O1'!D20,'O1'!D36,'O1'!D37)&lt;'O1'!D38,1,IF((1-OUT_1_Check!$Q$4)*SUM('O1'!D13,'O1'!D20,'O1'!D36)&gt;'O1'!D38,1,0)),IF(SUM('O1'!D13,'O1'!D20,'O1'!D36)&lt;&gt;0,1,0))</f>
        <v>0</v>
      </c>
      <c r="E47" s="79">
        <f>+IF('O1'!F38&lt;&gt;"",IF((1+OUT_1_Check!$Q$4)*SUM('O1'!F13,'O1'!F20,'O1'!F36,'O1'!F37)&lt;'O1'!F38,1,IF((1-OUT_1_Check!$Q$4)*SUM('O1'!F13,'O1'!F20,'O1'!F36)&gt;'O1'!F38,1,0)),IF(SUM('O1'!F13,'O1'!F20,'O1'!F36)&lt;&gt;0,1,0))</f>
        <v>0</v>
      </c>
      <c r="F47" s="79">
        <f>+IF('O1'!G38&lt;&gt;"",IF((1+OUT_1_Check!$Q$4)*SUM('O1'!G13,'O1'!G20,'O1'!G36,'O1'!G37)&lt;'O1'!G38,1,IF((1-OUT_1_Check!$Q$4)*SUM('O1'!G13,'O1'!G20,'O1'!G36)&gt;'O1'!G38,1,0)),IF(SUM('O1'!G13,'O1'!G20,'O1'!G36)&lt;&gt;0,1,0))</f>
        <v>0</v>
      </c>
      <c r="G47" s="79">
        <f>+IF('O1'!H38&lt;&gt;"",IF((1+OUT_1_Check!$Q$4)*SUM('O1'!H13,'O1'!H20,'O1'!H36,'O1'!H37)&lt;'O1'!H38,1,IF((1-OUT_1_Check!$Q$4)*SUM('O1'!H13,'O1'!H20,'O1'!H36)&gt;'O1'!H38,1,0)),IF(SUM('O1'!H13,'O1'!H20,'O1'!H36)&lt;&gt;0,1,0))</f>
        <v>0</v>
      </c>
      <c r="H47" s="79">
        <f>+IF('O1'!I38&lt;&gt;"",IF((1+OUT_1_Check!$Q$4)*SUM('O1'!I13,'O1'!I20,'O1'!I36,'O1'!I37)&lt;'O1'!I38,1,IF((1-OUT_1_Check!$Q$4)*SUM('O1'!I13,'O1'!I20,'O1'!I36)&gt;'O1'!I38,1,0)),IF(SUM('O1'!I13,'O1'!I20,'O1'!I36)&lt;&gt;0,1,0))</f>
        <v>0</v>
      </c>
      <c r="I47" s="79">
        <f>+IF('O1'!J38&lt;&gt;"",IF((1+OUT_1_Check!$Q$4)*SUM('O1'!J13,'O1'!J20,'O1'!J36,'O1'!J37)&lt;'O1'!J38,1,IF((1-OUT_1_Check!$Q$4)*SUM('O1'!J13,'O1'!J20,'O1'!J36)&gt;'O1'!J38,1,0)),IF(SUM('O1'!J13,'O1'!J20,'O1'!J36)&lt;&gt;0,1,0))</f>
        <v>0</v>
      </c>
      <c r="J47" s="79">
        <f>+IF('O1'!K38&lt;&gt;"",IF((1+OUT_1_Check!$Q$4)*SUM('O1'!K13,'O1'!K20,'O1'!K36,'O1'!K37)&lt;'O1'!K38,1,IF((1-OUT_1_Check!$Q$4)*SUM('O1'!K13,'O1'!K20,'O1'!K36)&gt;'O1'!K38,1,0)),IF(SUM('O1'!K13,'O1'!K20,'O1'!K36)&lt;&gt;0,1,0))</f>
        <v>0</v>
      </c>
      <c r="K47" s="79">
        <f>+IF('O1'!M38&lt;&gt;"",IF((1+OUT_1_Check!$Q$4)*SUM('O1'!M13,'O1'!M20,'O1'!M36,'O1'!M37)&lt;'O1'!M38,1,IF((1-OUT_1_Check!$Q$4)*SUM('O1'!M13,'O1'!M20,'O1'!M36)&gt;'O1'!M38,1,0)),IF(SUM('O1'!M13,'O1'!M20,'O1'!M36)&lt;&gt;0,1,0))</f>
        <v>0</v>
      </c>
      <c r="L47" s="79">
        <f>+IF('O1'!N38&lt;&gt;"",IF((1+OUT_1_Check!$Q$4)*SUM('O1'!N13,'O1'!N20,'O1'!N36,'O1'!N37)&lt;'O1'!N38,1,IF((1-OUT_1_Check!$Q$4)*SUM('O1'!N13,'O1'!N20,'O1'!N36)&gt;'O1'!N38,1,0)),IF(SUM('O1'!N13,'O1'!N20,'O1'!N36)&lt;&gt;0,1,0))</f>
        <v>0</v>
      </c>
      <c r="M47" s="79">
        <f>+IF('O1'!O38&lt;&gt;"",IF((1+OUT_1_Check!$Q$4)*SUM('O1'!O13,'O1'!O20,'O1'!O36,'O1'!O37)&lt;'O1'!O38,1,IF((1-OUT_1_Check!$Q$4)*SUM('O1'!O13,'O1'!O20,'O1'!O36)&gt;'O1'!O38,1,0)),IF(SUM('O1'!O13,'O1'!O20,'O1'!O36)&lt;&gt;0,1,0))</f>
        <v>0</v>
      </c>
      <c r="N47" s="79">
        <f>+IF('O1'!Q38&lt;&gt;"",IF((1+OUT_1_Check!$Q$4)*SUM('O1'!Q13,'O1'!Q20,'O1'!Q36,'O1'!Q37)&lt;'O1'!Q38,1,IF((1-OUT_1_Check!$Q$4)*SUM('O1'!Q13,'O1'!Q20,'O1'!Q36)&gt;'O1'!Q38,1,0)),IF(SUM('O1'!Q13,'O1'!Q20,'O1'!Q36)&lt;&gt;0,1,0))</f>
        <v>0</v>
      </c>
      <c r="O47" s="79">
        <f>+IF('O1'!R38&lt;&gt;"",IF((1+OUT_1_Check!$Q$4)*SUM('O1'!R13,'O1'!R20,'O1'!R36,'O1'!R37)&lt;'O1'!R38,1,IF((1-OUT_1_Check!$Q$4)*SUM('O1'!R13,'O1'!R20,'O1'!R36)&gt;'O1'!R38,1,0)),IF(SUM('O1'!R13,'O1'!R20,'O1'!R36)&lt;&gt;0,1,0))</f>
        <v>0</v>
      </c>
      <c r="P47" s="79">
        <f>+IF('O1'!S38&lt;&gt;"",IF((1+OUT_1_Check!$Q$4)*SUM('O1'!S13,'O1'!S20,'O1'!S36,'O1'!S37)&lt;'O1'!S38,1,IF((1-OUT_1_Check!$Q$4)*SUM('O1'!S13,'O1'!S20,'O1'!S36)&gt;'O1'!S38,1,0)),IF(SUM('O1'!S13,'O1'!S20,'O1'!S36)&lt;&gt;0,1,0))</f>
        <v>0</v>
      </c>
      <c r="Q47" s="79">
        <f>+IF('O1'!T38&lt;&gt;"",IF((1+OUT_1_Check!$Q$4)*SUM('O1'!T13,'O1'!T20,'O1'!T36,'O1'!T37)&lt;'O1'!T38,1,IF((1-OUT_1_Check!$Q$4)*SUM('O1'!T13,'O1'!T20,'O1'!T36)&gt;'O1'!T38,1,0)),IF(SUM('O1'!T13,'O1'!T20,'O1'!T36)&lt;&gt;0,1,0))</f>
        <v>0</v>
      </c>
      <c r="R47" s="79">
        <f>+IF('O1'!U38&lt;&gt;"",IF((1+OUT_1_Check!$Q$4)*SUM('O1'!U13,'O1'!U20,'O1'!U36,'O1'!U37)&lt;'O1'!U38,1,IF((1-OUT_1_Check!$Q$4)*SUM('O1'!U13,'O1'!U20,'O1'!U36)&gt;'O1'!U38,1,0)),IF(SUM('O1'!U13,'O1'!U20,'O1'!U36)&lt;&gt;0,1,0))</f>
        <v>0</v>
      </c>
      <c r="S47" s="79" t="e">
        <f>+IF('O1'!#REF!&lt;&gt;"",IF((1+OUT_1_Check!$Q$4)*SUM('O1'!#REF!,'O1'!#REF!,'O1'!#REF!,'O1'!#REF!)&lt;'O1'!#REF!,1,IF((1-OUT_1_Check!$Q$4)*SUM('O1'!#REF!,'O1'!#REF!,'O1'!#REF!)&gt;'O1'!#REF!,1,0)),IF(SUM('O1'!#REF!,'O1'!#REF!,'O1'!#REF!)&lt;&gt;0,1,0))</f>
        <v>#REF!</v>
      </c>
      <c r="T47" s="79">
        <f>+IF('O1'!V38&lt;&gt;"",IF((1+OUT_1_Check!$Q$4)*SUM('O1'!V13,'O1'!V20,'O1'!V36,'O1'!V37)&lt;'O1'!V38,1,IF((1-OUT_1_Check!$Q$4)*SUM('O1'!V13,'O1'!V20,'O1'!V36)&gt;'O1'!V38,1,0)),IF(SUM('O1'!V13,'O1'!V20,'O1'!V36)&lt;&gt;0,1,0))</f>
        <v>0</v>
      </c>
      <c r="U47" s="79">
        <f>+IF('O1'!W38&lt;&gt;"",IF((1+OUT_1_Check!$Q$4)*SUM('O1'!W13,'O1'!W20,'O1'!W36,'O1'!W37)&lt;'O1'!W38,1,IF((1-OUT_1_Check!$Q$4)*SUM('O1'!W13,'O1'!W20,'O1'!W36)&gt;'O1'!W38,1,0)),IF(SUM('O1'!W13,'O1'!W20,'O1'!W36)&lt;&gt;0,1,0))</f>
        <v>0</v>
      </c>
      <c r="V47" s="79">
        <f>+IF('O1'!X38&lt;&gt;"",IF((1+OUT_1_Check!$Q$4)*SUM('O1'!X13,'O1'!X20,'O1'!X36,'O1'!X37)&lt;'O1'!X38,1,IF((1-OUT_1_Check!$Q$4)*SUM('O1'!X13,'O1'!X20,'O1'!X36)&gt;'O1'!X38,1,0)),IF(SUM('O1'!X13,'O1'!X20,'O1'!X36)&lt;&gt;0,1,0))</f>
        <v>0</v>
      </c>
      <c r="W47" s="79">
        <f>+IF('O1'!Y38&lt;&gt;"",IF((1+OUT_1_Check!$Q$4)*SUM('O1'!Y13,'O1'!Y20,'O1'!Y36,'O1'!Y37)&lt;'O1'!Y38,1,IF((1-OUT_1_Check!$Q$4)*SUM('O1'!Y13,'O1'!Y20,'O1'!Y36)&gt;'O1'!Y38,1,0)),IF(SUM('O1'!Y13,'O1'!Y20,'O1'!Y36)&lt;&gt;0,1,0))</f>
        <v>0</v>
      </c>
      <c r="X47" s="79" t="e">
        <f>+IF('O1'!#REF!&lt;&gt;"",IF((1+OUT_1_Check!$Q$4)*SUM('O1'!#REF!,'O1'!#REF!,'O1'!#REF!,'O1'!#REF!)&lt;'O1'!#REF!,1,IF((1-OUT_1_Check!$Q$4)*SUM('O1'!#REF!,'O1'!#REF!,'O1'!#REF!)&gt;'O1'!#REF!,1,0)),IF(SUM('O1'!#REF!,'O1'!#REF!,'O1'!#REF!)&lt;&gt;0,1,0))</f>
        <v>#REF!</v>
      </c>
      <c r="Y47" s="79" t="e">
        <f>+IF('O1'!#REF!&lt;&gt;"",IF((1+OUT_1_Check!$Q$4)*SUM('O1'!#REF!,'O1'!#REF!,'O1'!#REF!,'O1'!#REF!)&lt;'O1'!#REF!,1,IF((1-OUT_1_Check!$Q$4)*SUM('O1'!#REF!,'O1'!#REF!,'O1'!#REF!)&gt;'O1'!#REF!,1,0)),IF(SUM('O1'!#REF!,'O1'!#REF!,'O1'!#REF!)&lt;&gt;0,1,0))</f>
        <v>#REF!</v>
      </c>
      <c r="Z47" s="79">
        <f>+IF('O1'!Z38&lt;&gt;"",IF((1+OUT_1_Check!$Q$4)*SUM('O1'!Z13,'O1'!Z20,'O1'!Z36,'O1'!Z37)&lt;'O1'!Z38,1,IF((1-OUT_1_Check!$Q$4)*SUM('O1'!Z13,'O1'!Z20,'O1'!Z36)&gt;'O1'!Z38,1,0)),IF(SUM('O1'!Z13,'O1'!Z20,'O1'!Z36)&lt;&gt;0,1,0))</f>
        <v>0</v>
      </c>
      <c r="AA47" s="79">
        <f>+IF('O1'!AA38&lt;&gt;"",IF((1+OUT_1_Check!$Q$4)*SUM('O1'!AA13,'O1'!AA20,'O1'!AA36,'O1'!AA37)&lt;'O1'!AA38,1,IF((1-OUT_1_Check!$Q$4)*SUM('O1'!AA13,'O1'!AA20,'O1'!AA36)&gt;'O1'!AA38,1,0)),IF(SUM('O1'!AA13,'O1'!AA20,'O1'!AA36)&lt;&gt;0,1,0))</f>
        <v>0</v>
      </c>
      <c r="AB47" s="79">
        <f>+IF('O1'!AB38&lt;&gt;"",IF((1+OUT_1_Check!$Q$4)*SUM('O1'!AB13,'O1'!AB20,'O1'!AB36,'O1'!AB37)&lt;'O1'!AB38,1,IF((1-OUT_1_Check!$Q$4)*SUM('O1'!AB13,'O1'!AB20,'O1'!AB36)&gt;'O1'!AB38,1,0)),IF(SUM('O1'!AB13,'O1'!AB20,'O1'!AB36)&lt;&gt;0,1,0))</f>
        <v>0</v>
      </c>
      <c r="AC47" s="79">
        <f>+IF('O1'!AC38&lt;&gt;"",IF((1+OUT_1_Check!$Q$4)*SUM('O1'!AC13,'O1'!AC20,'O1'!AC36,'O1'!AC37)&lt;'O1'!AC38,1,IF((1-OUT_1_Check!$Q$4)*SUM('O1'!AC13,'O1'!AC20,'O1'!AC36)&gt;'O1'!AC38,1,0)),IF(SUM('O1'!AC13,'O1'!AC20,'O1'!AC36)&lt;&gt;0,1,0))</f>
        <v>0</v>
      </c>
      <c r="AD47" s="79">
        <f>+IF('O1'!AD38&lt;&gt;"",IF((1+OUT_1_Check!$Q$4)*SUM('O1'!AD13,'O1'!AD20,'O1'!AD36,'O1'!AD37)&lt;'O1'!AD38,1,IF((1-OUT_1_Check!$Q$4)*SUM('O1'!AD13,'O1'!AD20,'O1'!AD36)&gt;'O1'!AD38,1,0)),IF(SUM('O1'!AD13,'O1'!AD20,'O1'!AD36)&lt;&gt;0,1,0))</f>
        <v>0</v>
      </c>
      <c r="AE47" s="79">
        <f>+IF('O1'!AE38&lt;&gt;"",IF((1+OUT_1_Check!$Q$4)*SUM('O1'!AE13,'O1'!AE20,'O1'!AE36,'O1'!AE37)&lt;'O1'!AE38,1,IF((1-OUT_1_Check!$Q$4)*SUM('O1'!AE13,'O1'!AE20,'O1'!AE36)&gt;'O1'!AE38,1,0)),IF(SUM('O1'!AE13,'O1'!AE20,'O1'!AE36)&lt;&gt;0,1,0))</f>
        <v>0</v>
      </c>
      <c r="AF47" s="79">
        <f>+IF('O1'!AF38&lt;&gt;"",IF((1+OUT_1_Check!$Q$4)*SUM('O1'!AF13,'O1'!AF20,'O1'!AF36,'O1'!AF37)&lt;'O1'!AF38,1,IF((1-OUT_1_Check!$Q$4)*SUM('O1'!AF13,'O1'!AF20,'O1'!AF36)&gt;'O1'!AF38,1,0)),IF(SUM('O1'!AF13,'O1'!AF20,'O1'!AF36)&lt;&gt;0,1,0))</f>
        <v>0</v>
      </c>
      <c r="AG47" s="79">
        <f>+IF('O1'!AG38&lt;&gt;"",IF((1+OUT_1_Check!$Q$4)*SUM('O1'!AG13,'O1'!AG20,'O1'!AG36,'O1'!AG37)&lt;'O1'!AG38,1,IF((1-OUT_1_Check!$Q$4)*SUM('O1'!AG13,'O1'!AG20,'O1'!AG36)&gt;'O1'!AG38,1,0)),IF(SUM('O1'!AG13,'O1'!AG20,'O1'!AG36)&lt;&gt;0,1,0))</f>
        <v>0</v>
      </c>
      <c r="AH47" s="79">
        <f>+IF('O1'!AH38&lt;&gt;"",IF((1+OUT_1_Check!$Q$4)*SUM('O1'!AH13,'O1'!AH20,'O1'!AH36,'O1'!AH37)&lt;'O1'!AH38,1,IF((1-OUT_1_Check!$Q$4)*SUM('O1'!AH13,'O1'!AH20,'O1'!AH36)&gt;'O1'!AH38,1,0)),IF(SUM('O1'!AH13,'O1'!AH20,'O1'!AH36)&lt;&gt;0,1,0))</f>
        <v>0</v>
      </c>
      <c r="AI47" s="79">
        <f>+IF('O1'!AI38&lt;&gt;"",IF((1+OUT_1_Check!$Q$4)*SUM('O1'!AI13,'O1'!AI20,'O1'!AI36,'O1'!AI37)&lt;'O1'!AI38,1,IF((1-OUT_1_Check!$Q$4)*SUM('O1'!AI13,'O1'!AI20,'O1'!AI36)&gt;'O1'!AI38,1,0)),IF(SUM('O1'!AI13,'O1'!AI20,'O1'!AI36)&lt;&gt;0,1,0))</f>
        <v>0</v>
      </c>
      <c r="AJ47" s="79">
        <f>+IF('O1'!AJ38&lt;&gt;"",IF((1+OUT_1_Check!$Q$4)*SUM('O1'!AJ13,'O1'!AJ20,'O1'!AJ36,'O1'!AJ37)&lt;'O1'!AJ38,1,IF((1-OUT_1_Check!$Q$4)*SUM('O1'!AJ13,'O1'!AJ20,'O1'!AJ36)&gt;'O1'!AJ38,1,0)),IF(SUM('O1'!AJ13,'O1'!AJ20,'O1'!AJ36)&lt;&gt;0,1,0))</f>
        <v>0</v>
      </c>
      <c r="AK47" s="79">
        <f>+IF('O1'!AK38&lt;&gt;"",IF((1+OUT_1_Check!$Q$4)*SUM('O1'!AK13,'O1'!AK20,'O1'!AK36,'O1'!AK37)&lt;'O1'!AK38,1,IF((1-OUT_1_Check!$Q$4)*SUM('O1'!AK13,'O1'!AK20,'O1'!AK36)&gt;'O1'!AK38,1,0)),IF(SUM('O1'!AK13,'O1'!AK20,'O1'!AK36)&lt;&gt;0,1,0))</f>
        <v>0</v>
      </c>
      <c r="AL47" s="79">
        <f>+IF('O1'!AL38&lt;&gt;"",IF((1+OUT_1_Check!$Q$4)*SUM('O1'!AL13,'O1'!AL20,'O1'!AL36,'O1'!AL37)&lt;'O1'!AL38,1,IF((1-OUT_1_Check!$Q$4)*SUM('O1'!AL13,'O1'!AL20,'O1'!AL36)&gt;'O1'!AL38,1,0)),IF(SUM('O1'!AL13,'O1'!AL20,'O1'!AL36)&lt;&gt;0,1,0))</f>
        <v>0</v>
      </c>
      <c r="AM47" s="79" t="e">
        <f>+IF('O1'!#REF!&lt;&gt;"",IF((1+OUT_1_Check!$Q$4)*SUM('O1'!#REF!,'O1'!#REF!,'O1'!#REF!,'O1'!#REF!)&lt;'O1'!#REF!,1,IF((1-OUT_1_Check!$Q$4)*SUM('O1'!#REF!,'O1'!#REF!,'O1'!#REF!)&gt;'O1'!#REF!,1,0)),IF(SUM('O1'!#REF!,'O1'!#REF!,'O1'!#REF!)&lt;&gt;0,1,0))</f>
        <v>#REF!</v>
      </c>
      <c r="AN47" s="79">
        <f>+IF('O1'!AM38&lt;&gt;"",IF((1+OUT_1_Check!$Q$4)*SUM('O1'!AM13,'O1'!AM20,'O1'!AM36,'O1'!AM37)&lt;'O1'!AM38,1,IF((1-OUT_1_Check!$Q$4)*SUM('O1'!AM13,'O1'!AM20,'O1'!AM36)&gt;'O1'!AM38,1,0)),IF(SUM('O1'!AM13,'O1'!AM20,'O1'!AM36)&lt;&gt;0,1,0))</f>
        <v>0</v>
      </c>
      <c r="AO47" s="79">
        <f>+IF('O1'!AN38&lt;&gt;"",IF((1+OUT_1_Check!$Q$4)*SUM('O1'!AN13,'O1'!AN20,'O1'!AN36,'O1'!AN37)&lt;'O1'!AN38,1,IF((1-OUT_1_Check!$Q$4)*SUM('O1'!AN13,'O1'!AN20,'O1'!AN36)&gt;'O1'!AN38,1,0)),IF(SUM('O1'!AN13,'O1'!AN20,'O1'!AN36)&lt;&gt;0,1,0))</f>
        <v>0</v>
      </c>
      <c r="AP47" s="79">
        <f>+IF('O1'!AO38&lt;&gt;"",IF((1+OUT_1_Check!$Q$4)*SUM('O1'!AO13,'O1'!AO20,'O1'!AO36,'O1'!AO37)&lt;'O1'!AO38,1,IF((1-OUT_1_Check!$Q$4)*SUM('O1'!AO13,'O1'!AO20,'O1'!AO36)&gt;'O1'!AO38,1,0)),IF(SUM('O1'!AO13,'O1'!AO20,'O1'!AO36)&lt;&gt;0,1,0))</f>
        <v>0</v>
      </c>
      <c r="AQ47" s="79">
        <f>+IF('O1'!AP38&lt;&gt;"",IF((1+OUT_1_Check!$Q$4)*SUM('O1'!AP13,'O1'!AP20,'O1'!AP36,'O1'!AP37)&lt;'O1'!AP38,1,IF((1-OUT_1_Check!$Q$4)*SUM('O1'!AP13,'O1'!AP20,'O1'!AP36)&gt;'O1'!AP38,1,0)),IF(SUM('O1'!AP13,'O1'!AP20,'O1'!AP36)&lt;&gt;0,1,0))</f>
        <v>0</v>
      </c>
      <c r="AR47" s="79">
        <f>+IF('O1'!AQ38&lt;&gt;"",IF((1+OUT_1_Check!$Q$4)*SUM('O1'!AQ13,'O1'!AQ20,'O1'!AQ36,'O1'!AQ37)&lt;'O1'!AQ38,1,IF((1-OUT_1_Check!$Q$4)*SUM('O1'!AQ13,'O1'!AQ20,'O1'!AQ36)&gt;'O1'!AQ38,1,0)),IF(SUM('O1'!AQ13,'O1'!AQ20,'O1'!AQ36)&lt;&gt;0,1,0))</f>
        <v>0</v>
      </c>
      <c r="AS47" s="79">
        <f>+IF('O1'!AR38&lt;&gt;"",IF((1+OUT_1_Check!$Q$4)*SUM('O1'!AR13,'O1'!AR20,'O1'!AR36,'O1'!AR37)&lt;'O1'!AR38,1,IF((1-OUT_1_Check!$Q$4)*SUM('O1'!AR13,'O1'!AR20,'O1'!AR36)&gt;'O1'!AR38,1,0)),IF(SUM('O1'!AR13,'O1'!AR20,'O1'!AR36)&lt;&gt;0,1,0))</f>
        <v>0</v>
      </c>
      <c r="AV47" s="49"/>
    </row>
    <row r="48" spans="1:66" s="40" customFormat="1" ht="18" customHeight="1">
      <c r="A48" s="50"/>
      <c r="B48" s="51" t="s">
        <v>129</v>
      </c>
      <c r="C48" s="5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83">
        <f>+IF('O1'!AR39&lt;&gt;"",IF('O1'!AR39&lt;'O1'!AR38,1,0),IF('O1'!AR38&lt;&gt;0,1,0))</f>
        <v>0</v>
      </c>
      <c r="AT48" s="101"/>
      <c r="AV48" s="49"/>
    </row>
    <row r="49" spans="1:48" s="40" customFormat="1" ht="18" customHeight="1">
      <c r="A49" s="57"/>
      <c r="B49" s="52"/>
      <c r="C49" s="52"/>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83"/>
      <c r="AV49" s="49"/>
    </row>
    <row r="50" spans="1:48" s="40" customFormat="1" ht="18" customHeight="1">
      <c r="A50" s="57"/>
      <c r="B50" s="46" t="s">
        <v>27</v>
      </c>
      <c r="C50" s="46"/>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V50" s="49"/>
    </row>
    <row r="51" spans="1:48" s="40" customFormat="1" ht="18" customHeight="1">
      <c r="A51" s="57"/>
      <c r="B51" s="59" t="s">
        <v>105</v>
      </c>
      <c r="C51" s="46"/>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243">
        <f>+IF('O1'!AR41&lt;&gt;"",IF((1+OUT_1_Check!$Q$4)*SUM('O1'!D41:AQ41)&lt;2*'O1'!AR41,1,IF((1-OUT_1_Check!$Q$4)*SUM('O1'!D41:AQ41)&gt;2*'O1'!AR41,1,0)),IF(SUM('O1'!D41:AQ41)&lt;&gt;0,1,0))</f>
        <v>0</v>
      </c>
      <c r="AV51" s="49"/>
    </row>
    <row r="52" spans="1:48" s="40" customFormat="1" ht="18" customHeight="1">
      <c r="A52" s="60"/>
      <c r="B52" s="61" t="s">
        <v>106</v>
      </c>
      <c r="C52" s="62"/>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81">
        <f>+IF('O1'!AR42&lt;&gt;"",IF((1+OUT_1_Check!$Q$4)*SUM('O1'!D42:AQ42)&lt;2*'O1'!AR42,1,IF((1-OUT_1_Check!$Q$4)*SUM('O1'!D42:AQ42)&gt;2*'O1'!AR42,1,0)),IF(SUM('O1'!D42:AQ42)&lt;&gt;0,1,0))</f>
        <v>0</v>
      </c>
      <c r="AV52" s="49"/>
    </row>
    <row r="53" spans="1:48" s="40" customFormat="1" ht="18" customHeight="1">
      <c r="A53" s="52" t="s">
        <v>86</v>
      </c>
      <c r="B53" s="52"/>
      <c r="C53" s="52"/>
      <c r="AS53" s="63"/>
      <c r="AT53" s="63"/>
      <c r="AV53" s="49"/>
    </row>
    <row r="54" spans="1:48" s="40" customFormat="1" ht="18" customHeight="1">
      <c r="A54" s="52" t="s">
        <v>87</v>
      </c>
      <c r="B54" s="52"/>
      <c r="C54" s="52"/>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row>
    <row r="55" spans="1:48" s="40" customFormat="1" ht="18" customHeight="1">
      <c r="A55" s="64" t="s">
        <v>96</v>
      </c>
      <c r="B55" s="52"/>
      <c r="C55" s="52"/>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row>
    <row r="56" spans="1:48" s="40" customFormat="1" ht="18" customHeight="1">
      <c r="A56" s="52" t="s">
        <v>99</v>
      </c>
      <c r="B56" s="52"/>
      <c r="C56" s="52"/>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row>
    <row r="57" spans="1:48" s="36" customFormat="1" ht="18" customHeight="1">
      <c r="A57" s="65"/>
      <c r="B57" s="65"/>
      <c r="C57" s="65"/>
      <c r="E57" s="66"/>
      <c r="F57" s="66"/>
      <c r="G57" s="66"/>
      <c r="H57" s="66"/>
      <c r="I57" s="66"/>
      <c r="J57" s="66"/>
      <c r="K57" s="66"/>
      <c r="L57" s="66"/>
      <c r="M57" s="66"/>
      <c r="N57" s="66"/>
      <c r="O57" s="66"/>
      <c r="P57" s="66"/>
      <c r="Q57" s="66"/>
      <c r="R57" s="66"/>
      <c r="S57" s="66"/>
      <c r="T57" s="66"/>
      <c r="U57" s="66"/>
      <c r="V57" s="66"/>
      <c r="W57" s="66"/>
      <c r="X57" s="66"/>
      <c r="Y57" s="66"/>
      <c r="Z57" s="66"/>
      <c r="AA57" s="66"/>
    </row>
    <row r="58" spans="1:48" s="36" customFormat="1" ht="18" customHeight="1">
      <c r="A58" s="65"/>
      <c r="B58" s="65"/>
      <c r="C58" s="65"/>
      <c r="E58" s="66"/>
      <c r="F58" s="66"/>
      <c r="G58" s="66"/>
      <c r="H58" s="66"/>
      <c r="I58" s="66"/>
      <c r="J58" s="66"/>
      <c r="K58" s="66"/>
      <c r="L58" s="66"/>
      <c r="M58" s="66"/>
      <c r="N58" s="66"/>
      <c r="O58" s="66"/>
      <c r="P58" s="66"/>
      <c r="Q58" s="66"/>
      <c r="R58" s="66"/>
      <c r="S58" s="66"/>
      <c r="T58" s="66"/>
      <c r="U58" s="66"/>
      <c r="V58" s="66"/>
      <c r="W58" s="66"/>
      <c r="X58" s="66"/>
      <c r="Y58" s="66"/>
      <c r="Z58" s="66"/>
      <c r="AA58" s="66"/>
    </row>
  </sheetData>
  <mergeCells count="8">
    <mergeCell ref="AS12:AS13"/>
    <mergeCell ref="H12:H13"/>
    <mergeCell ref="D12:D13"/>
    <mergeCell ref="E12:E13"/>
    <mergeCell ref="F12:F13"/>
    <mergeCell ref="G12:G13"/>
    <mergeCell ref="I12:I13"/>
    <mergeCell ref="J12:AR12"/>
  </mergeCells>
  <phoneticPr fontId="0" type="noConversion"/>
  <pageMargins left="0.75" right="0.75" top="1" bottom="1" header="0.5" footer="0.5"/>
  <pageSetup paperSize="9" scale="27"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outlinePr summaryBelow="0" summaryRight="0"/>
    <pageSetUpPr fitToPage="1"/>
  </sheetPr>
  <dimension ref="B1:AU84"/>
  <sheetViews>
    <sheetView showGridLines="0" zoomScale="70" zoomScaleNormal="70" workbookViewId="0">
      <pane xSplit="3" ySplit="7" topLeftCell="D8" activePane="bottomRight" state="frozen"/>
      <selection pane="topRight" activeCell="D1" sqref="D1"/>
      <selection pane="bottomLeft" activeCell="A8" sqref="A8"/>
      <selection pane="bottomRight"/>
    </sheetView>
  </sheetViews>
  <sheetFormatPr defaultColWidth="0" defaultRowHeight="14.25"/>
  <cols>
    <col min="1" max="1" width="1.7109375" style="9" customWidth="1"/>
    <col min="2" max="2" width="1.7109375" style="391" customWidth="1"/>
    <col min="3" max="3" width="50.7109375" style="577" customWidth="1"/>
    <col min="4" max="42" width="7.28515625" style="9" customWidth="1"/>
    <col min="43" max="43" width="9.42578125" style="9" customWidth="1"/>
    <col min="44" max="44" width="7.28515625" style="9" customWidth="1"/>
    <col min="45" max="45" width="1.7109375" style="9" customWidth="1"/>
    <col min="46" max="46" width="7.28515625" style="9" customWidth="1"/>
    <col min="47" max="48" width="9.140625" style="9" customWidth="1"/>
    <col min="49" max="16384" width="0" style="9" hidden="1"/>
  </cols>
  <sheetData>
    <row r="1" spans="2:45" s="188" customFormat="1" ht="19.5" customHeight="1">
      <c r="B1" s="578" t="s">
        <v>337</v>
      </c>
      <c r="C1" s="557"/>
      <c r="D1" s="187"/>
      <c r="E1" s="187"/>
      <c r="F1" s="187"/>
      <c r="G1" s="187"/>
      <c r="H1" s="187"/>
      <c r="I1" s="187"/>
      <c r="J1" s="187"/>
      <c r="K1" s="187"/>
      <c r="AR1" s="524"/>
    </row>
    <row r="2" spans="2:45" s="319" customFormat="1" ht="20.100000000000001" customHeight="1">
      <c r="B2" s="452"/>
      <c r="C2" s="756" t="s">
        <v>296</v>
      </c>
      <c r="D2" s="756"/>
      <c r="E2" s="756"/>
      <c r="F2" s="756"/>
      <c r="G2" s="756"/>
      <c r="H2" s="756"/>
      <c r="I2" s="756"/>
      <c r="J2" s="756"/>
      <c r="K2" s="756"/>
      <c r="L2" s="756"/>
      <c r="M2" s="756"/>
      <c r="N2" s="756"/>
      <c r="O2" s="756"/>
      <c r="P2" s="756"/>
      <c r="Q2" s="756"/>
      <c r="R2" s="756"/>
      <c r="S2" s="756"/>
      <c r="T2" s="756"/>
      <c r="U2" s="756"/>
      <c r="V2" s="756"/>
      <c r="W2" s="756"/>
      <c r="X2" s="756"/>
      <c r="Y2" s="756"/>
      <c r="Z2" s="756"/>
      <c r="AA2" s="756"/>
      <c r="AB2" s="756"/>
      <c r="AC2" s="756"/>
      <c r="AD2" s="756"/>
      <c r="AE2" s="756"/>
      <c r="AF2" s="756"/>
      <c r="AG2" s="756"/>
      <c r="AH2" s="756"/>
      <c r="AI2" s="756"/>
      <c r="AJ2" s="756"/>
      <c r="AK2" s="756"/>
      <c r="AL2" s="756"/>
      <c r="AM2" s="756"/>
      <c r="AN2" s="756"/>
      <c r="AO2" s="756"/>
      <c r="AP2" s="756"/>
      <c r="AQ2" s="756"/>
      <c r="AR2" s="756"/>
    </row>
    <row r="3" spans="2:45" s="319" customFormat="1" ht="20.100000000000001" customHeight="1">
      <c r="B3" s="452"/>
      <c r="C3" s="756" t="s">
        <v>62</v>
      </c>
      <c r="D3" s="756"/>
      <c r="E3" s="756"/>
      <c r="F3" s="756"/>
      <c r="G3" s="756"/>
      <c r="H3" s="756"/>
      <c r="I3" s="756"/>
      <c r="J3" s="756"/>
      <c r="K3" s="756"/>
      <c r="L3" s="756"/>
      <c r="M3" s="756"/>
      <c r="N3" s="756"/>
      <c r="O3" s="756"/>
      <c r="P3" s="756"/>
      <c r="Q3" s="756"/>
      <c r="R3" s="756"/>
      <c r="S3" s="756"/>
      <c r="T3" s="756"/>
      <c r="U3" s="756"/>
      <c r="V3" s="756"/>
      <c r="W3" s="756"/>
      <c r="X3" s="756"/>
      <c r="Y3" s="756"/>
      <c r="Z3" s="756"/>
      <c r="AA3" s="756"/>
      <c r="AB3" s="756"/>
      <c r="AC3" s="756"/>
      <c r="AD3" s="756"/>
      <c r="AE3" s="756"/>
      <c r="AF3" s="756"/>
      <c r="AG3" s="756"/>
      <c r="AH3" s="756"/>
      <c r="AI3" s="756"/>
      <c r="AJ3" s="756"/>
      <c r="AK3" s="756"/>
      <c r="AL3" s="756"/>
      <c r="AM3" s="756"/>
      <c r="AN3" s="756"/>
      <c r="AO3" s="756"/>
      <c r="AP3" s="756"/>
      <c r="AQ3" s="756"/>
      <c r="AR3" s="756"/>
    </row>
    <row r="4" spans="2:45" s="319" customFormat="1" ht="20.100000000000001" customHeight="1">
      <c r="B4" s="452"/>
      <c r="C4" s="756" t="s">
        <v>350</v>
      </c>
      <c r="D4" s="756"/>
      <c r="E4" s="756"/>
      <c r="F4" s="756"/>
      <c r="G4" s="756"/>
      <c r="H4" s="756"/>
      <c r="I4" s="756"/>
      <c r="J4" s="756"/>
      <c r="K4" s="756"/>
      <c r="L4" s="756"/>
      <c r="M4" s="756"/>
      <c r="N4" s="756"/>
      <c r="O4" s="756"/>
      <c r="P4" s="756"/>
      <c r="Q4" s="756"/>
      <c r="R4" s="756"/>
      <c r="S4" s="756"/>
      <c r="T4" s="756"/>
      <c r="U4" s="756"/>
      <c r="V4" s="756"/>
      <c r="W4" s="756"/>
      <c r="X4" s="756"/>
      <c r="Y4" s="756"/>
      <c r="Z4" s="756"/>
      <c r="AA4" s="756"/>
      <c r="AB4" s="756"/>
      <c r="AC4" s="756"/>
      <c r="AD4" s="756"/>
      <c r="AE4" s="756"/>
      <c r="AF4" s="756"/>
      <c r="AG4" s="756"/>
      <c r="AH4" s="756"/>
      <c r="AI4" s="756"/>
      <c r="AJ4" s="756"/>
      <c r="AK4" s="756"/>
      <c r="AL4" s="756"/>
      <c r="AM4" s="756"/>
      <c r="AN4" s="756"/>
      <c r="AO4" s="756"/>
      <c r="AP4" s="756"/>
      <c r="AQ4" s="756"/>
      <c r="AR4" s="756"/>
    </row>
    <row r="5" spans="2:45" s="319" customFormat="1" ht="20.100000000000001" customHeight="1">
      <c r="B5" s="452"/>
      <c r="C5" s="756" t="s">
        <v>6</v>
      </c>
      <c r="D5" s="756"/>
      <c r="E5" s="756"/>
      <c r="F5" s="756"/>
      <c r="G5" s="756"/>
      <c r="H5" s="756"/>
      <c r="I5" s="756"/>
      <c r="J5" s="756"/>
      <c r="K5" s="756"/>
      <c r="L5" s="756"/>
      <c r="M5" s="756"/>
      <c r="N5" s="756"/>
      <c r="O5" s="756"/>
      <c r="P5" s="756"/>
      <c r="Q5" s="756"/>
      <c r="R5" s="756"/>
      <c r="S5" s="756"/>
      <c r="T5" s="756"/>
      <c r="U5" s="756"/>
      <c r="V5" s="756"/>
      <c r="W5" s="756"/>
      <c r="X5" s="756"/>
      <c r="Y5" s="756"/>
      <c r="Z5" s="756"/>
      <c r="AA5" s="756"/>
      <c r="AB5" s="756"/>
      <c r="AC5" s="756"/>
      <c r="AD5" s="756"/>
      <c r="AE5" s="756"/>
      <c r="AF5" s="756"/>
      <c r="AG5" s="756"/>
      <c r="AH5" s="756"/>
      <c r="AI5" s="756"/>
      <c r="AJ5" s="756"/>
      <c r="AK5" s="756"/>
      <c r="AL5" s="756"/>
      <c r="AM5" s="756"/>
      <c r="AN5" s="756"/>
      <c r="AO5" s="756"/>
      <c r="AP5" s="756"/>
      <c r="AQ5" s="756"/>
      <c r="AR5" s="756"/>
    </row>
    <row r="6" spans="2:45" s="188" customFormat="1" ht="52.5" customHeight="1">
      <c r="B6" s="579"/>
      <c r="C6" s="558"/>
      <c r="J6" s="189"/>
      <c r="K6" s="189"/>
    </row>
    <row r="7" spans="2:45" s="2" customFormat="1" ht="27.95" customHeight="1">
      <c r="B7" s="580"/>
      <c r="C7" s="604" t="s">
        <v>7</v>
      </c>
      <c r="D7" s="373" t="s">
        <v>349</v>
      </c>
      <c r="E7" s="373" t="s">
        <v>113</v>
      </c>
      <c r="F7" s="373" t="s">
        <v>155</v>
      </c>
      <c r="G7" s="373" t="s">
        <v>148</v>
      </c>
      <c r="H7" s="373" t="s">
        <v>114</v>
      </c>
      <c r="I7" s="373" t="s">
        <v>65</v>
      </c>
      <c r="J7" s="373" t="s">
        <v>154</v>
      </c>
      <c r="K7" s="373" t="s">
        <v>11</v>
      </c>
      <c r="L7" s="373" t="s">
        <v>115</v>
      </c>
      <c r="M7" s="373" t="s">
        <v>78</v>
      </c>
      <c r="N7" s="373" t="s">
        <v>116</v>
      </c>
      <c r="O7" s="373" t="s">
        <v>66</v>
      </c>
      <c r="P7" s="373" t="s">
        <v>64</v>
      </c>
      <c r="Q7" s="373" t="s">
        <v>56</v>
      </c>
      <c r="R7" s="373" t="s">
        <v>10</v>
      </c>
      <c r="S7" s="373" t="s">
        <v>67</v>
      </c>
      <c r="T7" s="373" t="s">
        <v>68</v>
      </c>
      <c r="U7" s="373" t="s">
        <v>79</v>
      </c>
      <c r="V7" s="373" t="s">
        <v>118</v>
      </c>
      <c r="W7" s="373" t="s">
        <v>80</v>
      </c>
      <c r="X7" s="373" t="s">
        <v>9</v>
      </c>
      <c r="Y7" s="373" t="s">
        <v>69</v>
      </c>
      <c r="Z7" s="373" t="s">
        <v>70</v>
      </c>
      <c r="AA7" s="373" t="s">
        <v>121</v>
      </c>
      <c r="AB7" s="373" t="s">
        <v>84</v>
      </c>
      <c r="AC7" s="373" t="s">
        <v>81</v>
      </c>
      <c r="AD7" s="373" t="s">
        <v>122</v>
      </c>
      <c r="AE7" s="373" t="s">
        <v>71</v>
      </c>
      <c r="AF7" s="373" t="s">
        <v>72</v>
      </c>
      <c r="AG7" s="373" t="s">
        <v>149</v>
      </c>
      <c r="AH7" s="373" t="s">
        <v>73</v>
      </c>
      <c r="AI7" s="373" t="s">
        <v>123</v>
      </c>
      <c r="AJ7" s="373" t="s">
        <v>153</v>
      </c>
      <c r="AK7" s="373" t="s">
        <v>85</v>
      </c>
      <c r="AL7" s="373" t="s">
        <v>74</v>
      </c>
      <c r="AM7" s="373" t="s">
        <v>320</v>
      </c>
      <c r="AN7" s="373" t="s">
        <v>76</v>
      </c>
      <c r="AO7" s="373" t="s">
        <v>8</v>
      </c>
      <c r="AP7" s="373" t="s">
        <v>77</v>
      </c>
      <c r="AQ7" s="373" t="s">
        <v>88</v>
      </c>
      <c r="AR7" s="374" t="s">
        <v>12</v>
      </c>
      <c r="AS7" s="375"/>
    </row>
    <row r="8" spans="2:45" s="2" customFormat="1" ht="30" customHeight="1">
      <c r="B8" s="587"/>
      <c r="C8" s="605" t="s">
        <v>156</v>
      </c>
      <c r="D8" s="661"/>
      <c r="E8" s="661"/>
      <c r="F8" s="661"/>
      <c r="G8" s="661"/>
      <c r="H8" s="661"/>
      <c r="I8" s="661"/>
      <c r="J8" s="661"/>
      <c r="K8" s="661"/>
      <c r="L8" s="661"/>
      <c r="M8" s="661"/>
      <c r="N8" s="661"/>
      <c r="O8" s="661"/>
      <c r="P8" s="661"/>
      <c r="Q8" s="661"/>
      <c r="R8" s="661"/>
      <c r="S8" s="661"/>
      <c r="T8" s="661"/>
      <c r="U8" s="661"/>
      <c r="V8" s="661"/>
      <c r="W8" s="661"/>
      <c r="X8" s="661"/>
      <c r="Y8" s="661"/>
      <c r="Z8" s="661"/>
      <c r="AA8" s="661"/>
      <c r="AB8" s="661"/>
      <c r="AC8" s="661"/>
      <c r="AD8" s="661"/>
      <c r="AE8" s="661"/>
      <c r="AF8" s="661"/>
      <c r="AG8" s="661"/>
      <c r="AH8" s="661"/>
      <c r="AI8" s="661"/>
      <c r="AJ8" s="661"/>
      <c r="AK8" s="661"/>
      <c r="AL8" s="661"/>
      <c r="AM8" s="661"/>
      <c r="AN8" s="661"/>
      <c r="AO8" s="661"/>
      <c r="AP8" s="661"/>
      <c r="AQ8" s="661"/>
      <c r="AR8" s="659"/>
      <c r="AS8" s="667"/>
    </row>
    <row r="9" spans="2:45" s="2" customFormat="1" ht="17.100000000000001" customHeight="1">
      <c r="B9" s="582"/>
      <c r="C9" s="546" t="s">
        <v>109</v>
      </c>
      <c r="D9" s="346"/>
      <c r="E9" s="346"/>
      <c r="F9" s="346"/>
      <c r="G9" s="346"/>
      <c r="H9" s="346"/>
      <c r="I9" s="346"/>
      <c r="J9" s="346"/>
      <c r="K9" s="346"/>
      <c r="L9" s="346"/>
      <c r="M9" s="346"/>
      <c r="N9" s="346"/>
      <c r="O9" s="346"/>
      <c r="P9" s="346"/>
      <c r="Q9" s="346"/>
      <c r="R9" s="346"/>
      <c r="S9" s="346"/>
      <c r="T9" s="346"/>
      <c r="U9" s="346"/>
      <c r="V9" s="346"/>
      <c r="W9" s="346"/>
      <c r="X9" s="346"/>
      <c r="Y9" s="346"/>
      <c r="Z9" s="346"/>
      <c r="AA9" s="346"/>
      <c r="AB9" s="346"/>
      <c r="AC9" s="346"/>
      <c r="AD9" s="346"/>
      <c r="AE9" s="346"/>
      <c r="AF9" s="346"/>
      <c r="AG9" s="346"/>
      <c r="AH9" s="346"/>
      <c r="AI9" s="346"/>
      <c r="AJ9" s="346"/>
      <c r="AK9" s="346"/>
      <c r="AL9" s="346"/>
      <c r="AM9" s="346"/>
      <c r="AN9" s="346"/>
      <c r="AO9" s="346"/>
      <c r="AP9" s="346"/>
      <c r="AQ9" s="346"/>
      <c r="AR9" s="659">
        <f>SUM(D9:AQ9)</f>
        <v>0</v>
      </c>
      <c r="AS9" s="341"/>
    </row>
    <row r="10" spans="2:45" s="2" customFormat="1" ht="17.100000000000001" customHeight="1">
      <c r="B10" s="583"/>
      <c r="C10" s="546" t="s">
        <v>110</v>
      </c>
      <c r="D10" s="346"/>
      <c r="E10" s="346"/>
      <c r="F10" s="346"/>
      <c r="G10" s="346"/>
      <c r="H10" s="346"/>
      <c r="I10" s="346"/>
      <c r="J10" s="346"/>
      <c r="K10" s="346"/>
      <c r="L10" s="346"/>
      <c r="M10" s="346"/>
      <c r="N10" s="346"/>
      <c r="O10" s="346"/>
      <c r="P10" s="346"/>
      <c r="Q10" s="346"/>
      <c r="R10" s="346"/>
      <c r="S10" s="346"/>
      <c r="T10" s="346"/>
      <c r="U10" s="346"/>
      <c r="V10" s="346"/>
      <c r="W10" s="346"/>
      <c r="X10" s="346"/>
      <c r="Y10" s="346"/>
      <c r="Z10" s="346"/>
      <c r="AA10" s="346"/>
      <c r="AB10" s="346"/>
      <c r="AC10" s="346"/>
      <c r="AD10" s="346"/>
      <c r="AE10" s="346"/>
      <c r="AF10" s="346"/>
      <c r="AG10" s="346"/>
      <c r="AH10" s="346"/>
      <c r="AI10" s="346"/>
      <c r="AJ10" s="346"/>
      <c r="AK10" s="346"/>
      <c r="AL10" s="346"/>
      <c r="AM10" s="346"/>
      <c r="AN10" s="346"/>
      <c r="AO10" s="346"/>
      <c r="AP10" s="346"/>
      <c r="AQ10" s="346"/>
      <c r="AR10" s="659">
        <f>SUM(D10:AQ10)</f>
        <v>0</v>
      </c>
      <c r="AS10" s="341"/>
    </row>
    <row r="11" spans="2:45" s="2" customFormat="1" ht="17.100000000000001" customHeight="1">
      <c r="B11" s="583"/>
      <c r="C11" s="546" t="s">
        <v>342</v>
      </c>
      <c r="D11" s="346"/>
      <c r="E11" s="346"/>
      <c r="F11" s="346"/>
      <c r="G11" s="346"/>
      <c r="H11" s="346"/>
      <c r="I11" s="346"/>
      <c r="J11" s="346"/>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659">
        <f>SUM(D11:AQ11)</f>
        <v>0</v>
      </c>
      <c r="AS11" s="341"/>
    </row>
    <row r="12" spans="2:45" s="2" customFormat="1" ht="17.100000000000001" customHeight="1">
      <c r="B12" s="583"/>
      <c r="C12" s="546" t="s">
        <v>111</v>
      </c>
      <c r="D12" s="346"/>
      <c r="E12" s="346"/>
      <c r="F12" s="346"/>
      <c r="G12" s="346"/>
      <c r="H12" s="346"/>
      <c r="I12" s="346"/>
      <c r="J12" s="346"/>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659">
        <f>SUM(D12:AQ12)</f>
        <v>0</v>
      </c>
      <c r="AS12" s="341"/>
    </row>
    <row r="13" spans="2:45" s="404" customFormat="1" ht="30" customHeight="1">
      <c r="B13" s="584"/>
      <c r="C13" s="562" t="s">
        <v>14</v>
      </c>
      <c r="D13" s="670">
        <f t="shared" ref="D13:AR13" si="0">+D9+D10+D12</f>
        <v>0</v>
      </c>
      <c r="E13" s="670">
        <f t="shared" ref="E13" si="1">+E9+E10+E12</f>
        <v>0</v>
      </c>
      <c r="F13" s="670">
        <f t="shared" si="0"/>
        <v>0</v>
      </c>
      <c r="G13" s="670">
        <f t="shared" si="0"/>
        <v>0</v>
      </c>
      <c r="H13" s="670">
        <f t="shared" si="0"/>
        <v>0</v>
      </c>
      <c r="I13" s="670">
        <f t="shared" si="0"/>
        <v>0</v>
      </c>
      <c r="J13" s="670">
        <f t="shared" si="0"/>
        <v>0</v>
      </c>
      <c r="K13" s="670">
        <f t="shared" si="0"/>
        <v>0</v>
      </c>
      <c r="L13" s="670">
        <f t="shared" si="0"/>
        <v>0</v>
      </c>
      <c r="M13" s="670">
        <f t="shared" si="0"/>
        <v>0</v>
      </c>
      <c r="N13" s="670">
        <f t="shared" si="0"/>
        <v>0</v>
      </c>
      <c r="O13" s="670">
        <f t="shared" si="0"/>
        <v>0</v>
      </c>
      <c r="P13" s="670">
        <f t="shared" si="0"/>
        <v>0</v>
      </c>
      <c r="Q13" s="670">
        <f t="shared" si="0"/>
        <v>0</v>
      </c>
      <c r="R13" s="670">
        <f t="shared" si="0"/>
        <v>0</v>
      </c>
      <c r="S13" s="670">
        <f t="shared" si="0"/>
        <v>0</v>
      </c>
      <c r="T13" s="670">
        <f t="shared" si="0"/>
        <v>0</v>
      </c>
      <c r="U13" s="670">
        <f t="shared" si="0"/>
        <v>0</v>
      </c>
      <c r="V13" s="670">
        <f t="shared" si="0"/>
        <v>0</v>
      </c>
      <c r="W13" s="670">
        <f t="shared" si="0"/>
        <v>0</v>
      </c>
      <c r="X13" s="670">
        <f t="shared" si="0"/>
        <v>0</v>
      </c>
      <c r="Y13" s="670">
        <f t="shared" si="0"/>
        <v>0</v>
      </c>
      <c r="Z13" s="670">
        <f t="shared" si="0"/>
        <v>0</v>
      </c>
      <c r="AA13" s="670">
        <f t="shared" si="0"/>
        <v>0</v>
      </c>
      <c r="AB13" s="670">
        <f t="shared" si="0"/>
        <v>0</v>
      </c>
      <c r="AC13" s="670">
        <f t="shared" si="0"/>
        <v>0</v>
      </c>
      <c r="AD13" s="670">
        <f t="shared" si="0"/>
        <v>0</v>
      </c>
      <c r="AE13" s="670">
        <f t="shared" si="0"/>
        <v>0</v>
      </c>
      <c r="AF13" s="670">
        <f t="shared" si="0"/>
        <v>0</v>
      </c>
      <c r="AG13" s="670">
        <f t="shared" si="0"/>
        <v>0</v>
      </c>
      <c r="AH13" s="670">
        <f t="shared" si="0"/>
        <v>0</v>
      </c>
      <c r="AI13" s="670">
        <f t="shared" si="0"/>
        <v>0</v>
      </c>
      <c r="AJ13" s="670">
        <f t="shared" si="0"/>
        <v>0</v>
      </c>
      <c r="AK13" s="670">
        <f t="shared" si="0"/>
        <v>0</v>
      </c>
      <c r="AL13" s="670">
        <f t="shared" si="0"/>
        <v>0</v>
      </c>
      <c r="AM13" s="670">
        <f t="shared" si="0"/>
        <v>0</v>
      </c>
      <c r="AN13" s="670">
        <f t="shared" si="0"/>
        <v>0</v>
      </c>
      <c r="AO13" s="670">
        <f t="shared" si="0"/>
        <v>0</v>
      </c>
      <c r="AP13" s="670">
        <f t="shared" si="0"/>
        <v>0</v>
      </c>
      <c r="AQ13" s="670">
        <f t="shared" si="0"/>
        <v>0</v>
      </c>
      <c r="AR13" s="668">
        <f t="shared" si="0"/>
        <v>0</v>
      </c>
      <c r="AS13" s="405"/>
    </row>
    <row r="14" spans="2:45" s="2" customFormat="1" ht="30" customHeight="1">
      <c r="B14" s="587"/>
      <c r="C14" s="565" t="s">
        <v>29</v>
      </c>
      <c r="D14" s="661"/>
      <c r="E14" s="661"/>
      <c r="F14" s="661"/>
      <c r="G14" s="661"/>
      <c r="H14" s="661"/>
      <c r="I14" s="661"/>
      <c r="J14" s="661"/>
      <c r="K14" s="661"/>
      <c r="L14" s="661"/>
      <c r="M14" s="661"/>
      <c r="N14" s="661"/>
      <c r="O14" s="661"/>
      <c r="P14" s="661"/>
      <c r="Q14" s="661"/>
      <c r="R14" s="661"/>
      <c r="S14" s="661"/>
      <c r="T14" s="661"/>
      <c r="U14" s="661"/>
      <c r="V14" s="661"/>
      <c r="W14" s="661"/>
      <c r="X14" s="661"/>
      <c r="Y14" s="661"/>
      <c r="Z14" s="661"/>
      <c r="AA14" s="661"/>
      <c r="AB14" s="661"/>
      <c r="AC14" s="661"/>
      <c r="AD14" s="661"/>
      <c r="AE14" s="661"/>
      <c r="AF14" s="661"/>
      <c r="AG14" s="661"/>
      <c r="AH14" s="661"/>
      <c r="AI14" s="661"/>
      <c r="AJ14" s="661"/>
      <c r="AK14" s="661"/>
      <c r="AL14" s="661"/>
      <c r="AM14" s="661"/>
      <c r="AN14" s="661"/>
      <c r="AO14" s="661"/>
      <c r="AP14" s="661"/>
      <c r="AQ14" s="661"/>
      <c r="AR14" s="659"/>
      <c r="AS14" s="341"/>
    </row>
    <row r="15" spans="2:45" s="2" customFormat="1" ht="17.100000000000001" customHeight="1">
      <c r="B15" s="582"/>
      <c r="C15" s="546" t="s">
        <v>109</v>
      </c>
      <c r="D15" s="346"/>
      <c r="E15" s="346"/>
      <c r="F15" s="346"/>
      <c r="G15" s="346"/>
      <c r="H15" s="346"/>
      <c r="I15" s="346"/>
      <c r="J15" s="346"/>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659">
        <f>SUM(D15:AQ15)</f>
        <v>0</v>
      </c>
      <c r="AS15" s="341"/>
    </row>
    <row r="16" spans="2:45" s="2" customFormat="1" ht="17.100000000000001" customHeight="1">
      <c r="B16" s="583"/>
      <c r="C16" s="546" t="s">
        <v>110</v>
      </c>
      <c r="D16" s="346"/>
      <c r="E16" s="346"/>
      <c r="F16" s="346"/>
      <c r="G16" s="346"/>
      <c r="H16" s="346"/>
      <c r="I16" s="346"/>
      <c r="J16" s="346"/>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659">
        <f>SUM(D16:AQ16)</f>
        <v>0</v>
      </c>
      <c r="AS16" s="341"/>
    </row>
    <row r="17" spans="2:45" s="2" customFormat="1" ht="17.100000000000001" customHeight="1">
      <c r="B17" s="583"/>
      <c r="C17" s="546" t="s">
        <v>342</v>
      </c>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659">
        <f>SUM(D17:AQ17)</f>
        <v>0</v>
      </c>
      <c r="AS17" s="341"/>
    </row>
    <row r="18" spans="2:45" s="2" customFormat="1" ht="16.5" customHeight="1">
      <c r="B18" s="583"/>
      <c r="C18" s="546" t="s">
        <v>111</v>
      </c>
      <c r="D18" s="346"/>
      <c r="E18" s="346"/>
      <c r="F18" s="346"/>
      <c r="G18" s="346"/>
      <c r="H18" s="346"/>
      <c r="I18" s="346"/>
      <c r="J18" s="346"/>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659">
        <f>SUM(D18:AQ18)</f>
        <v>0</v>
      </c>
      <c r="AS18" s="341"/>
    </row>
    <row r="19" spans="2:45" s="404" customFormat="1" ht="30" customHeight="1">
      <c r="B19" s="585"/>
      <c r="C19" s="562" t="s">
        <v>14</v>
      </c>
      <c r="D19" s="670">
        <f t="shared" ref="D19:AQ19" si="2">+D15+D16+D18</f>
        <v>0</v>
      </c>
      <c r="E19" s="670">
        <f t="shared" ref="E19" si="3">+E15+E16+E18</f>
        <v>0</v>
      </c>
      <c r="F19" s="670">
        <f t="shared" si="2"/>
        <v>0</v>
      </c>
      <c r="G19" s="670">
        <f t="shared" si="2"/>
        <v>0</v>
      </c>
      <c r="H19" s="670">
        <f t="shared" si="2"/>
        <v>0</v>
      </c>
      <c r="I19" s="670">
        <f t="shared" si="2"/>
        <v>0</v>
      </c>
      <c r="J19" s="670">
        <f t="shared" si="2"/>
        <v>0</v>
      </c>
      <c r="K19" s="670">
        <f t="shared" si="2"/>
        <v>0</v>
      </c>
      <c r="L19" s="670">
        <f t="shared" si="2"/>
        <v>0</v>
      </c>
      <c r="M19" s="670">
        <f t="shared" si="2"/>
        <v>0</v>
      </c>
      <c r="N19" s="670">
        <f t="shared" si="2"/>
        <v>0</v>
      </c>
      <c r="O19" s="670">
        <f t="shared" si="2"/>
        <v>0</v>
      </c>
      <c r="P19" s="670">
        <f t="shared" si="2"/>
        <v>0</v>
      </c>
      <c r="Q19" s="670">
        <f t="shared" si="2"/>
        <v>0</v>
      </c>
      <c r="R19" s="670">
        <f t="shared" si="2"/>
        <v>0</v>
      </c>
      <c r="S19" s="670">
        <f t="shared" si="2"/>
        <v>0</v>
      </c>
      <c r="T19" s="670">
        <f t="shared" si="2"/>
        <v>0</v>
      </c>
      <c r="U19" s="670">
        <f t="shared" si="2"/>
        <v>0</v>
      </c>
      <c r="V19" s="670">
        <f t="shared" si="2"/>
        <v>0</v>
      </c>
      <c r="W19" s="670">
        <f t="shared" si="2"/>
        <v>0</v>
      </c>
      <c r="X19" s="670">
        <f t="shared" si="2"/>
        <v>0</v>
      </c>
      <c r="Y19" s="670">
        <f t="shared" si="2"/>
        <v>0</v>
      </c>
      <c r="Z19" s="670">
        <f t="shared" si="2"/>
        <v>0</v>
      </c>
      <c r="AA19" s="670">
        <f t="shared" si="2"/>
        <v>0</v>
      </c>
      <c r="AB19" s="670">
        <f t="shared" si="2"/>
        <v>0</v>
      </c>
      <c r="AC19" s="670">
        <f t="shared" si="2"/>
        <v>0</v>
      </c>
      <c r="AD19" s="670">
        <f t="shared" si="2"/>
        <v>0</v>
      </c>
      <c r="AE19" s="670">
        <f t="shared" si="2"/>
        <v>0</v>
      </c>
      <c r="AF19" s="670">
        <f t="shared" si="2"/>
        <v>0</v>
      </c>
      <c r="AG19" s="670">
        <f t="shared" si="2"/>
        <v>0</v>
      </c>
      <c r="AH19" s="670">
        <f t="shared" si="2"/>
        <v>0</v>
      </c>
      <c r="AI19" s="670">
        <f t="shared" si="2"/>
        <v>0</v>
      </c>
      <c r="AJ19" s="670">
        <f t="shared" si="2"/>
        <v>0</v>
      </c>
      <c r="AK19" s="670">
        <f t="shared" si="2"/>
        <v>0</v>
      </c>
      <c r="AL19" s="670">
        <f t="shared" si="2"/>
        <v>0</v>
      </c>
      <c r="AM19" s="670">
        <f t="shared" si="2"/>
        <v>0</v>
      </c>
      <c r="AN19" s="670">
        <f t="shared" si="2"/>
        <v>0</v>
      </c>
      <c r="AO19" s="670">
        <f t="shared" si="2"/>
        <v>0</v>
      </c>
      <c r="AP19" s="670">
        <f t="shared" si="2"/>
        <v>0</v>
      </c>
      <c r="AQ19" s="670">
        <f t="shared" si="2"/>
        <v>0</v>
      </c>
      <c r="AR19" s="668">
        <f>SUM(D19:AQ19)</f>
        <v>0</v>
      </c>
      <c r="AS19" s="671"/>
    </row>
    <row r="20" spans="2:45" s="265" customFormat="1" ht="30" customHeight="1">
      <c r="B20" s="588"/>
      <c r="C20" s="563" t="s">
        <v>21</v>
      </c>
      <c r="D20" s="672"/>
      <c r="E20" s="672"/>
      <c r="F20" s="672"/>
      <c r="G20" s="672"/>
      <c r="H20" s="672"/>
      <c r="I20" s="672"/>
      <c r="J20" s="672"/>
      <c r="K20" s="672"/>
      <c r="L20" s="672"/>
      <c r="M20" s="672"/>
      <c r="N20" s="672"/>
      <c r="O20" s="672"/>
      <c r="P20" s="672"/>
      <c r="Q20" s="672"/>
      <c r="R20" s="672"/>
      <c r="S20" s="672"/>
      <c r="T20" s="672"/>
      <c r="U20" s="672"/>
      <c r="V20" s="672"/>
      <c r="W20" s="672"/>
      <c r="X20" s="672"/>
      <c r="Y20" s="672"/>
      <c r="Z20" s="672"/>
      <c r="AA20" s="672"/>
      <c r="AB20" s="672"/>
      <c r="AC20" s="672"/>
      <c r="AD20" s="672"/>
      <c r="AE20" s="672"/>
      <c r="AF20" s="672"/>
      <c r="AG20" s="672"/>
      <c r="AH20" s="672"/>
      <c r="AI20" s="672"/>
      <c r="AJ20" s="672"/>
      <c r="AK20" s="672"/>
      <c r="AL20" s="672"/>
      <c r="AM20" s="672"/>
      <c r="AN20" s="672"/>
      <c r="AO20" s="672"/>
      <c r="AP20" s="672"/>
      <c r="AQ20" s="672"/>
      <c r="AR20" s="669"/>
      <c r="AS20" s="673"/>
    </row>
    <row r="21" spans="2:45" s="265" customFormat="1" ht="30" customHeight="1">
      <c r="B21" s="588"/>
      <c r="C21" s="563" t="s">
        <v>15</v>
      </c>
      <c r="D21" s="342"/>
      <c r="E21" s="342"/>
      <c r="F21" s="342"/>
      <c r="G21" s="342"/>
      <c r="H21" s="342"/>
      <c r="I21" s="342"/>
      <c r="J21" s="342"/>
      <c r="K21" s="342"/>
      <c r="L21" s="342"/>
      <c r="M21" s="342"/>
      <c r="N21" s="342"/>
      <c r="O21" s="342"/>
      <c r="P21" s="342"/>
      <c r="Q21" s="342"/>
      <c r="R21" s="342"/>
      <c r="S21" s="342"/>
      <c r="T21" s="342"/>
      <c r="U21" s="342"/>
      <c r="V21" s="342"/>
      <c r="W21" s="342"/>
      <c r="X21" s="342"/>
      <c r="Y21" s="342"/>
      <c r="Z21" s="342"/>
      <c r="AA21" s="342"/>
      <c r="AB21" s="342"/>
      <c r="AC21" s="342"/>
      <c r="AD21" s="342"/>
      <c r="AE21" s="342"/>
      <c r="AF21" s="342"/>
      <c r="AG21" s="342"/>
      <c r="AH21" s="342"/>
      <c r="AI21" s="342"/>
      <c r="AJ21" s="342"/>
      <c r="AK21" s="342"/>
      <c r="AL21" s="342"/>
      <c r="AM21" s="342"/>
      <c r="AN21" s="342"/>
      <c r="AO21" s="342"/>
      <c r="AP21" s="342"/>
      <c r="AQ21" s="342"/>
      <c r="AR21" s="343"/>
      <c r="AS21" s="344"/>
    </row>
    <row r="22" spans="2:45" s="2" customFormat="1" ht="17.100000000000001" customHeight="1">
      <c r="B22" s="586"/>
      <c r="C22" s="546" t="s">
        <v>109</v>
      </c>
      <c r="D22" s="346"/>
      <c r="E22" s="346"/>
      <c r="F22" s="346"/>
      <c r="G22" s="346"/>
      <c r="H22" s="346"/>
      <c r="I22" s="346"/>
      <c r="J22" s="346"/>
      <c r="K22" s="346"/>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6"/>
      <c r="AI22" s="346"/>
      <c r="AJ22" s="346"/>
      <c r="AK22" s="346"/>
      <c r="AL22" s="346"/>
      <c r="AM22" s="346"/>
      <c r="AN22" s="346"/>
      <c r="AO22" s="346"/>
      <c r="AP22" s="346"/>
      <c r="AQ22" s="346"/>
      <c r="AR22" s="659">
        <f>SUM(D22:AQ22)</f>
        <v>0</v>
      </c>
      <c r="AS22" s="341"/>
    </row>
    <row r="23" spans="2:45" s="2" customFormat="1" ht="17.100000000000001" customHeight="1">
      <c r="B23" s="582"/>
      <c r="C23" s="546" t="s">
        <v>110</v>
      </c>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659">
        <f>SUM(D23:AQ23)</f>
        <v>0</v>
      </c>
      <c r="AS23" s="341"/>
    </row>
    <row r="24" spans="2:45" s="2" customFormat="1" ht="17.100000000000001" customHeight="1">
      <c r="B24" s="583"/>
      <c r="C24" s="546" t="s">
        <v>342</v>
      </c>
      <c r="D24" s="346"/>
      <c r="E24" s="346"/>
      <c r="F24" s="346"/>
      <c r="G24" s="346"/>
      <c r="H24" s="346"/>
      <c r="I24" s="346"/>
      <c r="J24" s="346"/>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659">
        <f>SUM(D24:AQ24)</f>
        <v>0</v>
      </c>
      <c r="AS24" s="341"/>
    </row>
    <row r="25" spans="2:45" s="2" customFormat="1" ht="17.100000000000001" customHeight="1">
      <c r="B25" s="587"/>
      <c r="C25" s="546" t="s">
        <v>111</v>
      </c>
      <c r="D25" s="346"/>
      <c r="E25" s="346"/>
      <c r="F25" s="346"/>
      <c r="G25" s="346"/>
      <c r="H25" s="346"/>
      <c r="I25" s="346"/>
      <c r="J25" s="346"/>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659">
        <f>SUM(D25:AQ25)</f>
        <v>0</v>
      </c>
      <c r="AS25" s="341"/>
    </row>
    <row r="26" spans="2:45" s="404" customFormat="1" ht="30" customHeight="1">
      <c r="B26" s="606"/>
      <c r="C26" s="562" t="s">
        <v>14</v>
      </c>
      <c r="D26" s="670">
        <f t="shared" ref="D26:AQ26" si="4">+D22+D23+D25</f>
        <v>0</v>
      </c>
      <c r="E26" s="670">
        <f t="shared" ref="E26" si="5">+E22+E23+E25</f>
        <v>0</v>
      </c>
      <c r="F26" s="670">
        <f t="shared" si="4"/>
        <v>0</v>
      </c>
      <c r="G26" s="670">
        <f t="shared" si="4"/>
        <v>0</v>
      </c>
      <c r="H26" s="670">
        <f t="shared" si="4"/>
        <v>0</v>
      </c>
      <c r="I26" s="670">
        <f t="shared" si="4"/>
        <v>0</v>
      </c>
      <c r="J26" s="670">
        <f t="shared" si="4"/>
        <v>0</v>
      </c>
      <c r="K26" s="670">
        <f t="shared" si="4"/>
        <v>0</v>
      </c>
      <c r="L26" s="670">
        <f t="shared" si="4"/>
        <v>0</v>
      </c>
      <c r="M26" s="670">
        <f t="shared" si="4"/>
        <v>0</v>
      </c>
      <c r="N26" s="670">
        <f t="shared" si="4"/>
        <v>0</v>
      </c>
      <c r="O26" s="670">
        <f t="shared" si="4"/>
        <v>0</v>
      </c>
      <c r="P26" s="670">
        <f t="shared" si="4"/>
        <v>0</v>
      </c>
      <c r="Q26" s="670">
        <f t="shared" si="4"/>
        <v>0</v>
      </c>
      <c r="R26" s="670">
        <f t="shared" si="4"/>
        <v>0</v>
      </c>
      <c r="S26" s="670">
        <f t="shared" si="4"/>
        <v>0</v>
      </c>
      <c r="T26" s="670">
        <f t="shared" si="4"/>
        <v>0</v>
      </c>
      <c r="U26" s="670">
        <f t="shared" si="4"/>
        <v>0</v>
      </c>
      <c r="V26" s="670">
        <f t="shared" si="4"/>
        <v>0</v>
      </c>
      <c r="W26" s="670">
        <f t="shared" si="4"/>
        <v>0</v>
      </c>
      <c r="X26" s="670">
        <f t="shared" si="4"/>
        <v>0</v>
      </c>
      <c r="Y26" s="670">
        <f t="shared" si="4"/>
        <v>0</v>
      </c>
      <c r="Z26" s="670">
        <f t="shared" si="4"/>
        <v>0</v>
      </c>
      <c r="AA26" s="670">
        <f t="shared" si="4"/>
        <v>0</v>
      </c>
      <c r="AB26" s="670">
        <f t="shared" si="4"/>
        <v>0</v>
      </c>
      <c r="AC26" s="670">
        <f t="shared" si="4"/>
        <v>0</v>
      </c>
      <c r="AD26" s="670">
        <f t="shared" si="4"/>
        <v>0</v>
      </c>
      <c r="AE26" s="670">
        <f t="shared" si="4"/>
        <v>0</v>
      </c>
      <c r="AF26" s="670">
        <f t="shared" si="4"/>
        <v>0</v>
      </c>
      <c r="AG26" s="670">
        <f t="shared" si="4"/>
        <v>0</v>
      </c>
      <c r="AH26" s="670">
        <f t="shared" si="4"/>
        <v>0</v>
      </c>
      <c r="AI26" s="670">
        <f t="shared" si="4"/>
        <v>0</v>
      </c>
      <c r="AJ26" s="670">
        <f t="shared" si="4"/>
        <v>0</v>
      </c>
      <c r="AK26" s="670">
        <f t="shared" si="4"/>
        <v>0</v>
      </c>
      <c r="AL26" s="670">
        <f t="shared" si="4"/>
        <v>0</v>
      </c>
      <c r="AM26" s="670">
        <f t="shared" si="4"/>
        <v>0</v>
      </c>
      <c r="AN26" s="670">
        <f t="shared" si="4"/>
        <v>0</v>
      </c>
      <c r="AO26" s="670">
        <f t="shared" si="4"/>
        <v>0</v>
      </c>
      <c r="AP26" s="670">
        <f t="shared" si="4"/>
        <v>0</v>
      </c>
      <c r="AQ26" s="670">
        <f t="shared" si="4"/>
        <v>0</v>
      </c>
      <c r="AR26" s="668">
        <f>SUM(D26:AQ26)</f>
        <v>0</v>
      </c>
      <c r="AS26" s="405"/>
    </row>
    <row r="27" spans="2:45" s="265" customFormat="1" ht="30" customHeight="1">
      <c r="B27" s="607"/>
      <c r="C27" s="563" t="s">
        <v>16</v>
      </c>
      <c r="D27" s="342"/>
      <c r="E27" s="342"/>
      <c r="F27" s="342"/>
      <c r="G27" s="342"/>
      <c r="H27" s="342"/>
      <c r="I27" s="342"/>
      <c r="J27" s="342"/>
      <c r="K27" s="342"/>
      <c r="L27" s="342"/>
      <c r="M27" s="342"/>
      <c r="N27" s="342"/>
      <c r="O27" s="342"/>
      <c r="P27" s="342"/>
      <c r="Q27" s="342"/>
      <c r="R27" s="342"/>
      <c r="S27" s="342"/>
      <c r="T27" s="342"/>
      <c r="U27" s="342"/>
      <c r="V27" s="342"/>
      <c r="W27" s="342"/>
      <c r="X27" s="342"/>
      <c r="Y27" s="342"/>
      <c r="Z27" s="342"/>
      <c r="AA27" s="342"/>
      <c r="AB27" s="342"/>
      <c r="AC27" s="342"/>
      <c r="AD27" s="342"/>
      <c r="AE27" s="342"/>
      <c r="AF27" s="342"/>
      <c r="AG27" s="342"/>
      <c r="AH27" s="342"/>
      <c r="AI27" s="342"/>
      <c r="AJ27" s="342"/>
      <c r="AK27" s="342"/>
      <c r="AL27" s="342"/>
      <c r="AM27" s="342"/>
      <c r="AN27" s="342"/>
      <c r="AO27" s="342"/>
      <c r="AP27" s="342"/>
      <c r="AQ27" s="342"/>
      <c r="AR27" s="669"/>
      <c r="AS27" s="344"/>
    </row>
    <row r="28" spans="2:45" s="2" customFormat="1" ht="17.100000000000001" customHeight="1">
      <c r="B28" s="582"/>
      <c r="C28" s="546" t="s">
        <v>109</v>
      </c>
      <c r="D28" s="346"/>
      <c r="E28" s="346"/>
      <c r="F28" s="346"/>
      <c r="G28" s="346"/>
      <c r="H28" s="346"/>
      <c r="I28" s="346"/>
      <c r="J28" s="346"/>
      <c r="K28" s="346"/>
      <c r="L28" s="346"/>
      <c r="M28" s="346"/>
      <c r="N28" s="346"/>
      <c r="O28" s="346"/>
      <c r="P28" s="346"/>
      <c r="Q28" s="346"/>
      <c r="R28" s="346"/>
      <c r="S28" s="346"/>
      <c r="T28" s="346"/>
      <c r="U28" s="346"/>
      <c r="V28" s="346"/>
      <c r="W28" s="346"/>
      <c r="X28" s="346"/>
      <c r="Y28" s="346"/>
      <c r="Z28" s="346"/>
      <c r="AA28" s="346"/>
      <c r="AB28" s="346"/>
      <c r="AC28" s="346"/>
      <c r="AD28" s="346"/>
      <c r="AE28" s="346"/>
      <c r="AF28" s="346"/>
      <c r="AG28" s="346"/>
      <c r="AH28" s="346"/>
      <c r="AI28" s="346"/>
      <c r="AJ28" s="346"/>
      <c r="AK28" s="346"/>
      <c r="AL28" s="346"/>
      <c r="AM28" s="346"/>
      <c r="AN28" s="346"/>
      <c r="AO28" s="346"/>
      <c r="AP28" s="346"/>
      <c r="AQ28" s="346"/>
      <c r="AR28" s="659">
        <f t="shared" ref="AR28:AR33" si="6">SUM(D28:AQ28)</f>
        <v>0</v>
      </c>
      <c r="AS28" s="341"/>
    </row>
    <row r="29" spans="2:45" s="2" customFormat="1" ht="17.100000000000001" customHeight="1">
      <c r="B29" s="582"/>
      <c r="C29" s="546" t="s">
        <v>110</v>
      </c>
      <c r="D29" s="346"/>
      <c r="E29" s="346"/>
      <c r="F29" s="346"/>
      <c r="G29" s="346"/>
      <c r="H29" s="346"/>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6"/>
      <c r="AQ29" s="346"/>
      <c r="AR29" s="659">
        <f t="shared" si="6"/>
        <v>0</v>
      </c>
      <c r="AS29" s="341"/>
    </row>
    <row r="30" spans="2:45" s="2" customFormat="1" ht="17.100000000000001" customHeight="1">
      <c r="B30" s="583"/>
      <c r="C30" s="546" t="s">
        <v>342</v>
      </c>
      <c r="D30" s="346"/>
      <c r="E30" s="346"/>
      <c r="F30" s="346"/>
      <c r="G30" s="346"/>
      <c r="H30" s="346"/>
      <c r="I30" s="346"/>
      <c r="J30" s="346"/>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659">
        <f t="shared" si="6"/>
        <v>0</v>
      </c>
      <c r="AS30" s="341"/>
    </row>
    <row r="31" spans="2:45" s="2" customFormat="1" ht="17.100000000000001" customHeight="1">
      <c r="B31" s="587"/>
      <c r="C31" s="546" t="s">
        <v>111</v>
      </c>
      <c r="D31" s="346"/>
      <c r="E31" s="346"/>
      <c r="F31" s="346"/>
      <c r="G31" s="346"/>
      <c r="H31" s="346"/>
      <c r="I31" s="346"/>
      <c r="J31" s="346"/>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659">
        <f t="shared" si="6"/>
        <v>0</v>
      </c>
      <c r="AS31" s="341"/>
    </row>
    <row r="32" spans="2:45" s="404" customFormat="1" ht="30" customHeight="1">
      <c r="B32" s="585"/>
      <c r="C32" s="562" t="s">
        <v>14</v>
      </c>
      <c r="D32" s="670">
        <f t="shared" ref="D32:AQ32" si="7">+D28+D29+D31</f>
        <v>0</v>
      </c>
      <c r="E32" s="670">
        <f t="shared" ref="E32" si="8">+E28+E29+E31</f>
        <v>0</v>
      </c>
      <c r="F32" s="670">
        <f t="shared" si="7"/>
        <v>0</v>
      </c>
      <c r="G32" s="670">
        <f t="shared" si="7"/>
        <v>0</v>
      </c>
      <c r="H32" s="670">
        <f t="shared" si="7"/>
        <v>0</v>
      </c>
      <c r="I32" s="670">
        <f t="shared" si="7"/>
        <v>0</v>
      </c>
      <c r="J32" s="670">
        <f t="shared" si="7"/>
        <v>0</v>
      </c>
      <c r="K32" s="670">
        <f t="shared" si="7"/>
        <v>0</v>
      </c>
      <c r="L32" s="670">
        <f t="shared" si="7"/>
        <v>0</v>
      </c>
      <c r="M32" s="670">
        <f t="shared" si="7"/>
        <v>0</v>
      </c>
      <c r="N32" s="670">
        <f t="shared" si="7"/>
        <v>0</v>
      </c>
      <c r="O32" s="670">
        <f t="shared" si="7"/>
        <v>0</v>
      </c>
      <c r="P32" s="670">
        <f t="shared" si="7"/>
        <v>0</v>
      </c>
      <c r="Q32" s="670">
        <f t="shared" si="7"/>
        <v>0</v>
      </c>
      <c r="R32" s="670">
        <f t="shared" si="7"/>
        <v>0</v>
      </c>
      <c r="S32" s="670">
        <f t="shared" si="7"/>
        <v>0</v>
      </c>
      <c r="T32" s="670">
        <f t="shared" si="7"/>
        <v>0</v>
      </c>
      <c r="U32" s="670">
        <f t="shared" si="7"/>
        <v>0</v>
      </c>
      <c r="V32" s="670">
        <f t="shared" si="7"/>
        <v>0</v>
      </c>
      <c r="W32" s="670">
        <f t="shared" si="7"/>
        <v>0</v>
      </c>
      <c r="X32" s="670">
        <f t="shared" si="7"/>
        <v>0</v>
      </c>
      <c r="Y32" s="670">
        <f t="shared" si="7"/>
        <v>0</v>
      </c>
      <c r="Z32" s="670">
        <f t="shared" si="7"/>
        <v>0</v>
      </c>
      <c r="AA32" s="670">
        <f t="shared" si="7"/>
        <v>0</v>
      </c>
      <c r="AB32" s="670">
        <f t="shared" si="7"/>
        <v>0</v>
      </c>
      <c r="AC32" s="670">
        <f t="shared" si="7"/>
        <v>0</v>
      </c>
      <c r="AD32" s="670">
        <f t="shared" si="7"/>
        <v>0</v>
      </c>
      <c r="AE32" s="670">
        <f t="shared" si="7"/>
        <v>0</v>
      </c>
      <c r="AF32" s="670">
        <f t="shared" si="7"/>
        <v>0</v>
      </c>
      <c r="AG32" s="670">
        <f t="shared" si="7"/>
        <v>0</v>
      </c>
      <c r="AH32" s="670">
        <f t="shared" si="7"/>
        <v>0</v>
      </c>
      <c r="AI32" s="670">
        <f t="shared" si="7"/>
        <v>0</v>
      </c>
      <c r="AJ32" s="670">
        <f t="shared" si="7"/>
        <v>0</v>
      </c>
      <c r="AK32" s="670">
        <f t="shared" si="7"/>
        <v>0</v>
      </c>
      <c r="AL32" s="670">
        <f t="shared" si="7"/>
        <v>0</v>
      </c>
      <c r="AM32" s="670">
        <f t="shared" si="7"/>
        <v>0</v>
      </c>
      <c r="AN32" s="670">
        <f t="shared" si="7"/>
        <v>0</v>
      </c>
      <c r="AO32" s="670">
        <f t="shared" si="7"/>
        <v>0</v>
      </c>
      <c r="AP32" s="670">
        <f t="shared" si="7"/>
        <v>0</v>
      </c>
      <c r="AQ32" s="670">
        <f t="shared" si="7"/>
        <v>0</v>
      </c>
      <c r="AR32" s="668">
        <f t="shared" si="6"/>
        <v>0</v>
      </c>
      <c r="AS32" s="671"/>
    </row>
    <row r="33" spans="2:45" s="2" customFormat="1" ht="30" customHeight="1">
      <c r="B33" s="582"/>
      <c r="C33" s="561" t="s">
        <v>17</v>
      </c>
      <c r="D33" s="661">
        <f>+SUM(D32,D26)</f>
        <v>0</v>
      </c>
      <c r="E33" s="661">
        <f>+SUM(E32,E26)</f>
        <v>0</v>
      </c>
      <c r="F33" s="661">
        <f t="shared" ref="F33:AQ33" si="9">+SUM(F32,F26)</f>
        <v>0</v>
      </c>
      <c r="G33" s="661">
        <f t="shared" si="9"/>
        <v>0</v>
      </c>
      <c r="H33" s="661">
        <f t="shared" si="9"/>
        <v>0</v>
      </c>
      <c r="I33" s="661">
        <f t="shared" si="9"/>
        <v>0</v>
      </c>
      <c r="J33" s="661">
        <f t="shared" si="9"/>
        <v>0</v>
      </c>
      <c r="K33" s="661">
        <f t="shared" si="9"/>
        <v>0</v>
      </c>
      <c r="L33" s="661">
        <f t="shared" si="9"/>
        <v>0</v>
      </c>
      <c r="M33" s="661">
        <f t="shared" si="9"/>
        <v>0</v>
      </c>
      <c r="N33" s="661">
        <f t="shared" si="9"/>
        <v>0</v>
      </c>
      <c r="O33" s="661">
        <f t="shared" si="9"/>
        <v>0</v>
      </c>
      <c r="P33" s="661">
        <f t="shared" si="9"/>
        <v>0</v>
      </c>
      <c r="Q33" s="661">
        <f t="shared" si="9"/>
        <v>0</v>
      </c>
      <c r="R33" s="661">
        <f t="shared" si="9"/>
        <v>0</v>
      </c>
      <c r="S33" s="661">
        <f t="shared" si="9"/>
        <v>0</v>
      </c>
      <c r="T33" s="661">
        <f t="shared" si="9"/>
        <v>0</v>
      </c>
      <c r="U33" s="661">
        <f t="shared" si="9"/>
        <v>0</v>
      </c>
      <c r="V33" s="661">
        <f t="shared" si="9"/>
        <v>0</v>
      </c>
      <c r="W33" s="661">
        <f t="shared" si="9"/>
        <v>0</v>
      </c>
      <c r="X33" s="661">
        <f t="shared" si="9"/>
        <v>0</v>
      </c>
      <c r="Y33" s="661">
        <f t="shared" si="9"/>
        <v>0</v>
      </c>
      <c r="Z33" s="661">
        <f t="shared" si="9"/>
        <v>0</v>
      </c>
      <c r="AA33" s="661">
        <f t="shared" si="9"/>
        <v>0</v>
      </c>
      <c r="AB33" s="661">
        <f t="shared" si="9"/>
        <v>0</v>
      </c>
      <c r="AC33" s="661">
        <f t="shared" si="9"/>
        <v>0</v>
      </c>
      <c r="AD33" s="661">
        <f t="shared" si="9"/>
        <v>0</v>
      </c>
      <c r="AE33" s="661">
        <f t="shared" si="9"/>
        <v>0</v>
      </c>
      <c r="AF33" s="661">
        <f t="shared" si="9"/>
        <v>0</v>
      </c>
      <c r="AG33" s="661">
        <f t="shared" si="9"/>
        <v>0</v>
      </c>
      <c r="AH33" s="661">
        <f t="shared" si="9"/>
        <v>0</v>
      </c>
      <c r="AI33" s="661">
        <f t="shared" si="9"/>
        <v>0</v>
      </c>
      <c r="AJ33" s="661">
        <f t="shared" si="9"/>
        <v>0</v>
      </c>
      <c r="AK33" s="661">
        <f t="shared" si="9"/>
        <v>0</v>
      </c>
      <c r="AL33" s="661">
        <f t="shared" si="9"/>
        <v>0</v>
      </c>
      <c r="AM33" s="661">
        <f t="shared" si="9"/>
        <v>0</v>
      </c>
      <c r="AN33" s="661">
        <f t="shared" si="9"/>
        <v>0</v>
      </c>
      <c r="AO33" s="661">
        <f t="shared" si="9"/>
        <v>0</v>
      </c>
      <c r="AP33" s="661">
        <f t="shared" si="9"/>
        <v>0</v>
      </c>
      <c r="AQ33" s="661">
        <f t="shared" si="9"/>
        <v>0</v>
      </c>
      <c r="AR33" s="659">
        <f t="shared" si="6"/>
        <v>0</v>
      </c>
      <c r="AS33" s="667"/>
    </row>
    <row r="34" spans="2:45" s="2" customFormat="1" ht="18" customHeight="1">
      <c r="B34" s="586"/>
      <c r="C34" s="561" t="s">
        <v>100</v>
      </c>
      <c r="D34" s="663"/>
      <c r="E34" s="663"/>
      <c r="F34" s="663"/>
      <c r="G34" s="663"/>
      <c r="H34" s="663"/>
      <c r="I34" s="663"/>
      <c r="J34" s="663"/>
      <c r="K34" s="663"/>
      <c r="L34" s="663"/>
      <c r="M34" s="663"/>
      <c r="N34" s="663"/>
      <c r="O34" s="663"/>
      <c r="P34" s="663"/>
      <c r="Q34" s="663"/>
      <c r="R34" s="663"/>
      <c r="S34" s="663"/>
      <c r="T34" s="663"/>
      <c r="U34" s="663"/>
      <c r="V34" s="663"/>
      <c r="W34" s="663"/>
      <c r="X34" s="663"/>
      <c r="Y34" s="663"/>
      <c r="Z34" s="663"/>
      <c r="AA34" s="663"/>
      <c r="AB34" s="663"/>
      <c r="AC34" s="663"/>
      <c r="AD34" s="663"/>
      <c r="AE34" s="663"/>
      <c r="AF34" s="663"/>
      <c r="AG34" s="663"/>
      <c r="AH34" s="663"/>
      <c r="AI34" s="663"/>
      <c r="AJ34" s="663"/>
      <c r="AK34" s="663"/>
      <c r="AL34" s="663"/>
      <c r="AM34" s="663"/>
      <c r="AN34" s="663"/>
      <c r="AO34" s="663"/>
      <c r="AP34" s="663"/>
      <c r="AQ34" s="663"/>
      <c r="AR34" s="340"/>
      <c r="AS34" s="341"/>
    </row>
    <row r="35" spans="2:45" s="2" customFormat="1" ht="30" customHeight="1">
      <c r="B35" s="582"/>
      <c r="C35" s="608" t="s">
        <v>130</v>
      </c>
      <c r="D35" s="661">
        <f>+SUM(D33,D19,D13)</f>
        <v>0</v>
      </c>
      <c r="E35" s="661">
        <f>+SUM(E33,E19,E13)</f>
        <v>0</v>
      </c>
      <c r="F35" s="661">
        <f t="shared" ref="F35:AQ35" si="10">+SUM(F33,F19,F13)</f>
        <v>0</v>
      </c>
      <c r="G35" s="661">
        <f t="shared" si="10"/>
        <v>0</v>
      </c>
      <c r="H35" s="661">
        <f t="shared" si="10"/>
        <v>0</v>
      </c>
      <c r="I35" s="661">
        <f t="shared" si="10"/>
        <v>0</v>
      </c>
      <c r="J35" s="661">
        <f t="shared" si="10"/>
        <v>0</v>
      </c>
      <c r="K35" s="661">
        <f t="shared" si="10"/>
        <v>0</v>
      </c>
      <c r="L35" s="661">
        <f t="shared" si="10"/>
        <v>0</v>
      </c>
      <c r="M35" s="661">
        <f t="shared" si="10"/>
        <v>0</v>
      </c>
      <c r="N35" s="661">
        <f t="shared" si="10"/>
        <v>0</v>
      </c>
      <c r="O35" s="661">
        <f t="shared" si="10"/>
        <v>0</v>
      </c>
      <c r="P35" s="661">
        <f t="shared" si="10"/>
        <v>0</v>
      </c>
      <c r="Q35" s="661">
        <f t="shared" si="10"/>
        <v>0</v>
      </c>
      <c r="R35" s="661">
        <f t="shared" si="10"/>
        <v>0</v>
      </c>
      <c r="S35" s="661">
        <f t="shared" si="10"/>
        <v>0</v>
      </c>
      <c r="T35" s="661">
        <f t="shared" si="10"/>
        <v>0</v>
      </c>
      <c r="U35" s="661">
        <f t="shared" si="10"/>
        <v>0</v>
      </c>
      <c r="V35" s="661">
        <f t="shared" si="10"/>
        <v>0</v>
      </c>
      <c r="W35" s="661">
        <f t="shared" si="10"/>
        <v>0</v>
      </c>
      <c r="X35" s="661">
        <f t="shared" si="10"/>
        <v>0</v>
      </c>
      <c r="Y35" s="661">
        <f t="shared" si="10"/>
        <v>0</v>
      </c>
      <c r="Z35" s="661">
        <f t="shared" si="10"/>
        <v>0</v>
      </c>
      <c r="AA35" s="661">
        <f t="shared" si="10"/>
        <v>0</v>
      </c>
      <c r="AB35" s="661">
        <f t="shared" si="10"/>
        <v>0</v>
      </c>
      <c r="AC35" s="661">
        <f t="shared" si="10"/>
        <v>0</v>
      </c>
      <c r="AD35" s="661">
        <f t="shared" si="10"/>
        <v>0</v>
      </c>
      <c r="AE35" s="661">
        <f t="shared" si="10"/>
        <v>0</v>
      </c>
      <c r="AF35" s="661">
        <f t="shared" si="10"/>
        <v>0</v>
      </c>
      <c r="AG35" s="661">
        <f t="shared" si="10"/>
        <v>0</v>
      </c>
      <c r="AH35" s="661">
        <f t="shared" si="10"/>
        <v>0</v>
      </c>
      <c r="AI35" s="661">
        <f t="shared" si="10"/>
        <v>0</v>
      </c>
      <c r="AJ35" s="661">
        <f t="shared" si="10"/>
        <v>0</v>
      </c>
      <c r="AK35" s="661">
        <f t="shared" si="10"/>
        <v>0</v>
      </c>
      <c r="AL35" s="661">
        <f t="shared" si="10"/>
        <v>0</v>
      </c>
      <c r="AM35" s="661">
        <f t="shared" si="10"/>
        <v>0</v>
      </c>
      <c r="AN35" s="661">
        <f t="shared" si="10"/>
        <v>0</v>
      </c>
      <c r="AO35" s="661">
        <f t="shared" si="10"/>
        <v>0</v>
      </c>
      <c r="AP35" s="661">
        <f t="shared" si="10"/>
        <v>0</v>
      </c>
      <c r="AQ35" s="661">
        <f t="shared" si="10"/>
        <v>0</v>
      </c>
      <c r="AR35" s="659">
        <f>+SUM(AR33,AR34,AR19,AR13)</f>
        <v>0</v>
      </c>
      <c r="AS35" s="667"/>
    </row>
    <row r="36" spans="2:45" s="265" customFormat="1" ht="30" customHeight="1">
      <c r="B36" s="588"/>
      <c r="C36" s="563" t="s">
        <v>27</v>
      </c>
      <c r="D36" s="672"/>
      <c r="E36" s="672"/>
      <c r="F36" s="672"/>
      <c r="G36" s="672"/>
      <c r="H36" s="672"/>
      <c r="I36" s="672"/>
      <c r="J36" s="672"/>
      <c r="K36" s="672"/>
      <c r="L36" s="672"/>
      <c r="M36" s="672"/>
      <c r="N36" s="672"/>
      <c r="O36" s="672"/>
      <c r="P36" s="672"/>
      <c r="Q36" s="672"/>
      <c r="R36" s="672"/>
      <c r="S36" s="672"/>
      <c r="T36" s="672"/>
      <c r="U36" s="672"/>
      <c r="V36" s="672"/>
      <c r="W36" s="672"/>
      <c r="X36" s="672"/>
      <c r="Y36" s="672"/>
      <c r="Z36" s="672"/>
      <c r="AA36" s="672"/>
      <c r="AB36" s="672"/>
      <c r="AC36" s="672"/>
      <c r="AD36" s="672"/>
      <c r="AE36" s="672"/>
      <c r="AF36" s="672"/>
      <c r="AG36" s="672"/>
      <c r="AH36" s="672"/>
      <c r="AI36" s="672"/>
      <c r="AJ36" s="672"/>
      <c r="AK36" s="672"/>
      <c r="AL36" s="672"/>
      <c r="AM36" s="672"/>
      <c r="AN36" s="672"/>
      <c r="AO36" s="672"/>
      <c r="AP36" s="672"/>
      <c r="AQ36" s="672"/>
      <c r="AR36" s="669"/>
      <c r="AS36" s="673"/>
    </row>
    <row r="37" spans="2:45" s="2" customFormat="1" ht="18" customHeight="1">
      <c r="B37" s="586"/>
      <c r="C37" s="561" t="s">
        <v>301</v>
      </c>
      <c r="D37" s="346"/>
      <c r="E37" s="346"/>
      <c r="F37" s="346"/>
      <c r="G37" s="346"/>
      <c r="H37" s="346"/>
      <c r="I37" s="346"/>
      <c r="J37" s="346"/>
      <c r="K37" s="346"/>
      <c r="L37" s="346"/>
      <c r="M37" s="346"/>
      <c r="N37" s="346"/>
      <c r="O37" s="346"/>
      <c r="P37" s="346"/>
      <c r="Q37" s="346"/>
      <c r="R37" s="346"/>
      <c r="S37" s="346"/>
      <c r="T37" s="346"/>
      <c r="U37" s="346"/>
      <c r="V37" s="346"/>
      <c r="W37" s="346"/>
      <c r="X37" s="346"/>
      <c r="Y37" s="346"/>
      <c r="Z37" s="346"/>
      <c r="AA37" s="346"/>
      <c r="AB37" s="346"/>
      <c r="AC37" s="346"/>
      <c r="AD37" s="346"/>
      <c r="AE37" s="346"/>
      <c r="AF37" s="346"/>
      <c r="AG37" s="346"/>
      <c r="AH37" s="346"/>
      <c r="AI37" s="346"/>
      <c r="AJ37" s="346"/>
      <c r="AK37" s="346"/>
      <c r="AL37" s="346"/>
      <c r="AM37" s="346"/>
      <c r="AN37" s="346"/>
      <c r="AO37" s="346"/>
      <c r="AP37" s="346"/>
      <c r="AQ37" s="346"/>
      <c r="AR37" s="659">
        <f>SUM(D37:AQ37)</f>
        <v>0</v>
      </c>
      <c r="AS37" s="341"/>
    </row>
    <row r="38" spans="2:45" s="2" customFormat="1" ht="18" customHeight="1">
      <c r="B38" s="589"/>
      <c r="C38" s="609" t="s">
        <v>302</v>
      </c>
      <c r="D38" s="368"/>
      <c r="E38" s="368"/>
      <c r="F38" s="368"/>
      <c r="G38" s="368"/>
      <c r="H38" s="368"/>
      <c r="I38" s="368"/>
      <c r="J38" s="368"/>
      <c r="K38" s="368"/>
      <c r="L38" s="368"/>
      <c r="M38" s="368"/>
      <c r="N38" s="368"/>
      <c r="O38" s="368"/>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659">
        <f>SUM(D38:AQ38)</f>
        <v>0</v>
      </c>
      <c r="AS38" s="355"/>
    </row>
    <row r="39" spans="2:45" s="2" customFormat="1" ht="66.75" customHeight="1">
      <c r="B39" s="590"/>
      <c r="C39" s="755" t="s">
        <v>303</v>
      </c>
      <c r="D39" s="755"/>
      <c r="E39" s="755"/>
      <c r="F39" s="755"/>
      <c r="G39" s="755"/>
      <c r="H39" s="755"/>
      <c r="I39" s="755"/>
      <c r="J39" s="755"/>
      <c r="K39" s="755"/>
      <c r="L39" s="755"/>
      <c r="M39" s="755"/>
      <c r="N39" s="755"/>
      <c r="O39" s="755"/>
      <c r="P39" s="755"/>
      <c r="Q39" s="755"/>
      <c r="R39" s="755"/>
      <c r="S39" s="755"/>
      <c r="T39" s="755"/>
      <c r="U39" s="755"/>
      <c r="V39" s="755"/>
      <c r="W39" s="755"/>
      <c r="X39" s="755"/>
      <c r="Y39" s="755"/>
      <c r="Z39" s="755"/>
      <c r="AA39" s="755"/>
      <c r="AB39" s="755"/>
      <c r="AC39" s="755"/>
      <c r="AD39" s="755"/>
      <c r="AE39" s="755"/>
      <c r="AF39" s="755"/>
      <c r="AG39" s="755"/>
      <c r="AH39" s="755"/>
      <c r="AI39" s="755"/>
      <c r="AJ39" s="755"/>
      <c r="AK39" s="755"/>
      <c r="AL39" s="755"/>
      <c r="AM39" s="755"/>
      <c r="AN39" s="755"/>
      <c r="AO39" s="755"/>
      <c r="AP39" s="755"/>
      <c r="AQ39" s="755"/>
      <c r="AR39" s="755"/>
      <c r="AS39" s="367"/>
    </row>
    <row r="40" spans="2:45" s="2" customFormat="1" ht="18" customHeight="1">
      <c r="B40" s="460"/>
      <c r="C40" s="561"/>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1"/>
      <c r="AR40" s="1"/>
      <c r="AS40" s="1"/>
    </row>
    <row r="41" spans="2:45" s="2" customFormat="1" ht="18" customHeight="1">
      <c r="B41" s="460"/>
      <c r="C41" s="561"/>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1"/>
      <c r="AR41" s="1"/>
      <c r="AS41" s="1"/>
    </row>
    <row r="42" spans="2:45" s="2" customFormat="1" ht="18" customHeight="1">
      <c r="B42" s="460"/>
      <c r="C42" s="561"/>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1"/>
      <c r="AR42" s="1"/>
      <c r="AS42" s="1"/>
    </row>
    <row r="43" spans="2:45" s="2" customFormat="1" ht="18" customHeight="1">
      <c r="B43" s="460"/>
      <c r="C43" s="561"/>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1"/>
      <c r="AR43" s="1"/>
      <c r="AS43" s="1"/>
    </row>
    <row r="44" spans="2:45" s="2" customFormat="1" ht="18" customHeight="1">
      <c r="B44" s="591" t="s">
        <v>278</v>
      </c>
      <c r="C44" s="561"/>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spans="2:45" s="2" customFormat="1" ht="18" customHeight="1">
      <c r="B45" s="592"/>
      <c r="C45" s="561"/>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row>
    <row r="46" spans="2:45" s="2" customFormat="1" ht="18" customHeight="1">
      <c r="B46" s="460"/>
      <c r="C46" s="561"/>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row>
    <row r="47" spans="2:45" s="1" customFormat="1" ht="18" customHeight="1">
      <c r="B47" s="593"/>
      <c r="C47" s="561"/>
      <c r="F47" s="387" t="s">
        <v>310</v>
      </c>
      <c r="G47" s="388">
        <f>MAX(D52:AT84)</f>
        <v>0</v>
      </c>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spans="2:45" s="1" customFormat="1" ht="20.100000000000001" customHeight="1">
      <c r="B48" s="594" t="s">
        <v>305</v>
      </c>
      <c r="C48" s="567"/>
      <c r="D48" s="377"/>
      <c r="E48" s="377"/>
      <c r="F48" s="389" t="s">
        <v>311</v>
      </c>
      <c r="G48" s="390">
        <f>MIN(D52:AT84)</f>
        <v>0</v>
      </c>
      <c r="H48" s="378"/>
      <c r="I48" s="378"/>
      <c r="J48" s="378"/>
      <c r="K48" s="378"/>
      <c r="L48" s="378"/>
      <c r="M48" s="378"/>
      <c r="N48" s="37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2:47" s="1" customFormat="1" ht="18" customHeight="1">
      <c r="B49" s="593"/>
      <c r="C49" s="561"/>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row>
    <row r="50" spans="2:47" s="1" customFormat="1" ht="18" customHeight="1">
      <c r="B50" s="593"/>
      <c r="C50" s="561"/>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2:47" s="2" customFormat="1" ht="27.95" customHeight="1">
      <c r="B51" s="595"/>
      <c r="C51" s="610" t="s">
        <v>7</v>
      </c>
      <c r="D51" s="383" t="str">
        <f>+D7</f>
        <v>AED</v>
      </c>
      <c r="E51" s="383" t="str">
        <f>+E7</f>
        <v>ARS</v>
      </c>
      <c r="F51" s="383" t="str">
        <f t="shared" ref="F51:AR51" si="11">+F7</f>
        <v>AUD</v>
      </c>
      <c r="G51" s="383" t="str">
        <f t="shared" si="11"/>
        <v>BGN</v>
      </c>
      <c r="H51" s="383" t="str">
        <f t="shared" si="11"/>
        <v>BHD</v>
      </c>
      <c r="I51" s="383" t="str">
        <f t="shared" si="11"/>
        <v>BRL</v>
      </c>
      <c r="J51" s="383" t="str">
        <f t="shared" si="11"/>
        <v>CAD</v>
      </c>
      <c r="K51" s="383" t="str">
        <f t="shared" si="11"/>
        <v>CHF</v>
      </c>
      <c r="L51" s="383" t="str">
        <f t="shared" si="11"/>
        <v>CLP</v>
      </c>
      <c r="M51" s="383" t="str">
        <f t="shared" si="11"/>
        <v>CNY</v>
      </c>
      <c r="N51" s="383" t="str">
        <f t="shared" si="11"/>
        <v>COP</v>
      </c>
      <c r="O51" s="383" t="str">
        <f t="shared" si="11"/>
        <v>CZK</v>
      </c>
      <c r="P51" s="383" t="str">
        <f t="shared" si="11"/>
        <v>DKK</v>
      </c>
      <c r="Q51" s="383" t="str">
        <f t="shared" si="11"/>
        <v>EUR</v>
      </c>
      <c r="R51" s="383" t="str">
        <f t="shared" si="11"/>
        <v>GBP</v>
      </c>
      <c r="S51" s="383" t="str">
        <f t="shared" si="11"/>
        <v>HKD</v>
      </c>
      <c r="T51" s="383" t="str">
        <f t="shared" si="11"/>
        <v>HUF</v>
      </c>
      <c r="U51" s="383" t="str">
        <f t="shared" si="11"/>
        <v>IDR</v>
      </c>
      <c r="V51" s="383" t="str">
        <f t="shared" si="11"/>
        <v>ILS</v>
      </c>
      <c r="W51" s="383" t="str">
        <f t="shared" si="11"/>
        <v>INR</v>
      </c>
      <c r="X51" s="383" t="str">
        <f t="shared" si="11"/>
        <v>JPY</v>
      </c>
      <c r="Y51" s="383" t="str">
        <f t="shared" si="11"/>
        <v>KRW</v>
      </c>
      <c r="Z51" s="383" t="str">
        <f t="shared" si="11"/>
        <v>MXN</v>
      </c>
      <c r="AA51" s="383" t="str">
        <f t="shared" si="11"/>
        <v>MYR</v>
      </c>
      <c r="AB51" s="383" t="str">
        <f t="shared" si="11"/>
        <v>NOK</v>
      </c>
      <c r="AC51" s="383" t="str">
        <f t="shared" si="11"/>
        <v>NZD</v>
      </c>
      <c r="AD51" s="383" t="str">
        <f t="shared" si="11"/>
        <v>PEN</v>
      </c>
      <c r="AE51" s="383" t="str">
        <f t="shared" si="11"/>
        <v>PHP</v>
      </c>
      <c r="AF51" s="383" t="str">
        <f t="shared" si="11"/>
        <v>PLN</v>
      </c>
      <c r="AG51" s="383" t="str">
        <f t="shared" si="11"/>
        <v>RON</v>
      </c>
      <c r="AH51" s="383" t="str">
        <f t="shared" si="11"/>
        <v>RUB</v>
      </c>
      <c r="AI51" s="383" t="str">
        <f t="shared" si="11"/>
        <v>SAR</v>
      </c>
      <c r="AJ51" s="383" t="str">
        <f t="shared" si="11"/>
        <v>SEK</v>
      </c>
      <c r="AK51" s="383" t="str">
        <f t="shared" si="11"/>
        <v>SGD</v>
      </c>
      <c r="AL51" s="383" t="str">
        <f t="shared" si="11"/>
        <v>THB</v>
      </c>
      <c r="AM51" s="383" t="str">
        <f t="shared" si="11"/>
        <v>TRY</v>
      </c>
      <c r="AN51" s="383" t="str">
        <f t="shared" si="11"/>
        <v>TWD</v>
      </c>
      <c r="AO51" s="383" t="str">
        <f t="shared" si="11"/>
        <v>USD</v>
      </c>
      <c r="AP51" s="383" t="str">
        <f t="shared" si="11"/>
        <v>ZAR</v>
      </c>
      <c r="AQ51" s="383" t="str">
        <f t="shared" si="11"/>
        <v>Other ²</v>
      </c>
      <c r="AR51" s="383" t="str">
        <f t="shared" si="11"/>
        <v>TOT</v>
      </c>
      <c r="AT51" s="383" t="str">
        <f>+AR7</f>
        <v>TOT</v>
      </c>
    </row>
    <row r="52" spans="2:47" s="2" customFormat="1" ht="18" customHeight="1">
      <c r="B52" s="600"/>
      <c r="C52" s="611" t="s">
        <v>156</v>
      </c>
      <c r="D52" s="412"/>
      <c r="E52" s="412"/>
      <c r="F52" s="406"/>
      <c r="G52" s="406"/>
      <c r="H52" s="406"/>
      <c r="I52" s="406"/>
      <c r="J52" s="406"/>
      <c r="K52" s="406"/>
      <c r="L52" s="406"/>
      <c r="M52" s="406"/>
      <c r="N52" s="406"/>
      <c r="O52" s="406"/>
      <c r="P52" s="406"/>
      <c r="Q52" s="406"/>
      <c r="R52" s="406"/>
      <c r="S52" s="406"/>
      <c r="T52" s="406"/>
      <c r="U52" s="406"/>
      <c r="V52" s="406"/>
      <c r="W52" s="406"/>
      <c r="X52" s="406"/>
      <c r="Y52" s="406"/>
      <c r="Z52" s="406"/>
      <c r="AA52" s="406"/>
      <c r="AB52" s="406"/>
      <c r="AC52" s="406"/>
      <c r="AD52" s="406"/>
      <c r="AE52" s="406"/>
      <c r="AF52" s="406"/>
      <c r="AG52" s="406"/>
      <c r="AH52" s="406"/>
      <c r="AI52" s="406"/>
      <c r="AJ52" s="406"/>
      <c r="AK52" s="406"/>
      <c r="AL52" s="406"/>
      <c r="AM52" s="406"/>
      <c r="AN52" s="406"/>
      <c r="AO52" s="406"/>
      <c r="AP52" s="406"/>
      <c r="AQ52" s="407"/>
      <c r="AR52" s="407"/>
      <c r="AS52" s="1"/>
      <c r="AT52" s="412"/>
    </row>
    <row r="53" spans="2:47" s="2" customFormat="1" ht="18" customHeight="1">
      <c r="B53" s="597"/>
      <c r="C53" s="570" t="s">
        <v>109</v>
      </c>
      <c r="D53" s="413"/>
      <c r="E53" s="413"/>
      <c r="F53" s="408"/>
      <c r="G53" s="408"/>
      <c r="H53" s="408"/>
      <c r="I53" s="408"/>
      <c r="J53" s="408"/>
      <c r="K53" s="408"/>
      <c r="L53" s="408"/>
      <c r="M53" s="408"/>
      <c r="N53" s="408"/>
      <c r="O53" s="408"/>
      <c r="P53" s="408"/>
      <c r="Q53" s="408"/>
      <c r="R53" s="408"/>
      <c r="S53" s="408"/>
      <c r="T53" s="408"/>
      <c r="U53" s="408"/>
      <c r="V53" s="408"/>
      <c r="W53" s="408"/>
      <c r="X53" s="408"/>
      <c r="Y53" s="408"/>
      <c r="Z53" s="408"/>
      <c r="AA53" s="408"/>
      <c r="AB53" s="408"/>
      <c r="AC53" s="408"/>
      <c r="AD53" s="408"/>
      <c r="AE53" s="408"/>
      <c r="AF53" s="408"/>
      <c r="AG53" s="408"/>
      <c r="AH53" s="408"/>
      <c r="AI53" s="408"/>
      <c r="AJ53" s="408"/>
      <c r="AK53" s="408"/>
      <c r="AL53" s="408"/>
      <c r="AM53" s="408"/>
      <c r="AN53" s="408"/>
      <c r="AO53" s="408"/>
      <c r="AP53" s="408"/>
      <c r="AQ53" s="409"/>
      <c r="AR53" s="409"/>
      <c r="AS53" s="1"/>
      <c r="AT53" s="385">
        <f>AR9-SUM(D9:AQ9)</f>
        <v>0</v>
      </c>
    </row>
    <row r="54" spans="2:47" s="2" customFormat="1" ht="18" customHeight="1">
      <c r="B54" s="598"/>
      <c r="C54" s="570" t="s">
        <v>110</v>
      </c>
      <c r="D54" s="413"/>
      <c r="E54" s="413"/>
      <c r="F54" s="408"/>
      <c r="G54" s="408"/>
      <c r="H54" s="408"/>
      <c r="I54" s="408"/>
      <c r="J54" s="408"/>
      <c r="K54" s="408"/>
      <c r="L54" s="408"/>
      <c r="M54" s="408"/>
      <c r="N54" s="408"/>
      <c r="O54" s="408"/>
      <c r="P54" s="408"/>
      <c r="Q54" s="408"/>
      <c r="R54" s="408"/>
      <c r="S54" s="408"/>
      <c r="T54" s="408"/>
      <c r="U54" s="408"/>
      <c r="V54" s="408"/>
      <c r="W54" s="408"/>
      <c r="X54" s="408"/>
      <c r="Y54" s="408"/>
      <c r="Z54" s="408"/>
      <c r="AA54" s="408"/>
      <c r="AB54" s="408"/>
      <c r="AC54" s="408"/>
      <c r="AD54" s="408"/>
      <c r="AE54" s="408"/>
      <c r="AF54" s="408"/>
      <c r="AG54" s="408"/>
      <c r="AH54" s="408"/>
      <c r="AI54" s="408"/>
      <c r="AJ54" s="408"/>
      <c r="AK54" s="408"/>
      <c r="AL54" s="408"/>
      <c r="AM54" s="408"/>
      <c r="AN54" s="408"/>
      <c r="AO54" s="408"/>
      <c r="AP54" s="408"/>
      <c r="AQ54" s="409"/>
      <c r="AR54" s="409"/>
      <c r="AS54" s="1"/>
      <c r="AT54" s="385">
        <f>AR10-SUM(D10:AQ10)</f>
        <v>0</v>
      </c>
    </row>
    <row r="55" spans="2:47" s="2" customFormat="1" ht="18" customHeight="1">
      <c r="B55" s="598"/>
      <c r="C55" s="570" t="s">
        <v>342</v>
      </c>
      <c r="D55" s="381">
        <f>+IF(OR(SUM(D11)&gt;0),IF(OR(D10=0,D10=""),111,IF((D10&lt;D11),111,0)),0)</f>
        <v>0</v>
      </c>
      <c r="E55" s="381">
        <f>+IF(OR(SUM(E11)&gt;0),IF(OR(E10=0,E10=""),111,IF((E10&lt;E11),111,0)),0)</f>
        <v>0</v>
      </c>
      <c r="F55" s="541">
        <f t="shared" ref="F55:AR55" si="12">+IF(OR(SUM(F11)&gt;0),IF(OR(F10=0,F10=""),111,IF((F10&lt;F11),111,0)),0)</f>
        <v>0</v>
      </c>
      <c r="G55" s="541">
        <f t="shared" si="12"/>
        <v>0</v>
      </c>
      <c r="H55" s="541">
        <f t="shared" si="12"/>
        <v>0</v>
      </c>
      <c r="I55" s="541">
        <f t="shared" si="12"/>
        <v>0</v>
      </c>
      <c r="J55" s="541">
        <f t="shared" si="12"/>
        <v>0</v>
      </c>
      <c r="K55" s="541">
        <f t="shared" si="12"/>
        <v>0</v>
      </c>
      <c r="L55" s="541">
        <f t="shared" si="12"/>
        <v>0</v>
      </c>
      <c r="M55" s="541">
        <f t="shared" si="12"/>
        <v>0</v>
      </c>
      <c r="N55" s="541">
        <f t="shared" si="12"/>
        <v>0</v>
      </c>
      <c r="O55" s="541">
        <f t="shared" si="12"/>
        <v>0</v>
      </c>
      <c r="P55" s="541">
        <f t="shared" si="12"/>
        <v>0</v>
      </c>
      <c r="Q55" s="541">
        <f t="shared" si="12"/>
        <v>0</v>
      </c>
      <c r="R55" s="541">
        <f t="shared" si="12"/>
        <v>0</v>
      </c>
      <c r="S55" s="541">
        <f t="shared" si="12"/>
        <v>0</v>
      </c>
      <c r="T55" s="541">
        <f t="shared" si="12"/>
        <v>0</v>
      </c>
      <c r="U55" s="541">
        <f t="shared" si="12"/>
        <v>0</v>
      </c>
      <c r="V55" s="541">
        <f t="shared" si="12"/>
        <v>0</v>
      </c>
      <c r="W55" s="541">
        <f t="shared" si="12"/>
        <v>0</v>
      </c>
      <c r="X55" s="541">
        <f t="shared" si="12"/>
        <v>0</v>
      </c>
      <c r="Y55" s="541">
        <f t="shared" si="12"/>
        <v>0</v>
      </c>
      <c r="Z55" s="541">
        <f t="shared" si="12"/>
        <v>0</v>
      </c>
      <c r="AA55" s="541">
        <f t="shared" si="12"/>
        <v>0</v>
      </c>
      <c r="AB55" s="541">
        <f t="shared" si="12"/>
        <v>0</v>
      </c>
      <c r="AC55" s="541">
        <f t="shared" si="12"/>
        <v>0</v>
      </c>
      <c r="AD55" s="541">
        <f t="shared" si="12"/>
        <v>0</v>
      </c>
      <c r="AE55" s="541">
        <f t="shared" si="12"/>
        <v>0</v>
      </c>
      <c r="AF55" s="541">
        <f t="shared" si="12"/>
        <v>0</v>
      </c>
      <c r="AG55" s="541">
        <f t="shared" si="12"/>
        <v>0</v>
      </c>
      <c r="AH55" s="541">
        <f t="shared" si="12"/>
        <v>0</v>
      </c>
      <c r="AI55" s="541">
        <f t="shared" si="12"/>
        <v>0</v>
      </c>
      <c r="AJ55" s="541">
        <f t="shared" si="12"/>
        <v>0</v>
      </c>
      <c r="AK55" s="541">
        <f t="shared" si="12"/>
        <v>0</v>
      </c>
      <c r="AL55" s="541">
        <f t="shared" si="12"/>
        <v>0</v>
      </c>
      <c r="AM55" s="541">
        <f t="shared" si="12"/>
        <v>0</v>
      </c>
      <c r="AN55" s="541">
        <f t="shared" si="12"/>
        <v>0</v>
      </c>
      <c r="AO55" s="541">
        <f t="shared" si="12"/>
        <v>0</v>
      </c>
      <c r="AP55" s="541">
        <f t="shared" si="12"/>
        <v>0</v>
      </c>
      <c r="AQ55" s="540">
        <f t="shared" si="12"/>
        <v>0</v>
      </c>
      <c r="AR55" s="540">
        <f t="shared" si="12"/>
        <v>0</v>
      </c>
      <c r="AS55" s="542"/>
      <c r="AT55" s="385">
        <f>AR11-SUM(D11:AQ11)</f>
        <v>0</v>
      </c>
    </row>
    <row r="56" spans="2:47" s="2" customFormat="1" ht="18" customHeight="1">
      <c r="B56" s="598"/>
      <c r="C56" s="570" t="s">
        <v>111</v>
      </c>
      <c r="D56" s="413"/>
      <c r="E56" s="413"/>
      <c r="F56" s="408"/>
      <c r="G56" s="408"/>
      <c r="H56" s="408"/>
      <c r="I56" s="408"/>
      <c r="J56" s="408"/>
      <c r="K56" s="408"/>
      <c r="L56" s="408"/>
      <c r="M56" s="408"/>
      <c r="N56" s="408"/>
      <c r="O56" s="408"/>
      <c r="P56" s="408"/>
      <c r="Q56" s="408"/>
      <c r="R56" s="408"/>
      <c r="S56" s="408"/>
      <c r="T56" s="408"/>
      <c r="U56" s="408"/>
      <c r="V56" s="408"/>
      <c r="W56" s="408"/>
      <c r="X56" s="408"/>
      <c r="Y56" s="408"/>
      <c r="Z56" s="408"/>
      <c r="AA56" s="408"/>
      <c r="AB56" s="408"/>
      <c r="AC56" s="408"/>
      <c r="AD56" s="408"/>
      <c r="AE56" s="408"/>
      <c r="AF56" s="408"/>
      <c r="AG56" s="408"/>
      <c r="AH56" s="408"/>
      <c r="AI56" s="408"/>
      <c r="AJ56" s="408"/>
      <c r="AK56" s="408"/>
      <c r="AL56" s="408"/>
      <c r="AM56" s="408"/>
      <c r="AN56" s="408"/>
      <c r="AO56" s="408"/>
      <c r="AP56" s="408"/>
      <c r="AQ56" s="409"/>
      <c r="AR56" s="409"/>
      <c r="AS56" s="1"/>
      <c r="AT56" s="385">
        <f>AR12-SUM(D12:AQ12)</f>
        <v>0</v>
      </c>
    </row>
    <row r="57" spans="2:47" s="2" customFormat="1" ht="18" customHeight="1">
      <c r="B57" s="597"/>
      <c r="C57" s="378" t="s">
        <v>14</v>
      </c>
      <c r="D57" s="381">
        <f>+D13-D9-D10-D12</f>
        <v>0</v>
      </c>
      <c r="E57" s="381">
        <f>+E13-E9-E10-E12</f>
        <v>0</v>
      </c>
      <c r="F57" s="385">
        <f t="shared" ref="F57:AR57" si="13">+F13-F9-F10-F12</f>
        <v>0</v>
      </c>
      <c r="G57" s="385">
        <f t="shared" si="13"/>
        <v>0</v>
      </c>
      <c r="H57" s="385">
        <f t="shared" si="13"/>
        <v>0</v>
      </c>
      <c r="I57" s="385">
        <f t="shared" si="13"/>
        <v>0</v>
      </c>
      <c r="J57" s="385">
        <f t="shared" si="13"/>
        <v>0</v>
      </c>
      <c r="K57" s="385">
        <f t="shared" si="13"/>
        <v>0</v>
      </c>
      <c r="L57" s="385">
        <f t="shared" si="13"/>
        <v>0</v>
      </c>
      <c r="M57" s="385">
        <f t="shared" si="13"/>
        <v>0</v>
      </c>
      <c r="N57" s="385">
        <f t="shared" si="13"/>
        <v>0</v>
      </c>
      <c r="O57" s="385">
        <f t="shared" si="13"/>
        <v>0</v>
      </c>
      <c r="P57" s="385">
        <f t="shared" si="13"/>
        <v>0</v>
      </c>
      <c r="Q57" s="385">
        <f t="shared" si="13"/>
        <v>0</v>
      </c>
      <c r="R57" s="385">
        <f t="shared" si="13"/>
        <v>0</v>
      </c>
      <c r="S57" s="385">
        <f t="shared" si="13"/>
        <v>0</v>
      </c>
      <c r="T57" s="385">
        <f t="shared" si="13"/>
        <v>0</v>
      </c>
      <c r="U57" s="385">
        <f t="shared" si="13"/>
        <v>0</v>
      </c>
      <c r="V57" s="385">
        <f t="shared" si="13"/>
        <v>0</v>
      </c>
      <c r="W57" s="385">
        <f t="shared" si="13"/>
        <v>0</v>
      </c>
      <c r="X57" s="385">
        <f t="shared" si="13"/>
        <v>0</v>
      </c>
      <c r="Y57" s="385">
        <f t="shared" si="13"/>
        <v>0</v>
      </c>
      <c r="Z57" s="385">
        <f t="shared" si="13"/>
        <v>0</v>
      </c>
      <c r="AA57" s="385">
        <f t="shared" si="13"/>
        <v>0</v>
      </c>
      <c r="AB57" s="385">
        <f t="shared" si="13"/>
        <v>0</v>
      </c>
      <c r="AC57" s="385">
        <f t="shared" si="13"/>
        <v>0</v>
      </c>
      <c r="AD57" s="385">
        <f t="shared" si="13"/>
        <v>0</v>
      </c>
      <c r="AE57" s="385">
        <f t="shared" si="13"/>
        <v>0</v>
      </c>
      <c r="AF57" s="385">
        <f t="shared" si="13"/>
        <v>0</v>
      </c>
      <c r="AG57" s="385">
        <f t="shared" si="13"/>
        <v>0</v>
      </c>
      <c r="AH57" s="385">
        <f t="shared" si="13"/>
        <v>0</v>
      </c>
      <c r="AI57" s="385">
        <f t="shared" si="13"/>
        <v>0</v>
      </c>
      <c r="AJ57" s="385">
        <f t="shared" si="13"/>
        <v>0</v>
      </c>
      <c r="AK57" s="385">
        <f t="shared" si="13"/>
        <v>0</v>
      </c>
      <c r="AL57" s="385">
        <f t="shared" si="13"/>
        <v>0</v>
      </c>
      <c r="AM57" s="385">
        <f t="shared" si="13"/>
        <v>0</v>
      </c>
      <c r="AN57" s="385">
        <f t="shared" si="13"/>
        <v>0</v>
      </c>
      <c r="AO57" s="385">
        <f t="shared" si="13"/>
        <v>0</v>
      </c>
      <c r="AP57" s="385">
        <f t="shared" si="13"/>
        <v>0</v>
      </c>
      <c r="AQ57" s="385">
        <f t="shared" si="13"/>
        <v>0</v>
      </c>
      <c r="AR57" s="385">
        <f t="shared" si="13"/>
        <v>0</v>
      </c>
      <c r="AT57" s="385">
        <f>AR13-SUM(D13:AQ13)</f>
        <v>0</v>
      </c>
      <c r="AU57" s="4"/>
    </row>
    <row r="58" spans="2:47" s="2" customFormat="1" ht="18" customHeight="1">
      <c r="B58" s="600"/>
      <c r="C58" s="574" t="s">
        <v>29</v>
      </c>
      <c r="D58" s="413"/>
      <c r="E58" s="413"/>
      <c r="F58" s="408"/>
      <c r="G58" s="408"/>
      <c r="H58" s="408"/>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8"/>
      <c r="AF58" s="408"/>
      <c r="AG58" s="408"/>
      <c r="AH58" s="408"/>
      <c r="AI58" s="408"/>
      <c r="AJ58" s="408"/>
      <c r="AK58" s="408"/>
      <c r="AL58" s="408"/>
      <c r="AM58" s="408"/>
      <c r="AN58" s="408"/>
      <c r="AO58" s="408"/>
      <c r="AP58" s="408"/>
      <c r="AQ58" s="409"/>
      <c r="AR58" s="409"/>
      <c r="AS58" s="1"/>
      <c r="AT58" s="413"/>
    </row>
    <row r="59" spans="2:47" s="2" customFormat="1" ht="18" customHeight="1">
      <c r="B59" s="597"/>
      <c r="C59" s="570" t="s">
        <v>109</v>
      </c>
      <c r="D59" s="413"/>
      <c r="E59" s="413"/>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8"/>
      <c r="AF59" s="408"/>
      <c r="AG59" s="408"/>
      <c r="AH59" s="408"/>
      <c r="AI59" s="408"/>
      <c r="AJ59" s="408"/>
      <c r="AK59" s="408"/>
      <c r="AL59" s="408"/>
      <c r="AM59" s="408"/>
      <c r="AN59" s="408"/>
      <c r="AO59" s="408"/>
      <c r="AP59" s="408"/>
      <c r="AQ59" s="409"/>
      <c r="AR59" s="409"/>
      <c r="AS59" s="1"/>
      <c r="AT59" s="385">
        <f>AR15-SUM(D15:AQ15)</f>
        <v>0</v>
      </c>
    </row>
    <row r="60" spans="2:47" s="2" customFormat="1" ht="18" customHeight="1">
      <c r="B60" s="598"/>
      <c r="C60" s="570" t="s">
        <v>110</v>
      </c>
      <c r="D60" s="413"/>
      <c r="E60" s="413"/>
      <c r="F60" s="408"/>
      <c r="G60" s="408"/>
      <c r="H60" s="408"/>
      <c r="I60" s="408"/>
      <c r="J60" s="408"/>
      <c r="K60" s="408"/>
      <c r="L60" s="408"/>
      <c r="M60" s="408"/>
      <c r="N60" s="408"/>
      <c r="O60" s="408"/>
      <c r="P60" s="408"/>
      <c r="Q60" s="408"/>
      <c r="R60" s="408"/>
      <c r="S60" s="408"/>
      <c r="T60" s="408"/>
      <c r="U60" s="408"/>
      <c r="V60" s="408"/>
      <c r="W60" s="408"/>
      <c r="X60" s="408"/>
      <c r="Y60" s="408"/>
      <c r="Z60" s="408"/>
      <c r="AA60" s="408"/>
      <c r="AB60" s="408"/>
      <c r="AC60" s="408"/>
      <c r="AD60" s="408"/>
      <c r="AE60" s="408"/>
      <c r="AF60" s="408"/>
      <c r="AG60" s="408"/>
      <c r="AH60" s="408"/>
      <c r="AI60" s="408"/>
      <c r="AJ60" s="408"/>
      <c r="AK60" s="408"/>
      <c r="AL60" s="408"/>
      <c r="AM60" s="408"/>
      <c r="AN60" s="408"/>
      <c r="AO60" s="408"/>
      <c r="AP60" s="408"/>
      <c r="AQ60" s="409"/>
      <c r="AR60" s="409"/>
      <c r="AS60" s="1"/>
      <c r="AT60" s="385">
        <f>AR16-SUM(D16:AQ16)</f>
        <v>0</v>
      </c>
    </row>
    <row r="61" spans="2:47" s="2" customFormat="1" ht="18" customHeight="1">
      <c r="B61" s="598"/>
      <c r="C61" s="570" t="s">
        <v>342</v>
      </c>
      <c r="D61" s="381">
        <f>+IF(OR(SUM(D17)&gt;0),IF(OR(D16=0,D16=""),111,IF((D16&lt;D17),111,0)),0)</f>
        <v>0</v>
      </c>
      <c r="E61" s="381">
        <f>+IF(OR(SUM(E17)&gt;0),IF(OR(E16=0,E16=""),111,IF((E16&lt;E17),111,0)),0)</f>
        <v>0</v>
      </c>
      <c r="F61" s="541">
        <f t="shared" ref="F61:AR61" si="14">+IF(OR(SUM(F17)&gt;0),IF(OR(F16=0,F16=""),111,IF((F16&lt;F17),111,0)),0)</f>
        <v>0</v>
      </c>
      <c r="G61" s="541">
        <f t="shared" si="14"/>
        <v>0</v>
      </c>
      <c r="H61" s="541">
        <f t="shared" si="14"/>
        <v>0</v>
      </c>
      <c r="I61" s="541">
        <f t="shared" si="14"/>
        <v>0</v>
      </c>
      <c r="J61" s="541">
        <f t="shared" si="14"/>
        <v>0</v>
      </c>
      <c r="K61" s="541">
        <f t="shared" si="14"/>
        <v>0</v>
      </c>
      <c r="L61" s="541">
        <f t="shared" si="14"/>
        <v>0</v>
      </c>
      <c r="M61" s="541">
        <f t="shared" si="14"/>
        <v>0</v>
      </c>
      <c r="N61" s="541">
        <f t="shared" si="14"/>
        <v>0</v>
      </c>
      <c r="O61" s="541">
        <f t="shared" si="14"/>
        <v>0</v>
      </c>
      <c r="P61" s="541">
        <f t="shared" si="14"/>
        <v>0</v>
      </c>
      <c r="Q61" s="541">
        <f t="shared" si="14"/>
        <v>0</v>
      </c>
      <c r="R61" s="541">
        <f t="shared" si="14"/>
        <v>0</v>
      </c>
      <c r="S61" s="541">
        <f t="shared" si="14"/>
        <v>0</v>
      </c>
      <c r="T61" s="541">
        <f t="shared" si="14"/>
        <v>0</v>
      </c>
      <c r="U61" s="541">
        <f t="shared" si="14"/>
        <v>0</v>
      </c>
      <c r="V61" s="541">
        <f t="shared" si="14"/>
        <v>0</v>
      </c>
      <c r="W61" s="541">
        <f t="shared" si="14"/>
        <v>0</v>
      </c>
      <c r="X61" s="541">
        <f t="shared" si="14"/>
        <v>0</v>
      </c>
      <c r="Y61" s="541">
        <f t="shared" si="14"/>
        <v>0</v>
      </c>
      <c r="Z61" s="541">
        <f t="shared" si="14"/>
        <v>0</v>
      </c>
      <c r="AA61" s="541">
        <f t="shared" si="14"/>
        <v>0</v>
      </c>
      <c r="AB61" s="541">
        <f t="shared" si="14"/>
        <v>0</v>
      </c>
      <c r="AC61" s="541">
        <f t="shared" si="14"/>
        <v>0</v>
      </c>
      <c r="AD61" s="541">
        <f t="shared" si="14"/>
        <v>0</v>
      </c>
      <c r="AE61" s="541">
        <f t="shared" si="14"/>
        <v>0</v>
      </c>
      <c r="AF61" s="541">
        <f t="shared" si="14"/>
        <v>0</v>
      </c>
      <c r="AG61" s="541">
        <f t="shared" si="14"/>
        <v>0</v>
      </c>
      <c r="AH61" s="541">
        <f t="shared" si="14"/>
        <v>0</v>
      </c>
      <c r="AI61" s="541">
        <f t="shared" si="14"/>
        <v>0</v>
      </c>
      <c r="AJ61" s="541">
        <f t="shared" si="14"/>
        <v>0</v>
      </c>
      <c r="AK61" s="541">
        <f t="shared" si="14"/>
        <v>0</v>
      </c>
      <c r="AL61" s="541">
        <f t="shared" si="14"/>
        <v>0</v>
      </c>
      <c r="AM61" s="541">
        <f t="shared" si="14"/>
        <v>0</v>
      </c>
      <c r="AN61" s="541">
        <f t="shared" si="14"/>
        <v>0</v>
      </c>
      <c r="AO61" s="541">
        <f t="shared" si="14"/>
        <v>0</v>
      </c>
      <c r="AP61" s="541">
        <f t="shared" si="14"/>
        <v>0</v>
      </c>
      <c r="AQ61" s="540">
        <f t="shared" si="14"/>
        <v>0</v>
      </c>
      <c r="AR61" s="540">
        <f t="shared" si="14"/>
        <v>0</v>
      </c>
      <c r="AS61" s="542"/>
      <c r="AT61" s="385">
        <f>AR17-SUM(D17:AQ17)</f>
        <v>0</v>
      </c>
    </row>
    <row r="62" spans="2:47" s="2" customFormat="1" ht="18" customHeight="1">
      <c r="B62" s="598"/>
      <c r="C62" s="570" t="s">
        <v>111</v>
      </c>
      <c r="D62" s="413"/>
      <c r="E62" s="413"/>
      <c r="F62" s="408"/>
      <c r="G62" s="408"/>
      <c r="H62" s="408"/>
      <c r="I62" s="408"/>
      <c r="J62" s="408"/>
      <c r="K62" s="408"/>
      <c r="L62" s="408"/>
      <c r="M62" s="408"/>
      <c r="N62" s="408"/>
      <c r="O62" s="408"/>
      <c r="P62" s="408"/>
      <c r="Q62" s="408"/>
      <c r="R62" s="408"/>
      <c r="S62" s="408"/>
      <c r="T62" s="408"/>
      <c r="U62" s="408"/>
      <c r="V62" s="408"/>
      <c r="W62" s="408"/>
      <c r="X62" s="408"/>
      <c r="Y62" s="408"/>
      <c r="Z62" s="408"/>
      <c r="AA62" s="408"/>
      <c r="AB62" s="408"/>
      <c r="AC62" s="408"/>
      <c r="AD62" s="408"/>
      <c r="AE62" s="408"/>
      <c r="AF62" s="408"/>
      <c r="AG62" s="408"/>
      <c r="AH62" s="408"/>
      <c r="AI62" s="408"/>
      <c r="AJ62" s="408"/>
      <c r="AK62" s="408"/>
      <c r="AL62" s="408"/>
      <c r="AM62" s="408"/>
      <c r="AN62" s="408"/>
      <c r="AO62" s="408"/>
      <c r="AP62" s="408"/>
      <c r="AQ62" s="409"/>
      <c r="AR62" s="409"/>
      <c r="AS62" s="1"/>
      <c r="AT62" s="385">
        <f>AR18-SUM(D18:AQ18)</f>
        <v>0</v>
      </c>
    </row>
    <row r="63" spans="2:47" s="2" customFormat="1" ht="18" customHeight="1">
      <c r="B63" s="597"/>
      <c r="C63" s="378" t="s">
        <v>14</v>
      </c>
      <c r="D63" s="381">
        <f>+D19-D15-D16-D18</f>
        <v>0</v>
      </c>
      <c r="E63" s="381">
        <f>+E19-E15-E16-E18</f>
        <v>0</v>
      </c>
      <c r="F63" s="385">
        <f t="shared" ref="F63:AR63" si="15">+F19-F15-F16-F18</f>
        <v>0</v>
      </c>
      <c r="G63" s="385">
        <f t="shared" si="15"/>
        <v>0</v>
      </c>
      <c r="H63" s="385">
        <f t="shared" si="15"/>
        <v>0</v>
      </c>
      <c r="I63" s="385">
        <f t="shared" si="15"/>
        <v>0</v>
      </c>
      <c r="J63" s="385">
        <f t="shared" si="15"/>
        <v>0</v>
      </c>
      <c r="K63" s="385">
        <f t="shared" si="15"/>
        <v>0</v>
      </c>
      <c r="L63" s="385">
        <f t="shared" si="15"/>
        <v>0</v>
      </c>
      <c r="M63" s="385">
        <f t="shared" si="15"/>
        <v>0</v>
      </c>
      <c r="N63" s="385">
        <f t="shared" si="15"/>
        <v>0</v>
      </c>
      <c r="O63" s="385">
        <f t="shared" si="15"/>
        <v>0</v>
      </c>
      <c r="P63" s="385">
        <f t="shared" si="15"/>
        <v>0</v>
      </c>
      <c r="Q63" s="385">
        <f t="shared" si="15"/>
        <v>0</v>
      </c>
      <c r="R63" s="385">
        <f t="shared" si="15"/>
        <v>0</v>
      </c>
      <c r="S63" s="385">
        <f t="shared" si="15"/>
        <v>0</v>
      </c>
      <c r="T63" s="385">
        <f t="shared" si="15"/>
        <v>0</v>
      </c>
      <c r="U63" s="385">
        <f t="shared" si="15"/>
        <v>0</v>
      </c>
      <c r="V63" s="385">
        <f t="shared" si="15"/>
        <v>0</v>
      </c>
      <c r="W63" s="385">
        <f t="shared" si="15"/>
        <v>0</v>
      </c>
      <c r="X63" s="385">
        <f t="shared" si="15"/>
        <v>0</v>
      </c>
      <c r="Y63" s="385">
        <f t="shared" si="15"/>
        <v>0</v>
      </c>
      <c r="Z63" s="385">
        <f t="shared" si="15"/>
        <v>0</v>
      </c>
      <c r="AA63" s="385">
        <f t="shared" si="15"/>
        <v>0</v>
      </c>
      <c r="AB63" s="385">
        <f t="shared" si="15"/>
        <v>0</v>
      </c>
      <c r="AC63" s="385">
        <f t="shared" si="15"/>
        <v>0</v>
      </c>
      <c r="AD63" s="385">
        <f t="shared" si="15"/>
        <v>0</v>
      </c>
      <c r="AE63" s="385">
        <f t="shared" si="15"/>
        <v>0</v>
      </c>
      <c r="AF63" s="385">
        <f t="shared" si="15"/>
        <v>0</v>
      </c>
      <c r="AG63" s="385">
        <f t="shared" si="15"/>
        <v>0</v>
      </c>
      <c r="AH63" s="385">
        <f t="shared" si="15"/>
        <v>0</v>
      </c>
      <c r="AI63" s="385">
        <f t="shared" si="15"/>
        <v>0</v>
      </c>
      <c r="AJ63" s="385">
        <f t="shared" si="15"/>
        <v>0</v>
      </c>
      <c r="AK63" s="385">
        <f t="shared" si="15"/>
        <v>0</v>
      </c>
      <c r="AL63" s="385">
        <f t="shared" si="15"/>
        <v>0</v>
      </c>
      <c r="AM63" s="385">
        <f t="shared" si="15"/>
        <v>0</v>
      </c>
      <c r="AN63" s="385">
        <f t="shared" si="15"/>
        <v>0</v>
      </c>
      <c r="AO63" s="385">
        <f t="shared" si="15"/>
        <v>0</v>
      </c>
      <c r="AP63" s="385">
        <f t="shared" si="15"/>
        <v>0</v>
      </c>
      <c r="AQ63" s="385">
        <f t="shared" si="15"/>
        <v>0</v>
      </c>
      <c r="AR63" s="385">
        <f t="shared" si="15"/>
        <v>0</v>
      </c>
      <c r="AT63" s="385">
        <f>AR19-SUM(D19:AQ19)</f>
        <v>0</v>
      </c>
      <c r="AU63" s="4"/>
    </row>
    <row r="64" spans="2:47" s="2" customFormat="1" ht="18" customHeight="1">
      <c r="B64" s="601"/>
      <c r="C64" s="572" t="s">
        <v>21</v>
      </c>
      <c r="D64" s="413"/>
      <c r="E64" s="413"/>
      <c r="F64" s="408"/>
      <c r="G64" s="408"/>
      <c r="H64" s="408"/>
      <c r="I64" s="408"/>
      <c r="J64" s="408"/>
      <c r="K64" s="408"/>
      <c r="L64" s="408"/>
      <c r="M64" s="408"/>
      <c r="N64" s="408"/>
      <c r="O64" s="408"/>
      <c r="P64" s="408"/>
      <c r="Q64" s="408"/>
      <c r="R64" s="408"/>
      <c r="S64" s="408"/>
      <c r="T64" s="408"/>
      <c r="U64" s="408"/>
      <c r="V64" s="408"/>
      <c r="W64" s="408"/>
      <c r="X64" s="408"/>
      <c r="Y64" s="408"/>
      <c r="Z64" s="408"/>
      <c r="AA64" s="408"/>
      <c r="AB64" s="408"/>
      <c r="AC64" s="408"/>
      <c r="AD64" s="408"/>
      <c r="AE64" s="408"/>
      <c r="AF64" s="408"/>
      <c r="AG64" s="408"/>
      <c r="AH64" s="408"/>
      <c r="AI64" s="408"/>
      <c r="AJ64" s="408"/>
      <c r="AK64" s="408"/>
      <c r="AL64" s="408"/>
      <c r="AM64" s="408"/>
      <c r="AN64" s="408"/>
      <c r="AO64" s="408"/>
      <c r="AP64" s="408"/>
      <c r="AQ64" s="409"/>
      <c r="AR64" s="409"/>
      <c r="AS64" s="1"/>
      <c r="AT64" s="413"/>
    </row>
    <row r="65" spans="2:47" s="2" customFormat="1" ht="18" customHeight="1">
      <c r="B65" s="601"/>
      <c r="C65" s="572" t="s">
        <v>15</v>
      </c>
      <c r="D65" s="413"/>
      <c r="E65" s="413"/>
      <c r="F65" s="408"/>
      <c r="G65" s="408"/>
      <c r="H65" s="408"/>
      <c r="I65" s="408"/>
      <c r="J65" s="408"/>
      <c r="K65" s="408"/>
      <c r="L65" s="408"/>
      <c r="M65" s="408"/>
      <c r="N65" s="408"/>
      <c r="O65" s="408"/>
      <c r="P65" s="408"/>
      <c r="Q65" s="408"/>
      <c r="R65" s="408"/>
      <c r="S65" s="408"/>
      <c r="T65" s="408"/>
      <c r="U65" s="408"/>
      <c r="V65" s="408"/>
      <c r="W65" s="408"/>
      <c r="X65" s="408"/>
      <c r="Y65" s="408"/>
      <c r="Z65" s="408"/>
      <c r="AA65" s="408"/>
      <c r="AB65" s="408"/>
      <c r="AC65" s="408"/>
      <c r="AD65" s="408"/>
      <c r="AE65" s="408"/>
      <c r="AF65" s="408"/>
      <c r="AG65" s="408"/>
      <c r="AH65" s="408"/>
      <c r="AI65" s="408"/>
      <c r="AJ65" s="408"/>
      <c r="AK65" s="408"/>
      <c r="AL65" s="408"/>
      <c r="AM65" s="408"/>
      <c r="AN65" s="408"/>
      <c r="AO65" s="408"/>
      <c r="AP65" s="408"/>
      <c r="AQ65" s="409"/>
      <c r="AR65" s="409"/>
      <c r="AS65" s="1"/>
      <c r="AT65" s="413"/>
    </row>
    <row r="66" spans="2:47" s="2" customFormat="1" ht="18" customHeight="1">
      <c r="B66" s="599"/>
      <c r="C66" s="570" t="s">
        <v>109</v>
      </c>
      <c r="D66" s="413"/>
      <c r="E66" s="413"/>
      <c r="F66" s="408"/>
      <c r="G66" s="408"/>
      <c r="H66" s="408"/>
      <c r="I66" s="408"/>
      <c r="J66" s="408"/>
      <c r="K66" s="408"/>
      <c r="L66" s="408"/>
      <c r="M66" s="408"/>
      <c r="N66" s="408"/>
      <c r="O66" s="408"/>
      <c r="P66" s="408"/>
      <c r="Q66" s="408"/>
      <c r="R66" s="408"/>
      <c r="S66" s="408"/>
      <c r="T66" s="408"/>
      <c r="U66" s="408"/>
      <c r="V66" s="408"/>
      <c r="W66" s="408"/>
      <c r="X66" s="408"/>
      <c r="Y66" s="408"/>
      <c r="Z66" s="408"/>
      <c r="AA66" s="408"/>
      <c r="AB66" s="408"/>
      <c r="AC66" s="408"/>
      <c r="AD66" s="408"/>
      <c r="AE66" s="408"/>
      <c r="AF66" s="408"/>
      <c r="AG66" s="408"/>
      <c r="AH66" s="408"/>
      <c r="AI66" s="408"/>
      <c r="AJ66" s="408"/>
      <c r="AK66" s="408"/>
      <c r="AL66" s="408"/>
      <c r="AM66" s="408"/>
      <c r="AN66" s="408"/>
      <c r="AO66" s="408"/>
      <c r="AP66" s="408"/>
      <c r="AQ66" s="409"/>
      <c r="AR66" s="409"/>
      <c r="AS66" s="1"/>
      <c r="AT66" s="385">
        <f>AR22-SUM(D22:AQ22)</f>
        <v>0</v>
      </c>
    </row>
    <row r="67" spans="2:47" s="2" customFormat="1" ht="18" customHeight="1">
      <c r="B67" s="597"/>
      <c r="C67" s="570" t="s">
        <v>110</v>
      </c>
      <c r="D67" s="413"/>
      <c r="E67" s="413"/>
      <c r="F67" s="408"/>
      <c r="G67" s="408"/>
      <c r="H67" s="408"/>
      <c r="I67" s="408"/>
      <c r="J67" s="408"/>
      <c r="K67" s="408"/>
      <c r="L67" s="408"/>
      <c r="M67" s="408"/>
      <c r="N67" s="408"/>
      <c r="O67" s="408"/>
      <c r="P67" s="408"/>
      <c r="Q67" s="408"/>
      <c r="R67" s="408"/>
      <c r="S67" s="408"/>
      <c r="T67" s="408"/>
      <c r="U67" s="408"/>
      <c r="V67" s="408"/>
      <c r="W67" s="408"/>
      <c r="X67" s="408"/>
      <c r="Y67" s="408"/>
      <c r="Z67" s="408"/>
      <c r="AA67" s="408"/>
      <c r="AB67" s="408"/>
      <c r="AC67" s="408"/>
      <c r="AD67" s="408"/>
      <c r="AE67" s="408"/>
      <c r="AF67" s="408"/>
      <c r="AG67" s="408"/>
      <c r="AH67" s="408"/>
      <c r="AI67" s="408"/>
      <c r="AJ67" s="408"/>
      <c r="AK67" s="408"/>
      <c r="AL67" s="408"/>
      <c r="AM67" s="408"/>
      <c r="AN67" s="408"/>
      <c r="AO67" s="408"/>
      <c r="AP67" s="408"/>
      <c r="AQ67" s="409"/>
      <c r="AR67" s="409"/>
      <c r="AS67" s="1"/>
      <c r="AT67" s="385">
        <f>AR23-SUM(D23:AQ23)</f>
        <v>0</v>
      </c>
    </row>
    <row r="68" spans="2:47" s="2" customFormat="1" ht="18" customHeight="1">
      <c r="B68" s="598"/>
      <c r="C68" s="570" t="s">
        <v>342</v>
      </c>
      <c r="D68" s="381">
        <f>+IF(OR(SUM(D24)&gt;0),IF(OR(D23=0,D23=""),111,IF((D23&lt;D24),111,0)),0)</f>
        <v>0</v>
      </c>
      <c r="E68" s="381">
        <f>+IF(OR(SUM(E24)&gt;0),IF(OR(E23=0,E23=""),111,IF((E23&lt;E24),111,0)),0)</f>
        <v>0</v>
      </c>
      <c r="F68" s="541">
        <f t="shared" ref="F68:AR68" si="16">+IF(OR(SUM(F24)&gt;0),IF(OR(F23=0,F23=""),111,IF((F23&lt;F24),111,0)),0)</f>
        <v>0</v>
      </c>
      <c r="G68" s="541">
        <f t="shared" si="16"/>
        <v>0</v>
      </c>
      <c r="H68" s="541">
        <f t="shared" si="16"/>
        <v>0</v>
      </c>
      <c r="I68" s="541">
        <f t="shared" si="16"/>
        <v>0</v>
      </c>
      <c r="J68" s="541">
        <f t="shared" si="16"/>
        <v>0</v>
      </c>
      <c r="K68" s="541">
        <f t="shared" si="16"/>
        <v>0</v>
      </c>
      <c r="L68" s="541">
        <f t="shared" si="16"/>
        <v>0</v>
      </c>
      <c r="M68" s="541">
        <f t="shared" si="16"/>
        <v>0</v>
      </c>
      <c r="N68" s="541">
        <f t="shared" si="16"/>
        <v>0</v>
      </c>
      <c r="O68" s="541">
        <f t="shared" si="16"/>
        <v>0</v>
      </c>
      <c r="P68" s="541">
        <f t="shared" si="16"/>
        <v>0</v>
      </c>
      <c r="Q68" s="541">
        <f t="shared" si="16"/>
        <v>0</v>
      </c>
      <c r="R68" s="541">
        <f t="shared" si="16"/>
        <v>0</v>
      </c>
      <c r="S68" s="541">
        <f t="shared" si="16"/>
        <v>0</v>
      </c>
      <c r="T68" s="541">
        <f t="shared" si="16"/>
        <v>0</v>
      </c>
      <c r="U68" s="541">
        <f t="shared" si="16"/>
        <v>0</v>
      </c>
      <c r="V68" s="541">
        <f t="shared" si="16"/>
        <v>0</v>
      </c>
      <c r="W68" s="541">
        <f t="shared" si="16"/>
        <v>0</v>
      </c>
      <c r="X68" s="541">
        <f t="shared" si="16"/>
        <v>0</v>
      </c>
      <c r="Y68" s="541">
        <f t="shared" si="16"/>
        <v>0</v>
      </c>
      <c r="Z68" s="541">
        <f t="shared" si="16"/>
        <v>0</v>
      </c>
      <c r="AA68" s="541">
        <f t="shared" si="16"/>
        <v>0</v>
      </c>
      <c r="AB68" s="541">
        <f t="shared" si="16"/>
        <v>0</v>
      </c>
      <c r="AC68" s="541">
        <f t="shared" si="16"/>
        <v>0</v>
      </c>
      <c r="AD68" s="541">
        <f t="shared" si="16"/>
        <v>0</v>
      </c>
      <c r="AE68" s="541">
        <f t="shared" si="16"/>
        <v>0</v>
      </c>
      <c r="AF68" s="541">
        <f t="shared" si="16"/>
        <v>0</v>
      </c>
      <c r="AG68" s="541">
        <f t="shared" si="16"/>
        <v>0</v>
      </c>
      <c r="AH68" s="541">
        <f t="shared" si="16"/>
        <v>0</v>
      </c>
      <c r="AI68" s="541">
        <f t="shared" si="16"/>
        <v>0</v>
      </c>
      <c r="AJ68" s="541">
        <f t="shared" si="16"/>
        <v>0</v>
      </c>
      <c r="AK68" s="541">
        <f t="shared" si="16"/>
        <v>0</v>
      </c>
      <c r="AL68" s="541">
        <f t="shared" si="16"/>
        <v>0</v>
      </c>
      <c r="AM68" s="541">
        <f t="shared" si="16"/>
        <v>0</v>
      </c>
      <c r="AN68" s="541">
        <f t="shared" si="16"/>
        <v>0</v>
      </c>
      <c r="AO68" s="541">
        <f t="shared" si="16"/>
        <v>0</v>
      </c>
      <c r="AP68" s="541">
        <f t="shared" si="16"/>
        <v>0</v>
      </c>
      <c r="AQ68" s="540">
        <f t="shared" si="16"/>
        <v>0</v>
      </c>
      <c r="AR68" s="540">
        <f t="shared" si="16"/>
        <v>0</v>
      </c>
      <c r="AS68" s="542"/>
      <c r="AT68" s="385">
        <f>AR24-SUM(D24:AQ24)</f>
        <v>0</v>
      </c>
    </row>
    <row r="69" spans="2:47" s="2" customFormat="1" ht="18" customHeight="1">
      <c r="B69" s="600"/>
      <c r="C69" s="570" t="s">
        <v>111</v>
      </c>
      <c r="D69" s="413"/>
      <c r="E69" s="413"/>
      <c r="F69" s="408"/>
      <c r="G69" s="408"/>
      <c r="H69" s="408"/>
      <c r="I69" s="408"/>
      <c r="J69" s="408"/>
      <c r="K69" s="408"/>
      <c r="L69" s="408"/>
      <c r="M69" s="408"/>
      <c r="N69" s="408"/>
      <c r="O69" s="408"/>
      <c r="P69" s="408"/>
      <c r="Q69" s="408"/>
      <c r="R69" s="408"/>
      <c r="S69" s="408"/>
      <c r="T69" s="408"/>
      <c r="U69" s="408"/>
      <c r="V69" s="408"/>
      <c r="W69" s="408"/>
      <c r="X69" s="408"/>
      <c r="Y69" s="408"/>
      <c r="Z69" s="408"/>
      <c r="AA69" s="408"/>
      <c r="AB69" s="408"/>
      <c r="AC69" s="408"/>
      <c r="AD69" s="408"/>
      <c r="AE69" s="408"/>
      <c r="AF69" s="408"/>
      <c r="AG69" s="408"/>
      <c r="AH69" s="408"/>
      <c r="AI69" s="408"/>
      <c r="AJ69" s="408"/>
      <c r="AK69" s="408"/>
      <c r="AL69" s="408"/>
      <c r="AM69" s="408"/>
      <c r="AN69" s="408"/>
      <c r="AO69" s="408"/>
      <c r="AP69" s="408"/>
      <c r="AQ69" s="409"/>
      <c r="AR69" s="409"/>
      <c r="AS69" s="1"/>
      <c r="AT69" s="385">
        <f>AR25-SUM(D25:AQ25)</f>
        <v>0</v>
      </c>
    </row>
    <row r="70" spans="2:47" s="2" customFormat="1" ht="18" customHeight="1">
      <c r="B70" s="597"/>
      <c r="C70" s="378" t="s">
        <v>14</v>
      </c>
      <c r="D70" s="381">
        <f>+D26-D22-D23-D25</f>
        <v>0</v>
      </c>
      <c r="E70" s="381">
        <f>+E26-E22-E23-E25</f>
        <v>0</v>
      </c>
      <c r="F70" s="385">
        <f t="shared" ref="F70:AR70" si="17">+F26-F22-F23-F25</f>
        <v>0</v>
      </c>
      <c r="G70" s="385">
        <f t="shared" si="17"/>
        <v>0</v>
      </c>
      <c r="H70" s="385">
        <f t="shared" si="17"/>
        <v>0</v>
      </c>
      <c r="I70" s="385">
        <f t="shared" si="17"/>
        <v>0</v>
      </c>
      <c r="J70" s="385">
        <f t="shared" si="17"/>
        <v>0</v>
      </c>
      <c r="K70" s="385">
        <f t="shared" si="17"/>
        <v>0</v>
      </c>
      <c r="L70" s="385">
        <f t="shared" si="17"/>
        <v>0</v>
      </c>
      <c r="M70" s="385">
        <f t="shared" si="17"/>
        <v>0</v>
      </c>
      <c r="N70" s="385">
        <f t="shared" si="17"/>
        <v>0</v>
      </c>
      <c r="O70" s="385">
        <f t="shared" si="17"/>
        <v>0</v>
      </c>
      <c r="P70" s="385">
        <f t="shared" si="17"/>
        <v>0</v>
      </c>
      <c r="Q70" s="385">
        <f t="shared" si="17"/>
        <v>0</v>
      </c>
      <c r="R70" s="385">
        <f t="shared" si="17"/>
        <v>0</v>
      </c>
      <c r="S70" s="385">
        <f t="shared" si="17"/>
        <v>0</v>
      </c>
      <c r="T70" s="385">
        <f t="shared" si="17"/>
        <v>0</v>
      </c>
      <c r="U70" s="385">
        <f t="shared" si="17"/>
        <v>0</v>
      </c>
      <c r="V70" s="385">
        <f t="shared" si="17"/>
        <v>0</v>
      </c>
      <c r="W70" s="385">
        <f t="shared" si="17"/>
        <v>0</v>
      </c>
      <c r="X70" s="385">
        <f t="shared" si="17"/>
        <v>0</v>
      </c>
      <c r="Y70" s="385">
        <f t="shared" si="17"/>
        <v>0</v>
      </c>
      <c r="Z70" s="385">
        <f t="shared" si="17"/>
        <v>0</v>
      </c>
      <c r="AA70" s="385">
        <f t="shared" si="17"/>
        <v>0</v>
      </c>
      <c r="AB70" s="385">
        <f t="shared" si="17"/>
        <v>0</v>
      </c>
      <c r="AC70" s="385">
        <f t="shared" si="17"/>
        <v>0</v>
      </c>
      <c r="AD70" s="385">
        <f t="shared" si="17"/>
        <v>0</v>
      </c>
      <c r="AE70" s="385">
        <f t="shared" si="17"/>
        <v>0</v>
      </c>
      <c r="AF70" s="385">
        <f t="shared" si="17"/>
        <v>0</v>
      </c>
      <c r="AG70" s="385">
        <f t="shared" si="17"/>
        <v>0</v>
      </c>
      <c r="AH70" s="385">
        <f t="shared" si="17"/>
        <v>0</v>
      </c>
      <c r="AI70" s="385">
        <f t="shared" si="17"/>
        <v>0</v>
      </c>
      <c r="AJ70" s="385">
        <f t="shared" si="17"/>
        <v>0</v>
      </c>
      <c r="AK70" s="385">
        <f t="shared" si="17"/>
        <v>0</v>
      </c>
      <c r="AL70" s="385">
        <f t="shared" si="17"/>
        <v>0</v>
      </c>
      <c r="AM70" s="385">
        <f t="shared" si="17"/>
        <v>0</v>
      </c>
      <c r="AN70" s="385">
        <f t="shared" si="17"/>
        <v>0</v>
      </c>
      <c r="AO70" s="385">
        <f t="shared" si="17"/>
        <v>0</v>
      </c>
      <c r="AP70" s="385">
        <f t="shared" si="17"/>
        <v>0</v>
      </c>
      <c r="AQ70" s="385">
        <f t="shared" si="17"/>
        <v>0</v>
      </c>
      <c r="AR70" s="385">
        <f t="shared" si="17"/>
        <v>0</v>
      </c>
      <c r="AT70" s="385">
        <f>AR26-SUM(D26:AQ26)</f>
        <v>0</v>
      </c>
      <c r="AU70" s="4"/>
    </row>
    <row r="71" spans="2:47" s="2" customFormat="1" ht="18" customHeight="1">
      <c r="B71" s="612"/>
      <c r="C71" s="572" t="s">
        <v>16</v>
      </c>
      <c r="D71" s="413"/>
      <c r="E71" s="413"/>
      <c r="F71" s="408"/>
      <c r="G71" s="408"/>
      <c r="H71" s="408"/>
      <c r="I71" s="408"/>
      <c r="J71" s="408"/>
      <c r="K71" s="408"/>
      <c r="L71" s="408"/>
      <c r="M71" s="408"/>
      <c r="N71" s="408"/>
      <c r="O71" s="408"/>
      <c r="P71" s="408"/>
      <c r="Q71" s="408"/>
      <c r="R71" s="408"/>
      <c r="S71" s="408"/>
      <c r="T71" s="408"/>
      <c r="U71" s="408"/>
      <c r="V71" s="408"/>
      <c r="W71" s="408"/>
      <c r="X71" s="408"/>
      <c r="Y71" s="408"/>
      <c r="Z71" s="408"/>
      <c r="AA71" s="408"/>
      <c r="AB71" s="408"/>
      <c r="AC71" s="408"/>
      <c r="AD71" s="408"/>
      <c r="AE71" s="408"/>
      <c r="AF71" s="408"/>
      <c r="AG71" s="408"/>
      <c r="AH71" s="408"/>
      <c r="AI71" s="408"/>
      <c r="AJ71" s="408"/>
      <c r="AK71" s="408"/>
      <c r="AL71" s="408"/>
      <c r="AM71" s="408"/>
      <c r="AN71" s="408"/>
      <c r="AO71" s="408"/>
      <c r="AP71" s="408"/>
      <c r="AQ71" s="409"/>
      <c r="AR71" s="409"/>
      <c r="AS71" s="1"/>
      <c r="AT71" s="413"/>
    </row>
    <row r="72" spans="2:47" s="2" customFormat="1" ht="18" customHeight="1">
      <c r="B72" s="597"/>
      <c r="C72" s="570" t="s">
        <v>109</v>
      </c>
      <c r="D72" s="413"/>
      <c r="E72" s="413"/>
      <c r="F72" s="408"/>
      <c r="G72" s="408"/>
      <c r="H72" s="408"/>
      <c r="I72" s="408"/>
      <c r="J72" s="408"/>
      <c r="K72" s="408"/>
      <c r="L72" s="408"/>
      <c r="M72" s="408"/>
      <c r="N72" s="408"/>
      <c r="O72" s="408"/>
      <c r="P72" s="408"/>
      <c r="Q72" s="408"/>
      <c r="R72" s="408"/>
      <c r="S72" s="408"/>
      <c r="T72" s="408"/>
      <c r="U72" s="408"/>
      <c r="V72" s="408"/>
      <c r="W72" s="408"/>
      <c r="X72" s="408"/>
      <c r="Y72" s="408"/>
      <c r="Z72" s="408"/>
      <c r="AA72" s="408"/>
      <c r="AB72" s="408"/>
      <c r="AC72" s="408"/>
      <c r="AD72" s="408"/>
      <c r="AE72" s="408"/>
      <c r="AF72" s="408"/>
      <c r="AG72" s="408"/>
      <c r="AH72" s="408"/>
      <c r="AI72" s="408"/>
      <c r="AJ72" s="408"/>
      <c r="AK72" s="408"/>
      <c r="AL72" s="408"/>
      <c r="AM72" s="408"/>
      <c r="AN72" s="408"/>
      <c r="AO72" s="408"/>
      <c r="AP72" s="408"/>
      <c r="AQ72" s="409"/>
      <c r="AR72" s="409"/>
      <c r="AS72" s="1"/>
      <c r="AT72" s="385">
        <f t="shared" ref="AT72:AT77" si="18">AR28-SUM(D28:AQ28)</f>
        <v>0</v>
      </c>
    </row>
    <row r="73" spans="2:47" s="2" customFormat="1" ht="18" customHeight="1">
      <c r="B73" s="597"/>
      <c r="C73" s="570" t="s">
        <v>110</v>
      </c>
      <c r="D73" s="413"/>
      <c r="E73" s="413"/>
      <c r="F73" s="408"/>
      <c r="G73" s="408"/>
      <c r="H73" s="408"/>
      <c r="I73" s="408"/>
      <c r="J73" s="408"/>
      <c r="K73" s="408"/>
      <c r="L73" s="408"/>
      <c r="M73" s="408"/>
      <c r="N73" s="408"/>
      <c r="O73" s="408"/>
      <c r="P73" s="408"/>
      <c r="Q73" s="408"/>
      <c r="R73" s="408"/>
      <c r="S73" s="408"/>
      <c r="T73" s="408"/>
      <c r="U73" s="408"/>
      <c r="V73" s="408"/>
      <c r="W73" s="408"/>
      <c r="X73" s="408"/>
      <c r="Y73" s="408"/>
      <c r="Z73" s="408"/>
      <c r="AA73" s="408"/>
      <c r="AB73" s="408"/>
      <c r="AC73" s="408"/>
      <c r="AD73" s="408"/>
      <c r="AE73" s="408"/>
      <c r="AF73" s="408"/>
      <c r="AG73" s="408"/>
      <c r="AH73" s="408"/>
      <c r="AI73" s="408"/>
      <c r="AJ73" s="408"/>
      <c r="AK73" s="408"/>
      <c r="AL73" s="408"/>
      <c r="AM73" s="408"/>
      <c r="AN73" s="408"/>
      <c r="AO73" s="408"/>
      <c r="AP73" s="408"/>
      <c r="AQ73" s="409"/>
      <c r="AR73" s="409"/>
      <c r="AS73" s="1"/>
      <c r="AT73" s="385">
        <f t="shared" si="18"/>
        <v>0</v>
      </c>
    </row>
    <row r="74" spans="2:47" s="2" customFormat="1" ht="18" customHeight="1">
      <c r="B74" s="598"/>
      <c r="C74" s="570" t="s">
        <v>342</v>
      </c>
      <c r="D74" s="381">
        <f>+IF(OR(SUM(D30)&gt;0),IF(OR(D29=0,D29=""),111,IF((D29&lt;D30),111,0)),0)</f>
        <v>0</v>
      </c>
      <c r="E74" s="381">
        <f>+IF(OR(SUM(E30)&gt;0),IF(OR(E29=0,E29=""),111,IF((E29&lt;E30),111,0)),0)</f>
        <v>0</v>
      </c>
      <c r="F74" s="541">
        <f t="shared" ref="F74:AR74" si="19">+IF(OR(SUM(F30)&gt;0),IF(OR(F29=0,F29=""),111,IF((F29&lt;F30),111,0)),0)</f>
        <v>0</v>
      </c>
      <c r="G74" s="541">
        <f t="shared" si="19"/>
        <v>0</v>
      </c>
      <c r="H74" s="541">
        <f t="shared" si="19"/>
        <v>0</v>
      </c>
      <c r="I74" s="541">
        <f t="shared" si="19"/>
        <v>0</v>
      </c>
      <c r="J74" s="541">
        <f t="shared" si="19"/>
        <v>0</v>
      </c>
      <c r="K74" s="541">
        <f t="shared" si="19"/>
        <v>0</v>
      </c>
      <c r="L74" s="541">
        <f t="shared" si="19"/>
        <v>0</v>
      </c>
      <c r="M74" s="541">
        <f t="shared" si="19"/>
        <v>0</v>
      </c>
      <c r="N74" s="541">
        <f t="shared" si="19"/>
        <v>0</v>
      </c>
      <c r="O74" s="541">
        <f t="shared" si="19"/>
        <v>0</v>
      </c>
      <c r="P74" s="541">
        <f t="shared" si="19"/>
        <v>0</v>
      </c>
      <c r="Q74" s="541">
        <f t="shared" si="19"/>
        <v>0</v>
      </c>
      <c r="R74" s="541">
        <f t="shared" si="19"/>
        <v>0</v>
      </c>
      <c r="S74" s="541">
        <f t="shared" si="19"/>
        <v>0</v>
      </c>
      <c r="T74" s="541">
        <f t="shared" si="19"/>
        <v>0</v>
      </c>
      <c r="U74" s="541">
        <f t="shared" si="19"/>
        <v>0</v>
      </c>
      <c r="V74" s="541">
        <f t="shared" si="19"/>
        <v>0</v>
      </c>
      <c r="W74" s="541">
        <f t="shared" si="19"/>
        <v>0</v>
      </c>
      <c r="X74" s="541">
        <f t="shared" si="19"/>
        <v>0</v>
      </c>
      <c r="Y74" s="541">
        <f t="shared" si="19"/>
        <v>0</v>
      </c>
      <c r="Z74" s="541">
        <f t="shared" si="19"/>
        <v>0</v>
      </c>
      <c r="AA74" s="541">
        <f t="shared" si="19"/>
        <v>0</v>
      </c>
      <c r="AB74" s="541">
        <f t="shared" si="19"/>
        <v>0</v>
      </c>
      <c r="AC74" s="541">
        <f t="shared" si="19"/>
        <v>0</v>
      </c>
      <c r="AD74" s="541">
        <f t="shared" si="19"/>
        <v>0</v>
      </c>
      <c r="AE74" s="541">
        <f t="shared" si="19"/>
        <v>0</v>
      </c>
      <c r="AF74" s="541">
        <f t="shared" si="19"/>
        <v>0</v>
      </c>
      <c r="AG74" s="541">
        <f t="shared" si="19"/>
        <v>0</v>
      </c>
      <c r="AH74" s="541">
        <f t="shared" si="19"/>
        <v>0</v>
      </c>
      <c r="AI74" s="541">
        <f t="shared" si="19"/>
        <v>0</v>
      </c>
      <c r="AJ74" s="541">
        <f t="shared" si="19"/>
        <v>0</v>
      </c>
      <c r="AK74" s="541">
        <f t="shared" si="19"/>
        <v>0</v>
      </c>
      <c r="AL74" s="541">
        <f t="shared" si="19"/>
        <v>0</v>
      </c>
      <c r="AM74" s="541">
        <f t="shared" si="19"/>
        <v>0</v>
      </c>
      <c r="AN74" s="541">
        <f t="shared" si="19"/>
        <v>0</v>
      </c>
      <c r="AO74" s="541">
        <f t="shared" si="19"/>
        <v>0</v>
      </c>
      <c r="AP74" s="541">
        <f t="shared" si="19"/>
        <v>0</v>
      </c>
      <c r="AQ74" s="540">
        <f t="shared" si="19"/>
        <v>0</v>
      </c>
      <c r="AR74" s="540">
        <f t="shared" si="19"/>
        <v>0</v>
      </c>
      <c r="AS74" s="542"/>
      <c r="AT74" s="385">
        <f t="shared" si="18"/>
        <v>0</v>
      </c>
    </row>
    <row r="75" spans="2:47" s="2" customFormat="1" ht="18" customHeight="1">
      <c r="B75" s="600"/>
      <c r="C75" s="570" t="s">
        <v>111</v>
      </c>
      <c r="D75" s="413"/>
      <c r="E75" s="413"/>
      <c r="F75" s="408"/>
      <c r="G75" s="408"/>
      <c r="H75" s="408"/>
      <c r="I75" s="408"/>
      <c r="J75" s="408"/>
      <c r="K75" s="408"/>
      <c r="L75" s="408"/>
      <c r="M75" s="408"/>
      <c r="N75" s="408"/>
      <c r="O75" s="408"/>
      <c r="P75" s="408"/>
      <c r="Q75" s="408"/>
      <c r="R75" s="408"/>
      <c r="S75" s="408"/>
      <c r="T75" s="408"/>
      <c r="U75" s="408"/>
      <c r="V75" s="408"/>
      <c r="W75" s="408"/>
      <c r="X75" s="408"/>
      <c r="Y75" s="408"/>
      <c r="Z75" s="408"/>
      <c r="AA75" s="408"/>
      <c r="AB75" s="408"/>
      <c r="AC75" s="408"/>
      <c r="AD75" s="408"/>
      <c r="AE75" s="408"/>
      <c r="AF75" s="408"/>
      <c r="AG75" s="408"/>
      <c r="AH75" s="408"/>
      <c r="AI75" s="408"/>
      <c r="AJ75" s="408"/>
      <c r="AK75" s="408"/>
      <c r="AL75" s="408"/>
      <c r="AM75" s="408"/>
      <c r="AN75" s="408"/>
      <c r="AO75" s="408"/>
      <c r="AP75" s="408"/>
      <c r="AQ75" s="409"/>
      <c r="AR75" s="409"/>
      <c r="AS75" s="1"/>
      <c r="AT75" s="385">
        <f t="shared" si="18"/>
        <v>0</v>
      </c>
    </row>
    <row r="76" spans="2:47" s="2" customFormat="1" ht="18" customHeight="1">
      <c r="B76" s="597"/>
      <c r="C76" s="378" t="s">
        <v>14</v>
      </c>
      <c r="D76" s="381">
        <f>+D32-D28-D29-D31</f>
        <v>0</v>
      </c>
      <c r="E76" s="381">
        <f>+E32-E28-E29-E31</f>
        <v>0</v>
      </c>
      <c r="F76" s="385">
        <f t="shared" ref="F76:AR76" si="20">+F32-F28-F29-F31</f>
        <v>0</v>
      </c>
      <c r="G76" s="385">
        <f t="shared" si="20"/>
        <v>0</v>
      </c>
      <c r="H76" s="385">
        <f t="shared" si="20"/>
        <v>0</v>
      </c>
      <c r="I76" s="385">
        <f t="shared" si="20"/>
        <v>0</v>
      </c>
      <c r="J76" s="385">
        <f t="shared" si="20"/>
        <v>0</v>
      </c>
      <c r="K76" s="385">
        <f t="shared" si="20"/>
        <v>0</v>
      </c>
      <c r="L76" s="385">
        <f t="shared" si="20"/>
        <v>0</v>
      </c>
      <c r="M76" s="385">
        <f t="shared" si="20"/>
        <v>0</v>
      </c>
      <c r="N76" s="385">
        <f t="shared" si="20"/>
        <v>0</v>
      </c>
      <c r="O76" s="385">
        <f t="shared" si="20"/>
        <v>0</v>
      </c>
      <c r="P76" s="385">
        <f t="shared" si="20"/>
        <v>0</v>
      </c>
      <c r="Q76" s="385">
        <f t="shared" si="20"/>
        <v>0</v>
      </c>
      <c r="R76" s="385">
        <f t="shared" si="20"/>
        <v>0</v>
      </c>
      <c r="S76" s="385">
        <f t="shared" si="20"/>
        <v>0</v>
      </c>
      <c r="T76" s="385">
        <f t="shared" si="20"/>
        <v>0</v>
      </c>
      <c r="U76" s="385">
        <f t="shared" si="20"/>
        <v>0</v>
      </c>
      <c r="V76" s="385">
        <f t="shared" si="20"/>
        <v>0</v>
      </c>
      <c r="W76" s="385">
        <f t="shared" si="20"/>
        <v>0</v>
      </c>
      <c r="X76" s="385">
        <f t="shared" si="20"/>
        <v>0</v>
      </c>
      <c r="Y76" s="385">
        <f t="shared" si="20"/>
        <v>0</v>
      </c>
      <c r="Z76" s="385">
        <f t="shared" si="20"/>
        <v>0</v>
      </c>
      <c r="AA76" s="385">
        <f t="shared" si="20"/>
        <v>0</v>
      </c>
      <c r="AB76" s="385">
        <f t="shared" si="20"/>
        <v>0</v>
      </c>
      <c r="AC76" s="385">
        <f t="shared" si="20"/>
        <v>0</v>
      </c>
      <c r="AD76" s="385">
        <f t="shared" si="20"/>
        <v>0</v>
      </c>
      <c r="AE76" s="385">
        <f t="shared" si="20"/>
        <v>0</v>
      </c>
      <c r="AF76" s="385">
        <f t="shared" si="20"/>
        <v>0</v>
      </c>
      <c r="AG76" s="385">
        <f t="shared" si="20"/>
        <v>0</v>
      </c>
      <c r="AH76" s="385">
        <f t="shared" si="20"/>
        <v>0</v>
      </c>
      <c r="AI76" s="385">
        <f t="shared" si="20"/>
        <v>0</v>
      </c>
      <c r="AJ76" s="385">
        <f t="shared" si="20"/>
        <v>0</v>
      </c>
      <c r="AK76" s="385">
        <f t="shared" si="20"/>
        <v>0</v>
      </c>
      <c r="AL76" s="385">
        <f t="shared" si="20"/>
        <v>0</v>
      </c>
      <c r="AM76" s="385">
        <f t="shared" si="20"/>
        <v>0</v>
      </c>
      <c r="AN76" s="385">
        <f t="shared" si="20"/>
        <v>0</v>
      </c>
      <c r="AO76" s="385">
        <f t="shared" si="20"/>
        <v>0</v>
      </c>
      <c r="AP76" s="385">
        <f t="shared" si="20"/>
        <v>0</v>
      </c>
      <c r="AQ76" s="385">
        <f t="shared" si="20"/>
        <v>0</v>
      </c>
      <c r="AR76" s="385">
        <f t="shared" si="20"/>
        <v>0</v>
      </c>
      <c r="AT76" s="385">
        <f t="shared" si="18"/>
        <v>0</v>
      </c>
      <c r="AU76" s="4"/>
    </row>
    <row r="77" spans="2:47" s="2" customFormat="1" ht="18" customHeight="1">
      <c r="B77" s="597"/>
      <c r="C77" s="378" t="s">
        <v>17</v>
      </c>
      <c r="D77" s="385">
        <f>+D33-SUM(D32,D26)</f>
        <v>0</v>
      </c>
      <c r="E77" s="385">
        <f>+E33-SUM(E32,E26)</f>
        <v>0</v>
      </c>
      <c r="F77" s="385">
        <f t="shared" ref="F77:AR77" si="21">+F33-SUM(F32,F26)</f>
        <v>0</v>
      </c>
      <c r="G77" s="385">
        <f t="shared" si="21"/>
        <v>0</v>
      </c>
      <c r="H77" s="385">
        <f t="shared" si="21"/>
        <v>0</v>
      </c>
      <c r="I77" s="385">
        <f t="shared" si="21"/>
        <v>0</v>
      </c>
      <c r="J77" s="385">
        <f t="shared" si="21"/>
        <v>0</v>
      </c>
      <c r="K77" s="385">
        <f t="shared" si="21"/>
        <v>0</v>
      </c>
      <c r="L77" s="385">
        <f t="shared" si="21"/>
        <v>0</v>
      </c>
      <c r="M77" s="385">
        <f t="shared" si="21"/>
        <v>0</v>
      </c>
      <c r="N77" s="385">
        <f t="shared" si="21"/>
        <v>0</v>
      </c>
      <c r="O77" s="385">
        <f t="shared" si="21"/>
        <v>0</v>
      </c>
      <c r="P77" s="385">
        <f t="shared" si="21"/>
        <v>0</v>
      </c>
      <c r="Q77" s="385">
        <f t="shared" si="21"/>
        <v>0</v>
      </c>
      <c r="R77" s="385">
        <f t="shared" si="21"/>
        <v>0</v>
      </c>
      <c r="S77" s="385">
        <f t="shared" si="21"/>
        <v>0</v>
      </c>
      <c r="T77" s="385">
        <f t="shared" si="21"/>
        <v>0</v>
      </c>
      <c r="U77" s="385">
        <f t="shared" si="21"/>
        <v>0</v>
      </c>
      <c r="V77" s="385">
        <f t="shared" si="21"/>
        <v>0</v>
      </c>
      <c r="W77" s="385">
        <f t="shared" si="21"/>
        <v>0</v>
      </c>
      <c r="X77" s="385">
        <f t="shared" si="21"/>
        <v>0</v>
      </c>
      <c r="Y77" s="385">
        <f t="shared" si="21"/>
        <v>0</v>
      </c>
      <c r="Z77" s="385">
        <f t="shared" si="21"/>
        <v>0</v>
      </c>
      <c r="AA77" s="385">
        <f t="shared" si="21"/>
        <v>0</v>
      </c>
      <c r="AB77" s="385">
        <f t="shared" si="21"/>
        <v>0</v>
      </c>
      <c r="AC77" s="385">
        <f t="shared" si="21"/>
        <v>0</v>
      </c>
      <c r="AD77" s="385">
        <f t="shared" si="21"/>
        <v>0</v>
      </c>
      <c r="AE77" s="385">
        <f t="shared" si="21"/>
        <v>0</v>
      </c>
      <c r="AF77" s="385">
        <f t="shared" si="21"/>
        <v>0</v>
      </c>
      <c r="AG77" s="385">
        <f t="shared" si="21"/>
        <v>0</v>
      </c>
      <c r="AH77" s="385">
        <f t="shared" si="21"/>
        <v>0</v>
      </c>
      <c r="AI77" s="385">
        <f t="shared" si="21"/>
        <v>0</v>
      </c>
      <c r="AJ77" s="385">
        <f t="shared" si="21"/>
        <v>0</v>
      </c>
      <c r="AK77" s="385">
        <f t="shared" si="21"/>
        <v>0</v>
      </c>
      <c r="AL77" s="385">
        <f t="shared" si="21"/>
        <v>0</v>
      </c>
      <c r="AM77" s="385">
        <f t="shared" si="21"/>
        <v>0</v>
      </c>
      <c r="AN77" s="385">
        <f t="shared" si="21"/>
        <v>0</v>
      </c>
      <c r="AO77" s="385">
        <f t="shared" si="21"/>
        <v>0</v>
      </c>
      <c r="AP77" s="385">
        <f t="shared" si="21"/>
        <v>0</v>
      </c>
      <c r="AQ77" s="385">
        <f t="shared" si="21"/>
        <v>0</v>
      </c>
      <c r="AR77" s="385">
        <f t="shared" si="21"/>
        <v>0</v>
      </c>
      <c r="AS77" s="1"/>
      <c r="AT77" s="385">
        <f t="shared" si="18"/>
        <v>0</v>
      </c>
    </row>
    <row r="78" spans="2:47" s="2" customFormat="1" ht="18" customHeight="1">
      <c r="B78" s="599"/>
      <c r="C78" s="378" t="s">
        <v>100</v>
      </c>
      <c r="D78" s="385"/>
      <c r="E78" s="385"/>
      <c r="F78" s="408"/>
      <c r="G78" s="408"/>
      <c r="H78" s="408"/>
      <c r="I78" s="408"/>
      <c r="J78" s="408"/>
      <c r="K78" s="408"/>
      <c r="L78" s="408"/>
      <c r="M78" s="408"/>
      <c r="N78" s="408"/>
      <c r="O78" s="408"/>
      <c r="P78" s="408"/>
      <c r="Q78" s="408"/>
      <c r="R78" s="408"/>
      <c r="S78" s="408"/>
      <c r="T78" s="408"/>
      <c r="U78" s="408"/>
      <c r="V78" s="408"/>
      <c r="W78" s="408"/>
      <c r="X78" s="408"/>
      <c r="Y78" s="408"/>
      <c r="Z78" s="408"/>
      <c r="AA78" s="408"/>
      <c r="AB78" s="408"/>
      <c r="AC78" s="408"/>
      <c r="AD78" s="408"/>
      <c r="AE78" s="408"/>
      <c r="AF78" s="408"/>
      <c r="AG78" s="408"/>
      <c r="AH78" s="408"/>
      <c r="AI78" s="408"/>
      <c r="AJ78" s="408"/>
      <c r="AK78" s="408"/>
      <c r="AL78" s="408"/>
      <c r="AM78" s="408"/>
      <c r="AN78" s="408"/>
      <c r="AO78" s="408"/>
      <c r="AP78" s="408"/>
      <c r="AQ78" s="409"/>
      <c r="AR78" s="409"/>
      <c r="AS78" s="1"/>
      <c r="AT78" s="413"/>
    </row>
    <row r="79" spans="2:47" s="2" customFormat="1" ht="18" customHeight="1">
      <c r="B79" s="597"/>
      <c r="C79" s="613" t="s">
        <v>130</v>
      </c>
      <c r="D79" s="385">
        <f>+D35-SUM(D13,D19,D26,D32,D34)</f>
        <v>0</v>
      </c>
      <c r="E79" s="385">
        <f>+E35-SUM(E13,E19,E26,E32,E34)</f>
        <v>0</v>
      </c>
      <c r="F79" s="385">
        <f t="shared" ref="F79:AR79" si="22">+F35-SUM(F13,F19,F26,F32,F34)</f>
        <v>0</v>
      </c>
      <c r="G79" s="385">
        <f t="shared" si="22"/>
        <v>0</v>
      </c>
      <c r="H79" s="385">
        <f t="shared" si="22"/>
        <v>0</v>
      </c>
      <c r="I79" s="385">
        <f t="shared" si="22"/>
        <v>0</v>
      </c>
      <c r="J79" s="385">
        <f t="shared" si="22"/>
        <v>0</v>
      </c>
      <c r="K79" s="385">
        <f t="shared" si="22"/>
        <v>0</v>
      </c>
      <c r="L79" s="385">
        <f t="shared" si="22"/>
        <v>0</v>
      </c>
      <c r="M79" s="385">
        <f t="shared" si="22"/>
        <v>0</v>
      </c>
      <c r="N79" s="385">
        <f t="shared" si="22"/>
        <v>0</v>
      </c>
      <c r="O79" s="385">
        <f t="shared" si="22"/>
        <v>0</v>
      </c>
      <c r="P79" s="385">
        <f t="shared" si="22"/>
        <v>0</v>
      </c>
      <c r="Q79" s="385">
        <f t="shared" si="22"/>
        <v>0</v>
      </c>
      <c r="R79" s="385">
        <f t="shared" si="22"/>
        <v>0</v>
      </c>
      <c r="S79" s="385">
        <f t="shared" si="22"/>
        <v>0</v>
      </c>
      <c r="T79" s="385">
        <f t="shared" si="22"/>
        <v>0</v>
      </c>
      <c r="U79" s="385">
        <f t="shared" si="22"/>
        <v>0</v>
      </c>
      <c r="V79" s="385">
        <f t="shared" si="22"/>
        <v>0</v>
      </c>
      <c r="W79" s="385">
        <f t="shared" si="22"/>
        <v>0</v>
      </c>
      <c r="X79" s="385">
        <f t="shared" si="22"/>
        <v>0</v>
      </c>
      <c r="Y79" s="385">
        <f t="shared" si="22"/>
        <v>0</v>
      </c>
      <c r="Z79" s="385">
        <f t="shared" si="22"/>
        <v>0</v>
      </c>
      <c r="AA79" s="385">
        <f t="shared" si="22"/>
        <v>0</v>
      </c>
      <c r="AB79" s="385">
        <f t="shared" si="22"/>
        <v>0</v>
      </c>
      <c r="AC79" s="385">
        <f t="shared" si="22"/>
        <v>0</v>
      </c>
      <c r="AD79" s="385">
        <f t="shared" si="22"/>
        <v>0</v>
      </c>
      <c r="AE79" s="385">
        <f t="shared" si="22"/>
        <v>0</v>
      </c>
      <c r="AF79" s="385">
        <f t="shared" si="22"/>
        <v>0</v>
      </c>
      <c r="AG79" s="385">
        <f t="shared" si="22"/>
        <v>0</v>
      </c>
      <c r="AH79" s="385">
        <f t="shared" si="22"/>
        <v>0</v>
      </c>
      <c r="AI79" s="385">
        <f t="shared" si="22"/>
        <v>0</v>
      </c>
      <c r="AJ79" s="385">
        <f t="shared" si="22"/>
        <v>0</v>
      </c>
      <c r="AK79" s="385">
        <f t="shared" si="22"/>
        <v>0</v>
      </c>
      <c r="AL79" s="385">
        <f t="shared" si="22"/>
        <v>0</v>
      </c>
      <c r="AM79" s="385">
        <f t="shared" si="22"/>
        <v>0</v>
      </c>
      <c r="AN79" s="385">
        <f t="shared" si="22"/>
        <v>0</v>
      </c>
      <c r="AO79" s="385">
        <f t="shared" si="22"/>
        <v>0</v>
      </c>
      <c r="AP79" s="385">
        <f t="shared" si="22"/>
        <v>0</v>
      </c>
      <c r="AQ79" s="385">
        <f t="shared" si="22"/>
        <v>0</v>
      </c>
      <c r="AR79" s="385">
        <f t="shared" si="22"/>
        <v>0</v>
      </c>
      <c r="AS79" s="1"/>
      <c r="AT79" s="385">
        <f>AR35-SUM(D35:AQ35)-AR34</f>
        <v>0</v>
      </c>
    </row>
    <row r="80" spans="2:47" s="2" customFormat="1" ht="18" customHeight="1">
      <c r="B80" s="601"/>
      <c r="C80" s="572" t="s">
        <v>27</v>
      </c>
      <c r="D80" s="413"/>
      <c r="E80" s="413"/>
      <c r="F80" s="408"/>
      <c r="G80" s="408"/>
      <c r="H80" s="408"/>
      <c r="I80" s="408"/>
      <c r="J80" s="408"/>
      <c r="K80" s="408"/>
      <c r="L80" s="408"/>
      <c r="M80" s="408"/>
      <c r="N80" s="408"/>
      <c r="O80" s="408"/>
      <c r="P80" s="408"/>
      <c r="Q80" s="408"/>
      <c r="R80" s="408"/>
      <c r="S80" s="408"/>
      <c r="T80" s="408"/>
      <c r="U80" s="408"/>
      <c r="V80" s="408"/>
      <c r="W80" s="408"/>
      <c r="X80" s="408"/>
      <c r="Y80" s="408"/>
      <c r="Z80" s="408"/>
      <c r="AA80" s="408"/>
      <c r="AB80" s="408"/>
      <c r="AC80" s="408"/>
      <c r="AD80" s="408"/>
      <c r="AE80" s="408"/>
      <c r="AF80" s="408"/>
      <c r="AG80" s="408"/>
      <c r="AH80" s="408"/>
      <c r="AI80" s="408"/>
      <c r="AJ80" s="408"/>
      <c r="AK80" s="408"/>
      <c r="AL80" s="408"/>
      <c r="AM80" s="408"/>
      <c r="AN80" s="408"/>
      <c r="AO80" s="408"/>
      <c r="AP80" s="408"/>
      <c r="AQ80" s="409"/>
      <c r="AR80" s="409"/>
      <c r="AS80" s="1"/>
      <c r="AT80" s="413"/>
    </row>
    <row r="81" spans="2:46" s="2" customFormat="1" ht="18" customHeight="1">
      <c r="B81" s="599"/>
      <c r="C81" s="378" t="s">
        <v>321</v>
      </c>
      <c r="D81" s="413"/>
      <c r="E81" s="413"/>
      <c r="F81" s="408"/>
      <c r="G81" s="408"/>
      <c r="H81" s="408"/>
      <c r="I81" s="408"/>
      <c r="J81" s="408"/>
      <c r="K81" s="408"/>
      <c r="L81" s="408"/>
      <c r="M81" s="408"/>
      <c r="N81" s="408"/>
      <c r="O81" s="408"/>
      <c r="P81" s="408"/>
      <c r="Q81" s="408"/>
      <c r="R81" s="408"/>
      <c r="S81" s="408"/>
      <c r="T81" s="408"/>
      <c r="U81" s="408"/>
      <c r="V81" s="408"/>
      <c r="W81" s="408"/>
      <c r="X81" s="408"/>
      <c r="Y81" s="408"/>
      <c r="Z81" s="408"/>
      <c r="AA81" s="408"/>
      <c r="AB81" s="408"/>
      <c r="AC81" s="408"/>
      <c r="AD81" s="408"/>
      <c r="AE81" s="408"/>
      <c r="AF81" s="408"/>
      <c r="AG81" s="408"/>
      <c r="AH81" s="408"/>
      <c r="AI81" s="408"/>
      <c r="AJ81" s="408"/>
      <c r="AK81" s="408"/>
      <c r="AL81" s="408"/>
      <c r="AM81" s="408"/>
      <c r="AN81" s="408"/>
      <c r="AO81" s="408"/>
      <c r="AP81" s="408"/>
      <c r="AQ81" s="409"/>
      <c r="AR81" s="409"/>
      <c r="AS81" s="1"/>
      <c r="AT81" s="385">
        <f>AR37-SUM(D37:AQ37)</f>
        <v>0</v>
      </c>
    </row>
    <row r="82" spans="2:46" s="2" customFormat="1" ht="18" customHeight="1">
      <c r="B82" s="602"/>
      <c r="C82" s="614" t="s">
        <v>322</v>
      </c>
      <c r="D82" s="414"/>
      <c r="E82" s="414"/>
      <c r="F82" s="410"/>
      <c r="G82" s="410"/>
      <c r="H82" s="410"/>
      <c r="I82" s="410"/>
      <c r="J82" s="410"/>
      <c r="K82" s="410"/>
      <c r="L82" s="410"/>
      <c r="M82" s="410"/>
      <c r="N82" s="410"/>
      <c r="O82" s="410"/>
      <c r="P82" s="410"/>
      <c r="Q82" s="410"/>
      <c r="R82" s="410"/>
      <c r="S82" s="410"/>
      <c r="T82" s="410"/>
      <c r="U82" s="410"/>
      <c r="V82" s="410"/>
      <c r="W82" s="410"/>
      <c r="X82" s="410"/>
      <c r="Y82" s="410"/>
      <c r="Z82" s="410"/>
      <c r="AA82" s="410"/>
      <c r="AB82" s="410"/>
      <c r="AC82" s="410"/>
      <c r="AD82" s="410"/>
      <c r="AE82" s="410"/>
      <c r="AF82" s="410"/>
      <c r="AG82" s="410"/>
      <c r="AH82" s="410"/>
      <c r="AI82" s="410"/>
      <c r="AJ82" s="410"/>
      <c r="AK82" s="410"/>
      <c r="AL82" s="410"/>
      <c r="AM82" s="410"/>
      <c r="AN82" s="410"/>
      <c r="AO82" s="410"/>
      <c r="AP82" s="410"/>
      <c r="AQ82" s="411"/>
      <c r="AR82" s="411"/>
      <c r="AS82" s="1"/>
      <c r="AT82" s="386">
        <f>AR38-SUM(D38:AQ38)</f>
        <v>0</v>
      </c>
    </row>
    <row r="84" spans="2:46">
      <c r="B84" s="603"/>
      <c r="C84" s="576" t="s">
        <v>332</v>
      </c>
      <c r="D84" s="527">
        <f>IF(SUM(D37:D38)&lt;SUM(D35),0,SUM(D35)-SUM(D37:D38))</f>
        <v>0</v>
      </c>
      <c r="E84" s="527">
        <f>IF(SUM(E37:E38)&lt;SUM(E35),0,SUM(E35)-SUM(E37:E38))</f>
        <v>0</v>
      </c>
      <c r="F84" s="527">
        <f t="shared" ref="F84:AR84" si="23">IF(SUM(F37:F38)&lt;SUM(F35),0,SUM(F35)-SUM(F37:F38))</f>
        <v>0</v>
      </c>
      <c r="G84" s="527">
        <f t="shared" si="23"/>
        <v>0</v>
      </c>
      <c r="H84" s="527">
        <f t="shared" si="23"/>
        <v>0</v>
      </c>
      <c r="I84" s="527">
        <f t="shared" si="23"/>
        <v>0</v>
      </c>
      <c r="J84" s="527">
        <f t="shared" si="23"/>
        <v>0</v>
      </c>
      <c r="K84" s="527">
        <f t="shared" si="23"/>
        <v>0</v>
      </c>
      <c r="L84" s="527">
        <f t="shared" si="23"/>
        <v>0</v>
      </c>
      <c r="M84" s="527">
        <f t="shared" si="23"/>
        <v>0</v>
      </c>
      <c r="N84" s="527">
        <f t="shared" si="23"/>
        <v>0</v>
      </c>
      <c r="O84" s="527">
        <f t="shared" si="23"/>
        <v>0</v>
      </c>
      <c r="P84" s="527">
        <f t="shared" si="23"/>
        <v>0</v>
      </c>
      <c r="Q84" s="527">
        <f t="shared" si="23"/>
        <v>0</v>
      </c>
      <c r="R84" s="527">
        <f t="shared" si="23"/>
        <v>0</v>
      </c>
      <c r="S84" s="527">
        <f t="shared" si="23"/>
        <v>0</v>
      </c>
      <c r="T84" s="527">
        <f t="shared" si="23"/>
        <v>0</v>
      </c>
      <c r="U84" s="527">
        <f t="shared" si="23"/>
        <v>0</v>
      </c>
      <c r="V84" s="527">
        <f t="shared" si="23"/>
        <v>0</v>
      </c>
      <c r="W84" s="527">
        <f t="shared" si="23"/>
        <v>0</v>
      </c>
      <c r="X84" s="527">
        <f t="shared" si="23"/>
        <v>0</v>
      </c>
      <c r="Y84" s="527">
        <f t="shared" si="23"/>
        <v>0</v>
      </c>
      <c r="Z84" s="527">
        <f t="shared" si="23"/>
        <v>0</v>
      </c>
      <c r="AA84" s="527">
        <f t="shared" si="23"/>
        <v>0</v>
      </c>
      <c r="AB84" s="527">
        <f t="shared" si="23"/>
        <v>0</v>
      </c>
      <c r="AC84" s="527">
        <f t="shared" si="23"/>
        <v>0</v>
      </c>
      <c r="AD84" s="527">
        <f t="shared" si="23"/>
        <v>0</v>
      </c>
      <c r="AE84" s="527">
        <f t="shared" si="23"/>
        <v>0</v>
      </c>
      <c r="AF84" s="527">
        <f t="shared" si="23"/>
        <v>0</v>
      </c>
      <c r="AG84" s="527">
        <f t="shared" si="23"/>
        <v>0</v>
      </c>
      <c r="AH84" s="527">
        <f t="shared" si="23"/>
        <v>0</v>
      </c>
      <c r="AI84" s="527">
        <f t="shared" si="23"/>
        <v>0</v>
      </c>
      <c r="AJ84" s="527">
        <f t="shared" si="23"/>
        <v>0</v>
      </c>
      <c r="AK84" s="527">
        <f t="shared" si="23"/>
        <v>0</v>
      </c>
      <c r="AL84" s="527">
        <f t="shared" si="23"/>
        <v>0</v>
      </c>
      <c r="AM84" s="527">
        <f t="shared" si="23"/>
        <v>0</v>
      </c>
      <c r="AN84" s="527">
        <f t="shared" si="23"/>
        <v>0</v>
      </c>
      <c r="AO84" s="527">
        <f t="shared" si="23"/>
        <v>0</v>
      </c>
      <c r="AP84" s="527">
        <f t="shared" si="23"/>
        <v>0</v>
      </c>
      <c r="AQ84" s="527">
        <f t="shared" si="23"/>
        <v>0</v>
      </c>
      <c r="AR84" s="527">
        <f t="shared" si="23"/>
        <v>0</v>
      </c>
    </row>
  </sheetData>
  <sheetProtection algorithmName="SHA-512" hashValue="GnVXZusHawoPF596g7R4qWjbx3jEsdzyLAARojOjJ2+wErOvRKTgEFxccT1tjg4LuoRGeJLpFYymLOZGVA6q3w==" saltValue="5yRDwFQGpe/hdbaNLZ3i1g==" spinCount="100000" sheet="1" formatCells="0" formatColumns="0" formatRows="0"/>
  <mergeCells count="5">
    <mergeCell ref="C39:AR39"/>
    <mergeCell ref="C2:AR2"/>
    <mergeCell ref="C3:AR3"/>
    <mergeCell ref="C4:AR4"/>
    <mergeCell ref="C5:AR5"/>
  </mergeCells>
  <phoneticPr fontId="0" type="noConversion"/>
  <conditionalFormatting sqref="AR34:AS34 D35 D37:D38 D9:D13 D15:D19 D22:D26 D28:D33 F35:AS35 F9:AS13 F15:AS19 F22:AS26 F28:AS33 F37:AS38">
    <cfRule type="expression" dxfId="70" priority="43" stopIfTrue="1">
      <formula>AND(D9&lt;&gt;"",OR(D9&lt;0,NOT(ISNUMBER(D9))))</formula>
    </cfRule>
  </conditionalFormatting>
  <conditionalFormatting sqref="AT79 AT53:AT57 AT59:AT60 AT66:AT67 AT72:AT73 AT81:AT82 AT62 AT69 AT75 AT77 D77:D79 D84 F76:AR77 F84:AR84 F70:AR70 F63:AR63 F79:AR79 F57:AR57">
    <cfRule type="cellIs" dxfId="69" priority="44" stopIfTrue="1" operator="notEqual">
      <formula>0</formula>
    </cfRule>
  </conditionalFormatting>
  <conditionalFormatting sqref="D55">
    <cfRule type="cellIs" dxfId="68" priority="42" stopIfTrue="1" operator="notEqual">
      <formula>0</formula>
    </cfRule>
  </conditionalFormatting>
  <conditionalFormatting sqref="AT61">
    <cfRule type="cellIs" dxfId="67" priority="31" stopIfTrue="1" operator="notEqual">
      <formula>0</formula>
    </cfRule>
  </conditionalFormatting>
  <conditionalFormatting sqref="D61">
    <cfRule type="cellIs" dxfId="66" priority="30" stopIfTrue="1" operator="notEqual">
      <formula>0</formula>
    </cfRule>
  </conditionalFormatting>
  <conditionalFormatting sqref="AT63">
    <cfRule type="cellIs" dxfId="65" priority="18" stopIfTrue="1" operator="notEqual">
      <formula>0</formula>
    </cfRule>
  </conditionalFormatting>
  <conditionalFormatting sqref="D63">
    <cfRule type="cellIs" dxfId="64" priority="17" stopIfTrue="1" operator="notEqual">
      <formula>0</formula>
    </cfRule>
  </conditionalFormatting>
  <conditionalFormatting sqref="AT68">
    <cfRule type="cellIs" dxfId="63" priority="29" stopIfTrue="1" operator="notEqual">
      <formula>0</formula>
    </cfRule>
  </conditionalFormatting>
  <conditionalFormatting sqref="D68">
    <cfRule type="cellIs" dxfId="62" priority="28" stopIfTrue="1" operator="notEqual">
      <formula>0</formula>
    </cfRule>
  </conditionalFormatting>
  <conditionalFormatting sqref="AT70">
    <cfRule type="cellIs" dxfId="61" priority="16" stopIfTrue="1" operator="notEqual">
      <formula>0</formula>
    </cfRule>
  </conditionalFormatting>
  <conditionalFormatting sqref="D70">
    <cfRule type="cellIs" dxfId="60" priority="15" stopIfTrue="1" operator="notEqual">
      <formula>0</formula>
    </cfRule>
  </conditionalFormatting>
  <conditionalFormatting sqref="AT74">
    <cfRule type="cellIs" dxfId="59" priority="27" stopIfTrue="1" operator="notEqual">
      <formula>0</formula>
    </cfRule>
  </conditionalFormatting>
  <conditionalFormatting sqref="D74">
    <cfRule type="cellIs" dxfId="58" priority="26" stopIfTrue="1" operator="notEqual">
      <formula>0</formula>
    </cfRule>
  </conditionalFormatting>
  <conditionalFormatting sqref="D57">
    <cfRule type="cellIs" dxfId="57" priority="25" stopIfTrue="1" operator="notEqual">
      <formula>0</formula>
    </cfRule>
  </conditionalFormatting>
  <conditionalFormatting sqref="AT76">
    <cfRule type="cellIs" dxfId="56" priority="14" stopIfTrue="1" operator="notEqual">
      <formula>0</formula>
    </cfRule>
  </conditionalFormatting>
  <conditionalFormatting sqref="D76">
    <cfRule type="cellIs" dxfId="55" priority="13" stopIfTrue="1" operator="notEqual">
      <formula>0</formula>
    </cfRule>
  </conditionalFormatting>
  <conditionalFormatting sqref="E35 E37:E38 E9:E13 E15:E19 E22:E26 E28:E33">
    <cfRule type="expression" dxfId="54" priority="11" stopIfTrue="1">
      <formula>AND(E9&lt;&gt;"",OR(E9&lt;0,NOT(ISNUMBER(E9))))</formula>
    </cfRule>
  </conditionalFormatting>
  <conditionalFormatting sqref="E77:E79 E84">
    <cfRule type="cellIs" dxfId="53" priority="12" stopIfTrue="1" operator="notEqual">
      <formula>0</formula>
    </cfRule>
  </conditionalFormatting>
  <conditionalFormatting sqref="E55">
    <cfRule type="cellIs" dxfId="52" priority="10" stopIfTrue="1" operator="notEqual">
      <formula>0</formula>
    </cfRule>
  </conditionalFormatting>
  <conditionalFormatting sqref="E61">
    <cfRule type="cellIs" dxfId="51" priority="9" stopIfTrue="1" operator="notEqual">
      <formula>0</formula>
    </cfRule>
  </conditionalFormatting>
  <conditionalFormatting sqref="E63">
    <cfRule type="cellIs" dxfId="50" priority="5" stopIfTrue="1" operator="notEqual">
      <formula>0</formula>
    </cfRule>
  </conditionalFormatting>
  <conditionalFormatting sqref="E68">
    <cfRule type="cellIs" dxfId="49" priority="8" stopIfTrue="1" operator="notEqual">
      <formula>0</formula>
    </cfRule>
  </conditionalFormatting>
  <conditionalFormatting sqref="E70">
    <cfRule type="cellIs" dxfId="48" priority="4" stopIfTrue="1" operator="notEqual">
      <formula>0</formula>
    </cfRule>
  </conditionalFormatting>
  <conditionalFormatting sqref="E74">
    <cfRule type="cellIs" dxfId="47" priority="7" stopIfTrue="1" operator="notEqual">
      <formula>0</formula>
    </cfRule>
  </conditionalFormatting>
  <conditionalFormatting sqref="E57">
    <cfRule type="cellIs" dxfId="46" priority="6" stopIfTrue="1" operator="notEqual">
      <formula>0</formula>
    </cfRule>
  </conditionalFormatting>
  <conditionalFormatting sqref="E76">
    <cfRule type="cellIs" dxfId="45" priority="3" stopIfTrue="1" operator="notEqual">
      <formula>0</formula>
    </cfRule>
  </conditionalFormatting>
  <pageMargins left="0.74803149606299213" right="0.39370078740157483" top="0.98425196850393704" bottom="0.98425196850393704" header="0.51181102362204722" footer="0.51181102362204722"/>
  <pageSetup paperSize="8" scale="62" orientation="landscape" r:id="rId1"/>
  <headerFooter alignWithMargins="0">
    <oddFooter>&amp;R2019 Triennial Central Bank Survey</oddFooter>
  </headerFooter>
  <ignoredErrors>
    <ignoredError sqref="AR8 D8 AQ8 AM8:AP8 F8:U8 V8:Y8 Z8:AL8"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indexed="43"/>
    <pageSetUpPr fitToPage="1"/>
  </sheetPr>
  <dimension ref="A1:AX57"/>
  <sheetViews>
    <sheetView zoomScale="60" zoomScaleNormal="75" workbookViewId="0">
      <pane xSplit="3" ySplit="13" topLeftCell="D35" activePane="bottomRight" state="frozen"/>
      <selection pane="topRight" activeCell="D1" sqref="D1"/>
      <selection pane="bottomLeft" activeCell="A14" sqref="A14"/>
      <selection pane="bottomRight" activeCell="Q4" sqref="Q4"/>
    </sheetView>
  </sheetViews>
  <sheetFormatPr defaultColWidth="9.140625" defaultRowHeight="12"/>
  <cols>
    <col min="1" max="1" width="2.42578125" style="67" customWidth="1"/>
    <col min="2" max="2" width="9.140625" style="67"/>
    <col min="3" max="3" width="40.5703125" style="67" customWidth="1"/>
    <col min="4" max="4" width="9.7109375" style="67" customWidth="1"/>
    <col min="5" max="44" width="9.140625" style="67"/>
    <col min="45" max="45" width="26.85546875" style="67" customWidth="1"/>
    <col min="46" max="16384" width="9.140625" style="67"/>
  </cols>
  <sheetData>
    <row r="1" spans="1:50" s="23" customFormat="1" ht="18" customHeight="1">
      <c r="A1" s="19" t="s">
        <v>28</v>
      </c>
      <c r="B1" s="20"/>
      <c r="C1" s="20"/>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2"/>
      <c r="AX1" s="22"/>
    </row>
    <row r="2" spans="1:50" s="23" customFormat="1" ht="18" customHeight="1">
      <c r="A2" s="24"/>
      <c r="B2" s="25"/>
      <c r="C2" s="25"/>
      <c r="D2" s="26"/>
      <c r="E2" s="27"/>
      <c r="F2" s="26"/>
      <c r="G2" s="26"/>
      <c r="H2" s="26"/>
      <c r="I2" s="26"/>
      <c r="J2" s="26"/>
      <c r="K2" s="26"/>
      <c r="L2" s="26"/>
      <c r="M2" s="26"/>
      <c r="N2" s="26"/>
      <c r="O2" s="26"/>
      <c r="P2" s="26"/>
      <c r="Q2" s="26"/>
      <c r="R2" s="85"/>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8"/>
    </row>
    <row r="3" spans="1:50" s="23" customFormat="1" ht="18" customHeight="1" thickBot="1">
      <c r="A3" s="25"/>
      <c r="C3" s="29"/>
      <c r="D3" s="26"/>
      <c r="E3" s="86" t="s">
        <v>4</v>
      </c>
      <c r="F3" s="26"/>
      <c r="G3" s="26"/>
      <c r="H3" s="26"/>
      <c r="I3" s="26"/>
      <c r="J3" s="26"/>
      <c r="K3" s="26"/>
      <c r="L3" s="26"/>
      <c r="M3" s="26"/>
      <c r="N3" s="26"/>
      <c r="O3" s="21"/>
      <c r="P3" s="21"/>
      <c r="Q3" s="21"/>
      <c r="S3" s="21"/>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30"/>
    </row>
    <row r="4" spans="1:50" s="23" customFormat="1" ht="18" customHeight="1" thickBot="1">
      <c r="A4" s="25"/>
      <c r="C4" s="29"/>
      <c r="D4" s="26"/>
      <c r="E4" s="86" t="s">
        <v>5</v>
      </c>
      <c r="F4" s="26"/>
      <c r="G4" s="26"/>
      <c r="H4" s="26"/>
      <c r="I4" s="26"/>
      <c r="J4" s="26"/>
      <c r="K4" s="26"/>
      <c r="L4" s="26"/>
      <c r="M4" s="26"/>
      <c r="N4" s="26"/>
      <c r="O4" s="21"/>
      <c r="P4" s="68" t="s">
        <v>112</v>
      </c>
      <c r="Q4" s="69">
        <v>5.0000000000000001E-3</v>
      </c>
      <c r="S4" s="21"/>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30"/>
    </row>
    <row r="5" spans="1:50" s="23" customFormat="1" ht="18" customHeight="1">
      <c r="A5" s="24"/>
      <c r="C5" s="25"/>
      <c r="D5" s="26"/>
      <c r="E5" s="85"/>
      <c r="F5" s="26"/>
      <c r="G5" s="26"/>
      <c r="H5" s="26"/>
      <c r="I5" s="26"/>
      <c r="J5" s="26"/>
      <c r="K5" s="26"/>
      <c r="L5" s="26"/>
      <c r="M5" s="26"/>
      <c r="N5" s="26"/>
      <c r="O5" s="21"/>
      <c r="P5" s="21"/>
      <c r="Q5" s="21"/>
      <c r="S5" s="21"/>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30"/>
    </row>
    <row r="6" spans="1:50" s="23" customFormat="1" ht="18" customHeight="1">
      <c r="A6" s="29"/>
      <c r="C6" s="29"/>
      <c r="D6" s="26"/>
      <c r="E6" s="86" t="s">
        <v>62</v>
      </c>
      <c r="F6" s="26"/>
      <c r="G6" s="26"/>
      <c r="H6" s="26"/>
      <c r="I6" s="26"/>
      <c r="J6" s="26"/>
      <c r="K6" s="26"/>
      <c r="L6" s="26"/>
      <c r="M6" s="26"/>
      <c r="N6" s="26"/>
      <c r="O6" s="21"/>
      <c r="P6" s="21"/>
      <c r="Q6" s="21"/>
      <c r="S6" s="21"/>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30"/>
    </row>
    <row r="7" spans="1:50" s="23" customFormat="1" ht="18" customHeight="1">
      <c r="A7" s="29"/>
      <c r="C7" s="29"/>
      <c r="D7" s="26"/>
      <c r="E7" s="86" t="s">
        <v>107</v>
      </c>
      <c r="F7" s="26"/>
      <c r="G7" s="26"/>
      <c r="H7" s="26"/>
      <c r="I7" s="26"/>
      <c r="J7" s="26"/>
      <c r="K7" s="26"/>
      <c r="L7" s="26"/>
      <c r="M7" s="26"/>
      <c r="N7" s="26"/>
      <c r="O7" s="21"/>
      <c r="P7" s="21"/>
      <c r="Q7" s="21"/>
      <c r="S7" s="21"/>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30"/>
    </row>
    <row r="8" spans="1:50" s="23" customFormat="1" ht="18" customHeight="1">
      <c r="A8" s="29"/>
      <c r="C8" s="31"/>
      <c r="D8" s="26"/>
      <c r="E8" s="87" t="s">
        <v>6</v>
      </c>
      <c r="F8" s="26"/>
      <c r="G8" s="26"/>
      <c r="H8" s="26"/>
      <c r="I8" s="26"/>
      <c r="J8" s="26"/>
      <c r="K8" s="26"/>
      <c r="L8" s="26"/>
      <c r="M8" s="26"/>
      <c r="N8" s="26"/>
      <c r="O8" s="21"/>
      <c r="P8" s="21"/>
      <c r="Q8" s="21"/>
      <c r="S8" s="21"/>
      <c r="T8" s="26"/>
      <c r="U8" s="26"/>
      <c r="V8" s="26"/>
      <c r="W8" s="26"/>
      <c r="X8" s="26"/>
      <c r="Y8" s="26"/>
      <c r="Z8" s="26"/>
      <c r="AA8" s="26"/>
      <c r="AB8" s="26"/>
      <c r="AC8" s="26"/>
      <c r="AD8" s="26"/>
      <c r="AE8" s="26"/>
      <c r="AF8" s="26"/>
      <c r="AG8" s="26"/>
      <c r="AH8" s="26"/>
      <c r="AI8" s="26"/>
      <c r="AJ8" s="26"/>
      <c r="AK8" s="26"/>
      <c r="AL8" s="26"/>
      <c r="AM8" s="26"/>
      <c r="AN8" s="26"/>
      <c r="AO8" s="21"/>
      <c r="AP8" s="26"/>
      <c r="AQ8" s="26"/>
      <c r="AR8" s="21"/>
      <c r="AS8" s="26"/>
      <c r="AT8" s="26"/>
      <c r="AU8" s="26"/>
      <c r="AV8" s="26"/>
      <c r="AW8" s="26"/>
      <c r="AX8" s="30"/>
    </row>
    <row r="9" spans="1:50" s="23" customFormat="1" ht="18" customHeight="1">
      <c r="A9" s="29"/>
      <c r="C9" s="31"/>
      <c r="D9" s="26"/>
      <c r="E9" s="87"/>
      <c r="F9" s="26"/>
      <c r="G9" s="26"/>
      <c r="H9" s="26"/>
      <c r="I9" s="26"/>
      <c r="J9" s="26"/>
      <c r="K9" s="26"/>
      <c r="L9" s="26"/>
      <c r="M9" s="26"/>
      <c r="N9" s="26"/>
      <c r="O9" s="21"/>
      <c r="P9" s="21"/>
      <c r="Q9" s="21"/>
      <c r="S9" s="21"/>
      <c r="T9" s="26"/>
      <c r="U9" s="26"/>
      <c r="V9" s="26"/>
      <c r="W9" s="26"/>
      <c r="X9" s="26"/>
      <c r="Y9" s="26"/>
      <c r="Z9" s="26"/>
      <c r="AA9" s="26"/>
      <c r="AB9" s="26"/>
      <c r="AC9" s="26"/>
      <c r="AD9" s="26"/>
      <c r="AE9" s="26"/>
      <c r="AF9" s="26"/>
      <c r="AG9" s="26"/>
      <c r="AH9" s="26"/>
      <c r="AI9" s="26"/>
      <c r="AJ9" s="26"/>
      <c r="AK9" s="26"/>
      <c r="AL9" s="26"/>
      <c r="AM9" s="26"/>
      <c r="AN9" s="26"/>
      <c r="AO9" s="21"/>
      <c r="AP9" s="26"/>
      <c r="AQ9" s="26"/>
      <c r="AR9" s="26"/>
      <c r="AU9" s="26"/>
      <c r="AV9" s="26"/>
      <c r="AW9" s="26"/>
      <c r="AX9" s="30"/>
    </row>
    <row r="10" spans="1:50" s="23" customFormat="1" ht="18" customHeight="1">
      <c r="A10" s="29"/>
      <c r="C10" s="31"/>
      <c r="D10" s="26"/>
      <c r="E10" s="87"/>
      <c r="F10" s="26"/>
      <c r="G10" s="26"/>
      <c r="H10" s="26"/>
      <c r="I10" s="26"/>
      <c r="J10" s="26"/>
      <c r="K10" s="26"/>
      <c r="L10" s="26"/>
      <c r="M10" s="26"/>
      <c r="N10" s="26"/>
      <c r="O10" s="21"/>
      <c r="P10" s="21"/>
      <c r="Q10" s="21"/>
      <c r="S10" s="21"/>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30"/>
    </row>
    <row r="11" spans="1:50" s="40" customFormat="1" ht="18" customHeight="1">
      <c r="A11" s="88"/>
      <c r="B11" s="89"/>
      <c r="C11" s="89"/>
      <c r="D11" s="90"/>
      <c r="E11" s="90"/>
      <c r="F11" s="90"/>
      <c r="G11" s="90"/>
      <c r="H11" s="90"/>
      <c r="I11" s="90"/>
      <c r="J11" s="35"/>
      <c r="K11" s="35"/>
      <c r="L11" s="35"/>
      <c r="M11" s="35"/>
      <c r="N11" s="35"/>
      <c r="O11" s="35"/>
      <c r="P11" s="35"/>
      <c r="Q11" s="35"/>
      <c r="R11" s="91"/>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90"/>
      <c r="AU11" s="90"/>
      <c r="AV11" s="90"/>
      <c r="AW11" s="90"/>
      <c r="AX11" s="49"/>
    </row>
    <row r="12" spans="1:50" s="40" customFormat="1" ht="18" customHeight="1">
      <c r="A12" s="37"/>
      <c r="B12" s="38"/>
      <c r="C12" s="38"/>
      <c r="D12" s="92"/>
      <c r="E12" s="92"/>
      <c r="F12" s="92"/>
      <c r="G12" s="92"/>
      <c r="H12" s="92"/>
      <c r="I12" s="242"/>
      <c r="J12" s="761" t="s">
        <v>88</v>
      </c>
      <c r="K12" s="762"/>
      <c r="L12" s="762"/>
      <c r="M12" s="762"/>
      <c r="N12" s="762"/>
      <c r="O12" s="762"/>
      <c r="P12" s="762"/>
      <c r="Q12" s="762"/>
      <c r="R12" s="762"/>
      <c r="S12" s="762"/>
      <c r="T12" s="762"/>
      <c r="U12" s="762"/>
      <c r="V12" s="762"/>
      <c r="W12" s="762"/>
      <c r="X12" s="762"/>
      <c r="Y12" s="762"/>
      <c r="Z12" s="762"/>
      <c r="AA12" s="762"/>
      <c r="AB12" s="762"/>
      <c r="AC12" s="762"/>
      <c r="AD12" s="762"/>
      <c r="AE12" s="762"/>
      <c r="AF12" s="762"/>
      <c r="AG12" s="762"/>
      <c r="AH12" s="762"/>
      <c r="AI12" s="762"/>
      <c r="AJ12" s="762"/>
      <c r="AK12" s="762"/>
      <c r="AL12" s="762"/>
      <c r="AM12" s="762"/>
      <c r="AN12" s="762"/>
      <c r="AO12" s="762"/>
      <c r="AP12" s="762"/>
      <c r="AQ12" s="762"/>
      <c r="AR12" s="762"/>
      <c r="AS12" s="763"/>
      <c r="AT12" s="92" t="s">
        <v>13</v>
      </c>
    </row>
    <row r="13" spans="1:50" s="40" customFormat="1" ht="27.95" customHeight="1">
      <c r="A13" s="41"/>
      <c r="B13" s="42" t="s">
        <v>7</v>
      </c>
      <c r="C13" s="93"/>
      <c r="D13" s="94" t="s">
        <v>8</v>
      </c>
      <c r="E13" s="94" t="s">
        <v>56</v>
      </c>
      <c r="F13" s="94" t="s">
        <v>9</v>
      </c>
      <c r="G13" s="94" t="s">
        <v>10</v>
      </c>
      <c r="H13" s="94" t="s">
        <v>11</v>
      </c>
      <c r="I13" s="94" t="s">
        <v>153</v>
      </c>
      <c r="J13" s="44" t="s">
        <v>113</v>
      </c>
      <c r="K13" s="44" t="s">
        <v>148</v>
      </c>
      <c r="L13" s="44" t="s">
        <v>114</v>
      </c>
      <c r="M13" s="44" t="s">
        <v>65</v>
      </c>
      <c r="N13" s="44" t="s">
        <v>115</v>
      </c>
      <c r="O13" s="44" t="s">
        <v>78</v>
      </c>
      <c r="P13" s="44" t="s">
        <v>116</v>
      </c>
      <c r="Q13" s="44" t="s">
        <v>66</v>
      </c>
      <c r="R13" s="44" t="s">
        <v>64</v>
      </c>
      <c r="S13" s="44" t="s">
        <v>117</v>
      </c>
      <c r="T13" s="44" t="s">
        <v>67</v>
      </c>
      <c r="U13" s="44" t="s">
        <v>68</v>
      </c>
      <c r="V13" s="44" t="s">
        <v>79</v>
      </c>
      <c r="W13" s="44" t="s">
        <v>118</v>
      </c>
      <c r="X13" s="44" t="s">
        <v>80</v>
      </c>
      <c r="Y13" s="44" t="s">
        <v>69</v>
      </c>
      <c r="Z13" s="44" t="s">
        <v>119</v>
      </c>
      <c r="AA13" s="44" t="s">
        <v>120</v>
      </c>
      <c r="AB13" s="44" t="s">
        <v>70</v>
      </c>
      <c r="AC13" s="44" t="s">
        <v>121</v>
      </c>
      <c r="AD13" s="44" t="s">
        <v>84</v>
      </c>
      <c r="AE13" s="44" t="s">
        <v>81</v>
      </c>
      <c r="AF13" s="44" t="s">
        <v>122</v>
      </c>
      <c r="AG13" s="44" t="s">
        <v>71</v>
      </c>
      <c r="AH13" s="44" t="s">
        <v>72</v>
      </c>
      <c r="AI13" s="44" t="s">
        <v>149</v>
      </c>
      <c r="AJ13" s="44" t="s">
        <v>73</v>
      </c>
      <c r="AK13" s="44" t="s">
        <v>123</v>
      </c>
      <c r="AL13" s="44" t="s">
        <v>85</v>
      </c>
      <c r="AM13" s="44" t="s">
        <v>124</v>
      </c>
      <c r="AN13" s="44" t="s">
        <v>125</v>
      </c>
      <c r="AO13" s="44" t="s">
        <v>74</v>
      </c>
      <c r="AP13" s="44" t="s">
        <v>75</v>
      </c>
      <c r="AQ13" s="44" t="s">
        <v>76</v>
      </c>
      <c r="AR13" s="44" t="s">
        <v>77</v>
      </c>
      <c r="AS13" s="44" t="s">
        <v>126</v>
      </c>
      <c r="AT13" s="94" t="s">
        <v>12</v>
      </c>
    </row>
    <row r="14" spans="1:50" s="40" customFormat="1" ht="18" customHeight="1">
      <c r="A14" s="45"/>
      <c r="B14" s="46" t="s">
        <v>19</v>
      </c>
      <c r="C14" s="47"/>
      <c r="D14" s="48"/>
      <c r="E14" s="48" t="s">
        <v>13</v>
      </c>
      <c r="F14" s="48"/>
      <c r="G14" s="48"/>
      <c r="H14" s="48"/>
      <c r="I14" s="48"/>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101"/>
    </row>
    <row r="15" spans="1:50" s="40" customFormat="1" ht="18" customHeight="1">
      <c r="A15" s="45"/>
      <c r="B15" s="46" t="s">
        <v>20</v>
      </c>
      <c r="C15" s="47"/>
      <c r="D15" s="100"/>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row>
    <row r="16" spans="1:50" s="40" customFormat="1" ht="18" customHeight="1">
      <c r="A16" s="50"/>
      <c r="B16" s="51" t="s">
        <v>109</v>
      </c>
      <c r="C16" s="52"/>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T16" s="80">
        <f>+IF('O2'!AQ9&lt;&gt;"",IF((1+OUT_2_Check!$Q$4)*SUM('O2'!D9:AP9)&lt;'O2'!AQ9,1,IF((1-OUT_2_Check!$Q$4)*SUM('O2'!D9:AP9)&gt;'O2'!AQ9,1,0)),IF(SUM('O2'!D9:AP9)&lt;&gt;0,1,0))</f>
        <v>0</v>
      </c>
    </row>
    <row r="17" spans="1:46" s="40" customFormat="1" ht="18" customHeight="1">
      <c r="A17" s="53"/>
      <c r="B17" s="51" t="s">
        <v>110</v>
      </c>
      <c r="C17" s="52"/>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80">
        <f>+IF('O2'!AQ10&lt;&gt;"",IF((1+OUT_2_Check!$Q$4)*SUM('O2'!D10:AP10)&lt;'O2'!AQ10,1,IF((1-OUT_2_Check!$Q$4)*SUM('O2'!D10:AP10)&gt;'O2'!AQ10,1,0)),IF(SUM('O2'!D10:AP10)&lt;&gt;0,1,0))</f>
        <v>0</v>
      </c>
    </row>
    <row r="18" spans="1:46" s="40" customFormat="1" ht="18" customHeight="1">
      <c r="A18" s="53"/>
      <c r="B18" s="51" t="s">
        <v>111</v>
      </c>
      <c r="C18" s="52"/>
      <c r="D18" s="71"/>
      <c r="E18" s="145"/>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80">
        <f>+IF('O2'!AQ12&lt;&gt;"",IF((1+OUT_2_Check!$Q$4)*SUM('O2'!D12:AP12)&lt;'O2'!AQ12,1,IF((1-OUT_2_Check!$Q$4)*SUM('O2'!D12:AP12)&gt;'O2'!AQ12,1,0)),IF(SUM('O2'!D12:AP12)&lt;&gt;0,1,0))</f>
        <v>0</v>
      </c>
    </row>
    <row r="19" spans="1:46" s="40" customFormat="1" ht="18" customHeight="1">
      <c r="A19" s="53"/>
      <c r="B19" s="52" t="s">
        <v>14</v>
      </c>
      <c r="C19" s="52"/>
      <c r="D19" s="70">
        <f>+IF('O2'!D13&lt;&gt;"", IF((1+OUT_2_Check!$Q$4)*SUM('O2'!D9:D12)&lt;'O2'!D13,1,IF((1-OUT_2_Check!$Q$4)*SUM('O2'!D9:D12)&gt;'O2'!D13,1,0)),IF(SUM('O2'!D9:D12)&lt;&gt;0,1,0))</f>
        <v>0</v>
      </c>
      <c r="E19" s="70">
        <f>+IF('O2'!F13&lt;&gt;"", IF((1+OUT_2_Check!$Q$4)*SUM('O2'!F9:F12)&lt;'O2'!F13,1,IF((1-OUT_2_Check!$Q$4)*SUM('O2'!F9:F12)&gt;'O2'!F13,1,0)),IF(SUM('O2'!F9:F12)&lt;&gt;0,1,0))</f>
        <v>0</v>
      </c>
      <c r="F19" s="70">
        <f>+IF('O2'!G13&lt;&gt;"", IF((1+OUT_2_Check!$Q$4)*SUM('O2'!G9:G12)&lt;'O2'!G13,1,IF((1-OUT_2_Check!$Q$4)*SUM('O2'!G9:G12)&gt;'O2'!G13,1,0)),IF(SUM('O2'!G9:G12)&lt;&gt;0,1,0))</f>
        <v>0</v>
      </c>
      <c r="G19" s="70">
        <f>+IF('O2'!H13&lt;&gt;"", IF((1+OUT_2_Check!$Q$4)*SUM('O2'!H9:H12)&lt;'O2'!H13,1,IF((1-OUT_2_Check!$Q$4)*SUM('O2'!H9:H12)&gt;'O2'!H13,1,0)),IF(SUM('O2'!H9:H12)&lt;&gt;0,1,0))</f>
        <v>0</v>
      </c>
      <c r="H19" s="70">
        <f>+IF('O2'!I13&lt;&gt;"", IF((1+OUT_2_Check!$Q$4)*SUM('O2'!I9:I12)&lt;'O2'!I13,1,IF((1-OUT_2_Check!$Q$4)*SUM('O2'!I9:I12)&gt;'O2'!I13,1,0)),IF(SUM('O2'!I9:I12)&lt;&gt;0,1,0))</f>
        <v>0</v>
      </c>
      <c r="I19" s="70">
        <f>+IF('O2'!J13&lt;&gt;"", IF((1+OUT_2_Check!$Q$4)*SUM('O2'!J9:J12)&lt;'O2'!J13,1,IF((1-OUT_2_Check!$Q$4)*SUM('O2'!J9:J12)&gt;'O2'!J13,1,0)),IF(SUM('O2'!J9:J12)&lt;&gt;0,1,0))</f>
        <v>0</v>
      </c>
      <c r="J19" s="70">
        <f>+IF('O2'!K13&lt;&gt;"", IF((1+OUT_2_Check!$Q$4)*SUM('O2'!K9:K12)&lt;'O2'!K13,1,IF((1-OUT_2_Check!$Q$4)*SUM('O2'!K9:K12)&gt;'O2'!K13,1,0)),IF(SUM('O2'!K9:K12)&lt;&gt;0,1,0))</f>
        <v>0</v>
      </c>
      <c r="K19" s="70">
        <f>+IF('O2'!M13&lt;&gt;"", IF((1+OUT_2_Check!$Q$4)*SUM('O2'!M9:M12)&lt;'O2'!M13,1,IF((1-OUT_2_Check!$Q$4)*SUM('O2'!M9:M12)&gt;'O2'!M13,1,0)),IF(SUM('O2'!M9:M12)&lt;&gt;0,1,0))</f>
        <v>0</v>
      </c>
      <c r="L19" s="70">
        <f>+IF('O2'!N13&lt;&gt;"", IF((1+OUT_2_Check!$Q$4)*SUM('O2'!N9:N12)&lt;'O2'!N13,1,IF((1-OUT_2_Check!$Q$4)*SUM('O2'!N9:N12)&gt;'O2'!N13,1,0)),IF(SUM('O2'!N9:N12)&lt;&gt;0,1,0))</f>
        <v>0</v>
      </c>
      <c r="M19" s="70">
        <f>+IF('O2'!O13&lt;&gt;"", IF((1+OUT_2_Check!$Q$4)*SUM('O2'!O9:O12)&lt;'O2'!O13,1,IF((1-OUT_2_Check!$Q$4)*SUM('O2'!O9:O12)&gt;'O2'!O13,1,0)),IF(SUM('O2'!O9:O12)&lt;&gt;0,1,0))</f>
        <v>0</v>
      </c>
      <c r="N19" s="70">
        <f>+IF('O2'!P13&lt;&gt;"", IF((1+OUT_2_Check!$Q$4)*SUM('O2'!P9:P12)&lt;'O2'!P13,1,IF((1-OUT_2_Check!$Q$4)*SUM('O2'!P9:P12)&gt;'O2'!P13,1,0)),IF(SUM('O2'!P9:P12)&lt;&gt;0,1,0))</f>
        <v>0</v>
      </c>
      <c r="O19" s="70">
        <f>+IF('O2'!Q13&lt;&gt;"", IF((1+OUT_2_Check!$Q$4)*SUM('O2'!Q9:Q12)&lt;'O2'!Q13,1,IF((1-OUT_2_Check!$Q$4)*SUM('O2'!Q9:Q12)&gt;'O2'!Q13,1,0)),IF(SUM('O2'!Q9:Q12)&lt;&gt;0,1,0))</f>
        <v>0</v>
      </c>
      <c r="P19" s="70">
        <f>+IF('O2'!R13&lt;&gt;"", IF((1+OUT_2_Check!$Q$4)*SUM('O2'!R9:R12)&lt;'O2'!R13,1,IF((1-OUT_2_Check!$Q$4)*SUM('O2'!R9:R12)&gt;'O2'!R13,1,0)),IF(SUM('O2'!R9:R12)&lt;&gt;0,1,0))</f>
        <v>0</v>
      </c>
      <c r="Q19" s="70">
        <f>+IF('O2'!S13&lt;&gt;"", IF((1+OUT_2_Check!$Q$4)*SUM('O2'!S9:S12)&lt;'O2'!S13,1,IF((1-OUT_2_Check!$Q$4)*SUM('O2'!S9:S12)&gt;'O2'!S13,1,0)),IF(SUM('O2'!S9:S12)&lt;&gt;0,1,0))</f>
        <v>0</v>
      </c>
      <c r="R19" s="70">
        <f>+IF('O2'!T13&lt;&gt;"", IF((1+OUT_2_Check!$Q$4)*SUM('O2'!T9:T12)&lt;'O2'!T13,1,IF((1-OUT_2_Check!$Q$4)*SUM('O2'!T9:T12)&gt;'O2'!T13,1,0)),IF(SUM('O2'!T9:T12)&lt;&gt;0,1,0))</f>
        <v>0</v>
      </c>
      <c r="S19" s="70">
        <f>+IF('O2'!U13&lt;&gt;"", IF((1+OUT_2_Check!$Q$4)*SUM('O2'!U9:U12)&lt;'O2'!U13,1,IF((1-OUT_2_Check!$Q$4)*SUM('O2'!U9:U12)&gt;'O2'!U13,1,0)),IF(SUM('O2'!U9:U12)&lt;&gt;0,1,0))</f>
        <v>0</v>
      </c>
      <c r="T19" s="70" t="e">
        <f>+IF('O2'!#REF!&lt;&gt;"", IF((1+OUT_2_Check!$Q$4)*SUM('O2'!#REF!)&lt;'O2'!#REF!,1,IF((1-OUT_2_Check!$Q$4)*SUM('O2'!#REF!)&gt;'O2'!#REF!,1,0)),IF(SUM('O2'!#REF!)&lt;&gt;0,1,0))</f>
        <v>#REF!</v>
      </c>
      <c r="U19" s="70">
        <f>+IF('O2'!V13&lt;&gt;"", IF((1+OUT_2_Check!$Q$4)*SUM('O2'!V9:V12)&lt;'O2'!V13,1,IF((1-OUT_2_Check!$Q$4)*SUM('O2'!V9:V12)&gt;'O2'!V13,1,0)),IF(SUM('O2'!V9:V12)&lt;&gt;0,1,0))</f>
        <v>0</v>
      </c>
      <c r="V19" s="70">
        <f>+IF('O2'!W13&lt;&gt;"", IF((1+OUT_2_Check!$Q$4)*SUM('O2'!W9:W12)&lt;'O2'!W13,1,IF((1-OUT_2_Check!$Q$4)*SUM('O2'!W9:W12)&gt;'O2'!W13,1,0)),IF(SUM('O2'!W9:W12)&lt;&gt;0,1,0))</f>
        <v>0</v>
      </c>
      <c r="W19" s="70">
        <f>+IF('O2'!X13&lt;&gt;"", IF((1+OUT_2_Check!$Q$4)*SUM('O2'!X9:X12)&lt;'O2'!X13,1,IF((1-OUT_2_Check!$Q$4)*SUM('O2'!X9:X12)&gt;'O2'!X13,1,0)),IF(SUM('O2'!X9:X12)&lt;&gt;0,1,0))</f>
        <v>0</v>
      </c>
      <c r="X19" s="70">
        <f>+IF('O2'!Y13&lt;&gt;"", IF((1+OUT_2_Check!$Q$4)*SUM('O2'!Y9:Y12)&lt;'O2'!Y13,1,IF((1-OUT_2_Check!$Q$4)*SUM('O2'!Y9:Y12)&gt;'O2'!Y13,1,0)),IF(SUM('O2'!Y9:Y12)&lt;&gt;0,1,0))</f>
        <v>0</v>
      </c>
      <c r="Y19" s="70" t="e">
        <f>+IF('O2'!#REF!&lt;&gt;"", IF((1+OUT_2_Check!$Q$4)*SUM('O2'!#REF!)&lt;'O2'!#REF!,1,IF((1-OUT_2_Check!$Q$4)*SUM('O2'!#REF!)&gt;'O2'!#REF!,1,0)),IF(SUM('O2'!#REF!)&lt;&gt;0,1,0))</f>
        <v>#REF!</v>
      </c>
      <c r="Z19" s="70" t="e">
        <f>+IF('O2'!#REF!&lt;&gt;"", IF((1+OUT_2_Check!$Q$4)*SUM('O2'!#REF!)&lt;'O2'!#REF!,1,IF((1-OUT_2_Check!$Q$4)*SUM('O2'!#REF!)&gt;'O2'!#REF!,1,0)),IF(SUM('O2'!#REF!)&lt;&gt;0,1,0))</f>
        <v>#REF!</v>
      </c>
      <c r="AA19" s="70">
        <f>+IF('O2'!Z13&lt;&gt;"", IF((1+OUT_2_Check!$Q$4)*SUM('O2'!Z9:Z12)&lt;'O2'!Z13,1,IF((1-OUT_2_Check!$Q$4)*SUM('O2'!Z9:Z12)&gt;'O2'!Z13,1,0)),IF(SUM('O2'!Z9:Z12)&lt;&gt;0,1,0))</f>
        <v>0</v>
      </c>
      <c r="AB19" s="70">
        <f>+IF('O2'!AA13&lt;&gt;"", IF((1+OUT_2_Check!$Q$4)*SUM('O2'!AA9:AA12)&lt;'O2'!AA13,1,IF((1-OUT_2_Check!$Q$4)*SUM('O2'!AA9:AA12)&gt;'O2'!AA13,1,0)),IF(SUM('O2'!AA9:AA12)&lt;&gt;0,1,0))</f>
        <v>0</v>
      </c>
      <c r="AC19" s="70">
        <f>+IF('O2'!AB13&lt;&gt;"", IF((1+OUT_2_Check!$Q$4)*SUM('O2'!AB9:AB12)&lt;'O2'!AB13,1,IF((1-OUT_2_Check!$Q$4)*SUM('O2'!AB9:AB12)&gt;'O2'!AB13,1,0)),IF(SUM('O2'!AB9:AB12)&lt;&gt;0,1,0))</f>
        <v>0</v>
      </c>
      <c r="AD19" s="70">
        <f>+IF('O2'!AC13&lt;&gt;"", IF((1+OUT_2_Check!$Q$4)*SUM('O2'!AC9:AC12)&lt;'O2'!AC13,1,IF((1-OUT_2_Check!$Q$4)*SUM('O2'!AC9:AC12)&gt;'O2'!AC13,1,0)),IF(SUM('O2'!AC9:AC12)&lt;&gt;0,1,0))</f>
        <v>0</v>
      </c>
      <c r="AE19" s="70">
        <f>+IF('O2'!AD13&lt;&gt;"", IF((1+OUT_2_Check!$Q$4)*SUM('O2'!AD9:AD12)&lt;'O2'!AD13,1,IF((1-OUT_2_Check!$Q$4)*SUM('O2'!AD9:AD12)&gt;'O2'!AD13,1,0)),IF(SUM('O2'!AD9:AD12)&lt;&gt;0,1,0))</f>
        <v>0</v>
      </c>
      <c r="AF19" s="70">
        <f>+IF('O2'!AE13&lt;&gt;"", IF((1+OUT_2_Check!$Q$4)*SUM('O2'!AE9:AE12)&lt;'O2'!AE13,1,IF((1-OUT_2_Check!$Q$4)*SUM('O2'!AE9:AE12)&gt;'O2'!AE13,1,0)),IF(SUM('O2'!AE9:AE12)&lt;&gt;0,1,0))</f>
        <v>0</v>
      </c>
      <c r="AG19" s="70">
        <f>+IF('O2'!AF13&lt;&gt;"", IF((1+OUT_2_Check!$Q$4)*SUM('O2'!AF9:AF12)&lt;'O2'!AF13,1,IF((1-OUT_2_Check!$Q$4)*SUM('O2'!AF9:AF12)&gt;'O2'!AF13,1,0)),IF(SUM('O2'!AF9:AF12)&lt;&gt;0,1,0))</f>
        <v>0</v>
      </c>
      <c r="AH19" s="70">
        <f>+IF('O2'!AG13&lt;&gt;"", IF((1+OUT_2_Check!$Q$4)*SUM('O2'!AG9:AG12)&lt;'O2'!AG13,1,IF((1-OUT_2_Check!$Q$4)*SUM('O2'!AG9:AG12)&gt;'O2'!AG13,1,0)),IF(SUM('O2'!AG9:AG12)&lt;&gt;0,1,0))</f>
        <v>0</v>
      </c>
      <c r="AI19" s="70">
        <f>+IF('O2'!AH13&lt;&gt;"", IF((1+OUT_2_Check!$Q$4)*SUM('O2'!AH9:AH12)&lt;'O2'!AH13,1,IF((1-OUT_2_Check!$Q$4)*SUM('O2'!AH9:AH12)&gt;'O2'!AH13,1,0)),IF(SUM('O2'!AH9:AH12)&lt;&gt;0,1,0))</f>
        <v>0</v>
      </c>
      <c r="AJ19" s="70">
        <f>+IF('O2'!AI13&lt;&gt;"", IF((1+OUT_2_Check!$Q$4)*SUM('O2'!AI9:AI12)&lt;'O2'!AI13,1,IF((1-OUT_2_Check!$Q$4)*SUM('O2'!AI9:AI12)&gt;'O2'!AI13,1,0)),IF(SUM('O2'!AI9:AI12)&lt;&gt;0,1,0))</f>
        <v>0</v>
      </c>
      <c r="AK19" s="70">
        <f>+IF('O2'!AJ13&lt;&gt;"", IF((1+OUT_2_Check!$Q$4)*SUM('O2'!AJ9:AJ12)&lt;'O2'!AJ13,1,IF((1-OUT_2_Check!$Q$4)*SUM('O2'!AJ9:AJ12)&gt;'O2'!AJ13,1,0)),IF(SUM('O2'!AJ9:AJ12)&lt;&gt;0,1,0))</f>
        <v>0</v>
      </c>
      <c r="AL19" s="70">
        <f>+IF('O2'!AK13&lt;&gt;"", IF((1+OUT_2_Check!$Q$4)*SUM('O2'!AK9:AK12)&lt;'O2'!AK13,1,IF((1-OUT_2_Check!$Q$4)*SUM('O2'!AK9:AK12)&gt;'O2'!AK13,1,0)),IF(SUM('O2'!AK9:AK12)&lt;&gt;0,1,0))</f>
        <v>0</v>
      </c>
      <c r="AM19" s="70">
        <f>+IF('O2'!AL13&lt;&gt;"", IF((1+OUT_2_Check!$Q$4)*SUM('O2'!AL9:AL12)&lt;'O2'!AL13,1,IF((1-OUT_2_Check!$Q$4)*SUM('O2'!AL9:AL12)&gt;'O2'!AL13,1,0)),IF(SUM('O2'!AL9:AL12)&lt;&gt;0,1,0))</f>
        <v>0</v>
      </c>
      <c r="AN19" s="70" t="e">
        <f>+IF('O2'!#REF!&lt;&gt;"", IF((1+OUT_2_Check!$Q$4)*SUM('O2'!#REF!)&lt;'O2'!#REF!,1,IF((1-OUT_2_Check!$Q$4)*SUM('O2'!#REF!)&gt;'O2'!#REF!,1,0)),IF(SUM('O2'!#REF!)&lt;&gt;0,1,0))</f>
        <v>#REF!</v>
      </c>
      <c r="AO19" s="70" t="e">
        <f>+IF('O2'!#REF!&lt;&gt;"", IF((1+OUT_2_Check!$Q$4)*SUM('O2'!#REF!)&lt;'O2'!#REF!,1,IF((1-OUT_2_Check!$Q$4)*SUM('O2'!#REF!)&gt;'O2'!#REF!,1,0)),IF(SUM('O2'!#REF!)&lt;&gt;0,1,0))</f>
        <v>#REF!</v>
      </c>
      <c r="AP19" s="70">
        <f>+IF('O2'!AM13&lt;&gt;"", IF((1+OUT_2_Check!$Q$4)*SUM('O2'!AM9:AM12)&lt;'O2'!AM13,1,IF((1-OUT_2_Check!$Q$4)*SUM('O2'!AM9:AM12)&gt;'O2'!AM13,1,0)),IF(SUM('O2'!AM9:AM12)&lt;&gt;0,1,0))</f>
        <v>0</v>
      </c>
      <c r="AQ19" s="70">
        <f>+IF('O2'!AN13&lt;&gt;"", IF((1+OUT_2_Check!$Q$4)*SUM('O2'!AN9:AN12)&lt;'O2'!AN13,1,IF((1-OUT_2_Check!$Q$4)*SUM('O2'!AN9:AN12)&gt;'O2'!AN13,1,0)),IF(SUM('O2'!AN9:AN12)&lt;&gt;0,1,0))</f>
        <v>0</v>
      </c>
      <c r="AR19" s="70">
        <f>+IF('O2'!AO13&lt;&gt;"", IF((1+OUT_2_Check!$Q$4)*SUM('O2'!AO9:AO12)&lt;'O2'!AO13,1,IF((1-OUT_2_Check!$Q$4)*SUM('O2'!AO9:AO12)&gt;'O2'!AO13,1,0)),IF(SUM('O2'!AO9:AO12)&lt;&gt;0,1,0))</f>
        <v>0</v>
      </c>
      <c r="AS19" s="70">
        <f>+IF('O2'!AP13&lt;&gt;"", IF((1+OUT_2_Check!$Q$4)*SUM('O2'!AP9:AP12)&lt;'O2'!AP13,1,IF((1-OUT_2_Check!$Q$4)*SUM('O2'!AP9:AP12)&gt;'O2'!AP13,1,0)),IF(SUM('O2'!AP9:AP12)&lt;&gt;0,1,0))</f>
        <v>0</v>
      </c>
      <c r="AT19" s="80">
        <f>+IF('O2'!AQ13&lt;&gt;"",IF((1+OUT_2_Check!$Q$4)*SUM('O2'!D13:AP13)&lt;'O2'!AQ13,1,IF((1-OUT_2_Check!$Q$4)*SUM('O2'!D13:AP13)&gt;'O2'!AQ13,1,0)),IF(SUM('O2'!D13:AP13)&lt;&gt;0,1,0))</f>
        <v>0</v>
      </c>
    </row>
    <row r="20" spans="1:46" s="40" customFormat="1" ht="18" customHeight="1">
      <c r="A20" s="53"/>
      <c r="B20" s="55"/>
      <c r="C20" s="55"/>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row>
    <row r="21" spans="1:46" s="40" customFormat="1" ht="18" customHeight="1">
      <c r="A21" s="45"/>
      <c r="B21" s="46" t="s">
        <v>29</v>
      </c>
      <c r="C21" s="47"/>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row>
    <row r="22" spans="1:46" s="40" customFormat="1" ht="18" customHeight="1">
      <c r="A22" s="50"/>
      <c r="B22" s="51" t="s">
        <v>109</v>
      </c>
      <c r="C22" s="5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80">
        <f>+IF('O2'!AQ15&lt;&gt;"",IF((1+OUT_2_Check!$Q$4)*SUM('O2'!D15:AP15)&lt;'O2'!AQ15,1,IF((1-OUT_2_Check!$Q$4)*SUM('O2'!D15:AP15)&gt;'O2'!AQ15,1,0)),IF(SUM('O2'!D15:AP15)&lt;&gt;0,1,0))</f>
        <v>0</v>
      </c>
    </row>
    <row r="23" spans="1:46" s="40" customFormat="1" ht="18" customHeight="1">
      <c r="A23" s="53"/>
      <c r="B23" s="51" t="s">
        <v>110</v>
      </c>
      <c r="C23" s="52"/>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80">
        <f>+IF('O2'!AQ16&lt;&gt;"",IF((1+OUT_2_Check!$Q$4)*SUM('O2'!D16:AP16)&lt;'O2'!AQ16,1,IF((1-OUT_2_Check!$Q$4)*SUM('O2'!D16:AP16)&gt;'O2'!AQ16,1,0)),IF(SUM('O2'!D16:AP16)&lt;&gt;0,1,0))</f>
        <v>0</v>
      </c>
    </row>
    <row r="24" spans="1:46" s="40" customFormat="1" ht="18" customHeight="1">
      <c r="A24" s="53"/>
      <c r="B24" s="51" t="s">
        <v>111</v>
      </c>
      <c r="C24" s="52"/>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80">
        <f>+IF('O2'!AQ18&lt;&gt;"",IF((1+OUT_2_Check!$Q$4)*SUM('O2'!D18:AP18)&lt;'O2'!AQ18,1,IF((1-OUT_2_Check!$Q$4)*SUM('O2'!D18:AP18)&gt;'O2'!AQ18,1,0)),IF(SUM('O2'!D18:AP18)&lt;&gt;0,1,0))</f>
        <v>0</v>
      </c>
    </row>
    <row r="25" spans="1:46" s="40" customFormat="1" ht="18" customHeight="1">
      <c r="A25" s="50"/>
      <c r="B25" s="52" t="s">
        <v>14</v>
      </c>
      <c r="C25" s="52"/>
      <c r="D25" s="70">
        <f>+IF('O2'!D19&lt;&gt;"", IF((1+OUT_2_Check!$Q$4)*SUM('O2'!D15:D18)&lt;'O2'!D19,1,IF((1-OUT_2_Check!$Q$4)*SUM('O2'!D15:D18)&gt;'O2'!D19,1,0)),IF(SUM('O2'!D15:D18)&lt;&gt;0,1,0))</f>
        <v>0</v>
      </c>
      <c r="E25" s="70">
        <f>+IF('O2'!F19&lt;&gt;"", IF((1+OUT_2_Check!$Q$4)*SUM('O2'!F15:F18)&lt;'O2'!F19,1,IF((1-OUT_2_Check!$Q$4)*SUM('O2'!F15:F18)&gt;'O2'!F19,1,0)),IF(SUM('O2'!F15:F18)&lt;&gt;0,1,0))</f>
        <v>0</v>
      </c>
      <c r="F25" s="70">
        <f>+IF('O2'!G19&lt;&gt;"", IF((1+OUT_2_Check!$Q$4)*SUM('O2'!G15:G18)&lt;'O2'!G19,1,IF((1-OUT_2_Check!$Q$4)*SUM('O2'!G15:G18)&gt;'O2'!G19,1,0)),IF(SUM('O2'!G15:G18)&lt;&gt;0,1,0))</f>
        <v>0</v>
      </c>
      <c r="G25" s="70">
        <f>+IF('O2'!H19&lt;&gt;"", IF((1+OUT_2_Check!$Q$4)*SUM('O2'!H15:H18)&lt;'O2'!H19,1,IF((1-OUT_2_Check!$Q$4)*SUM('O2'!H15:H18)&gt;'O2'!H19,1,0)),IF(SUM('O2'!H15:H18)&lt;&gt;0,1,0))</f>
        <v>0</v>
      </c>
      <c r="H25" s="70">
        <f>+IF('O2'!I19&lt;&gt;"", IF((1+OUT_2_Check!$Q$4)*SUM('O2'!I15:I18)&lt;'O2'!I19,1,IF((1-OUT_2_Check!$Q$4)*SUM('O2'!I15:I18)&gt;'O2'!I19,1,0)),IF(SUM('O2'!I15:I18)&lt;&gt;0,1,0))</f>
        <v>0</v>
      </c>
      <c r="I25" s="70">
        <f>+IF('O2'!J19&lt;&gt;"", IF((1+OUT_2_Check!$Q$4)*SUM('O2'!J15:J18)&lt;'O2'!J19,1,IF((1-OUT_2_Check!$Q$4)*SUM('O2'!J15:J18)&gt;'O2'!J19,1,0)),IF(SUM('O2'!J15:J18)&lt;&gt;0,1,0))</f>
        <v>0</v>
      </c>
      <c r="J25" s="70">
        <f>+IF('O2'!K19&lt;&gt;"", IF((1+OUT_2_Check!$Q$4)*SUM('O2'!K15:K18)&lt;'O2'!K19,1,IF((1-OUT_2_Check!$Q$4)*SUM('O2'!K15:K18)&gt;'O2'!K19,1,0)),IF(SUM('O2'!K15:K18)&lt;&gt;0,1,0))</f>
        <v>0</v>
      </c>
      <c r="K25" s="70">
        <f>+IF('O2'!M19&lt;&gt;"", IF((1+OUT_2_Check!$Q$4)*SUM('O2'!M15:M18)&lt;'O2'!M19,1,IF((1-OUT_2_Check!$Q$4)*SUM('O2'!M15:M18)&gt;'O2'!M19,1,0)),IF(SUM('O2'!M15:M18)&lt;&gt;0,1,0))</f>
        <v>0</v>
      </c>
      <c r="L25" s="70">
        <f>+IF('O2'!N19&lt;&gt;"", IF((1+OUT_2_Check!$Q$4)*SUM('O2'!N15:N18)&lt;'O2'!N19,1,IF((1-OUT_2_Check!$Q$4)*SUM('O2'!N15:N18)&gt;'O2'!N19,1,0)),IF(SUM('O2'!N15:N18)&lt;&gt;0,1,0))</f>
        <v>0</v>
      </c>
      <c r="M25" s="70">
        <f>+IF('O2'!O19&lt;&gt;"", IF((1+OUT_2_Check!$Q$4)*SUM('O2'!O15:O18)&lt;'O2'!O19,1,IF((1-OUT_2_Check!$Q$4)*SUM('O2'!O15:O18)&gt;'O2'!O19,1,0)),IF(SUM('O2'!O15:O18)&lt;&gt;0,1,0))</f>
        <v>0</v>
      </c>
      <c r="N25" s="70">
        <f>+IF('O2'!P19&lt;&gt;"", IF((1+OUT_2_Check!$Q$4)*SUM('O2'!P15:P18)&lt;'O2'!P19,1,IF((1-OUT_2_Check!$Q$4)*SUM('O2'!P15:P18)&gt;'O2'!P19,1,0)),IF(SUM('O2'!P15:P18)&lt;&gt;0,1,0))</f>
        <v>0</v>
      </c>
      <c r="O25" s="70">
        <f>+IF('O2'!Q19&lt;&gt;"", IF((1+OUT_2_Check!$Q$4)*SUM('O2'!Q15:Q18)&lt;'O2'!Q19,1,IF((1-OUT_2_Check!$Q$4)*SUM('O2'!Q15:Q18)&gt;'O2'!Q19,1,0)),IF(SUM('O2'!Q15:Q18)&lt;&gt;0,1,0))</f>
        <v>0</v>
      </c>
      <c r="P25" s="70">
        <f>+IF('O2'!R19&lt;&gt;"", IF((1+OUT_2_Check!$Q$4)*SUM('O2'!R15:R18)&lt;'O2'!R19,1,IF((1-OUT_2_Check!$Q$4)*SUM('O2'!R15:R18)&gt;'O2'!R19,1,0)),IF(SUM('O2'!R15:R18)&lt;&gt;0,1,0))</f>
        <v>0</v>
      </c>
      <c r="Q25" s="70">
        <f>+IF('O2'!S19&lt;&gt;"", IF((1+OUT_2_Check!$Q$4)*SUM('O2'!S15:S18)&lt;'O2'!S19,1,IF((1-OUT_2_Check!$Q$4)*SUM('O2'!S15:S18)&gt;'O2'!S19,1,0)),IF(SUM('O2'!S15:S18)&lt;&gt;0,1,0))</f>
        <v>0</v>
      </c>
      <c r="R25" s="70">
        <f>+IF('O2'!T19&lt;&gt;"", IF((1+OUT_2_Check!$Q$4)*SUM('O2'!T15:T18)&lt;'O2'!T19,1,IF((1-OUT_2_Check!$Q$4)*SUM('O2'!T15:T18)&gt;'O2'!T19,1,0)),IF(SUM('O2'!T15:T18)&lt;&gt;0,1,0))</f>
        <v>0</v>
      </c>
      <c r="S25" s="70">
        <f>+IF('O2'!U19&lt;&gt;"", IF((1+OUT_2_Check!$Q$4)*SUM('O2'!U15:U18)&lt;'O2'!U19,1,IF((1-OUT_2_Check!$Q$4)*SUM('O2'!U15:U18)&gt;'O2'!U19,1,0)),IF(SUM('O2'!U15:U18)&lt;&gt;0,1,0))</f>
        <v>0</v>
      </c>
      <c r="T25" s="70" t="e">
        <f>+IF('O2'!#REF!&lt;&gt;"", IF((1+OUT_2_Check!$Q$4)*SUM('O2'!#REF!)&lt;'O2'!#REF!,1,IF((1-OUT_2_Check!$Q$4)*SUM('O2'!#REF!)&gt;'O2'!#REF!,1,0)),IF(SUM('O2'!#REF!)&lt;&gt;0,1,0))</f>
        <v>#REF!</v>
      </c>
      <c r="U25" s="70">
        <f>+IF('O2'!V19&lt;&gt;"", IF((1+OUT_2_Check!$Q$4)*SUM('O2'!V15:V18)&lt;'O2'!V19,1,IF((1-OUT_2_Check!$Q$4)*SUM('O2'!V15:V18)&gt;'O2'!V19,1,0)),IF(SUM('O2'!V15:V18)&lt;&gt;0,1,0))</f>
        <v>0</v>
      </c>
      <c r="V25" s="70">
        <f>+IF('O2'!W19&lt;&gt;"", IF((1+OUT_2_Check!$Q$4)*SUM('O2'!W15:W18)&lt;'O2'!W19,1,IF((1-OUT_2_Check!$Q$4)*SUM('O2'!W15:W18)&gt;'O2'!W19,1,0)),IF(SUM('O2'!W15:W18)&lt;&gt;0,1,0))</f>
        <v>0</v>
      </c>
      <c r="W25" s="70">
        <f>+IF('O2'!X19&lt;&gt;"", IF((1+OUT_2_Check!$Q$4)*SUM('O2'!X15:X18)&lt;'O2'!X19,1,IF((1-OUT_2_Check!$Q$4)*SUM('O2'!X15:X18)&gt;'O2'!X19,1,0)),IF(SUM('O2'!X15:X18)&lt;&gt;0,1,0))</f>
        <v>0</v>
      </c>
      <c r="X25" s="70">
        <f>+IF('O2'!Y19&lt;&gt;"", IF((1+OUT_2_Check!$Q$4)*SUM('O2'!Y15:Y18)&lt;'O2'!Y19,1,IF((1-OUT_2_Check!$Q$4)*SUM('O2'!Y15:Y18)&gt;'O2'!Y19,1,0)),IF(SUM('O2'!Y15:Y18)&lt;&gt;0,1,0))</f>
        <v>0</v>
      </c>
      <c r="Y25" s="70" t="e">
        <f>+IF('O2'!#REF!&lt;&gt;"", IF((1+OUT_2_Check!$Q$4)*SUM('O2'!#REF!)&lt;'O2'!#REF!,1,IF((1-OUT_2_Check!$Q$4)*SUM('O2'!#REF!)&gt;'O2'!#REF!,1,0)),IF(SUM('O2'!#REF!)&lt;&gt;0,1,0))</f>
        <v>#REF!</v>
      </c>
      <c r="Z25" s="70" t="e">
        <f>+IF('O2'!#REF!&lt;&gt;"", IF((1+OUT_2_Check!$Q$4)*SUM('O2'!#REF!)&lt;'O2'!#REF!,1,IF((1-OUT_2_Check!$Q$4)*SUM('O2'!#REF!)&gt;'O2'!#REF!,1,0)),IF(SUM('O2'!#REF!)&lt;&gt;0,1,0))</f>
        <v>#REF!</v>
      </c>
      <c r="AA25" s="70">
        <f>+IF('O2'!Z19&lt;&gt;"", IF((1+OUT_2_Check!$Q$4)*SUM('O2'!Z15:Z18)&lt;'O2'!Z19,1,IF((1-OUT_2_Check!$Q$4)*SUM('O2'!Z15:Z18)&gt;'O2'!Z19,1,0)),IF(SUM('O2'!Z15:Z18)&lt;&gt;0,1,0))</f>
        <v>0</v>
      </c>
      <c r="AB25" s="70">
        <f>+IF('O2'!AA19&lt;&gt;"", IF((1+OUT_2_Check!$Q$4)*SUM('O2'!AA15:AA18)&lt;'O2'!AA19,1,IF((1-OUT_2_Check!$Q$4)*SUM('O2'!AA15:AA18)&gt;'O2'!AA19,1,0)),IF(SUM('O2'!AA15:AA18)&lt;&gt;0,1,0))</f>
        <v>0</v>
      </c>
      <c r="AC25" s="70">
        <f>+IF('O2'!AB19&lt;&gt;"", IF((1+OUT_2_Check!$Q$4)*SUM('O2'!AB15:AB18)&lt;'O2'!AB19,1,IF((1-OUT_2_Check!$Q$4)*SUM('O2'!AB15:AB18)&gt;'O2'!AB19,1,0)),IF(SUM('O2'!AB15:AB18)&lt;&gt;0,1,0))</f>
        <v>0</v>
      </c>
      <c r="AD25" s="70">
        <f>+IF('O2'!AC19&lt;&gt;"", IF((1+OUT_2_Check!$Q$4)*SUM('O2'!AC15:AC18)&lt;'O2'!AC19,1,IF((1-OUT_2_Check!$Q$4)*SUM('O2'!AC15:AC18)&gt;'O2'!AC19,1,0)),IF(SUM('O2'!AC15:AC18)&lt;&gt;0,1,0))</f>
        <v>0</v>
      </c>
      <c r="AE25" s="70">
        <f>+IF('O2'!AD19&lt;&gt;"", IF((1+OUT_2_Check!$Q$4)*SUM('O2'!AD15:AD18)&lt;'O2'!AD19,1,IF((1-OUT_2_Check!$Q$4)*SUM('O2'!AD15:AD18)&gt;'O2'!AD19,1,0)),IF(SUM('O2'!AD15:AD18)&lt;&gt;0,1,0))</f>
        <v>0</v>
      </c>
      <c r="AF25" s="70">
        <f>+IF('O2'!AE19&lt;&gt;"", IF((1+OUT_2_Check!$Q$4)*SUM('O2'!AE15:AE18)&lt;'O2'!AE19,1,IF((1-OUT_2_Check!$Q$4)*SUM('O2'!AE15:AE18)&gt;'O2'!AE19,1,0)),IF(SUM('O2'!AE15:AE18)&lt;&gt;0,1,0))</f>
        <v>0</v>
      </c>
      <c r="AG25" s="70">
        <f>+IF('O2'!AF19&lt;&gt;"", IF((1+OUT_2_Check!$Q$4)*SUM('O2'!AF15:AF18)&lt;'O2'!AF19,1,IF((1-OUT_2_Check!$Q$4)*SUM('O2'!AF15:AF18)&gt;'O2'!AF19,1,0)),IF(SUM('O2'!AF15:AF18)&lt;&gt;0,1,0))</f>
        <v>0</v>
      </c>
      <c r="AH25" s="70">
        <f>+IF('O2'!AG19&lt;&gt;"", IF((1+OUT_2_Check!$Q$4)*SUM('O2'!AG15:AG18)&lt;'O2'!AG19,1,IF((1-OUT_2_Check!$Q$4)*SUM('O2'!AG15:AG18)&gt;'O2'!AG19,1,0)),IF(SUM('O2'!AG15:AG18)&lt;&gt;0,1,0))</f>
        <v>0</v>
      </c>
      <c r="AI25" s="70">
        <f>+IF('O2'!AH19&lt;&gt;"", IF((1+OUT_2_Check!$Q$4)*SUM('O2'!AH15:AH18)&lt;'O2'!AH19,1,IF((1-OUT_2_Check!$Q$4)*SUM('O2'!AH15:AH18)&gt;'O2'!AH19,1,0)),IF(SUM('O2'!AH15:AH18)&lt;&gt;0,1,0))</f>
        <v>0</v>
      </c>
      <c r="AJ25" s="70">
        <f>+IF('O2'!AI19&lt;&gt;"", IF((1+OUT_2_Check!$Q$4)*SUM('O2'!AI15:AI18)&lt;'O2'!AI19,1,IF((1-OUT_2_Check!$Q$4)*SUM('O2'!AI15:AI18)&gt;'O2'!AI19,1,0)),IF(SUM('O2'!AI15:AI18)&lt;&gt;0,1,0))</f>
        <v>0</v>
      </c>
      <c r="AK25" s="70">
        <f>+IF('O2'!AJ19&lt;&gt;"", IF((1+OUT_2_Check!$Q$4)*SUM('O2'!AJ15:AJ18)&lt;'O2'!AJ19,1,IF((1-OUT_2_Check!$Q$4)*SUM('O2'!AJ15:AJ18)&gt;'O2'!AJ19,1,0)),IF(SUM('O2'!AJ15:AJ18)&lt;&gt;0,1,0))</f>
        <v>0</v>
      </c>
      <c r="AL25" s="70">
        <f>+IF('O2'!AK19&lt;&gt;"", IF((1+OUT_2_Check!$Q$4)*SUM('O2'!AK15:AK18)&lt;'O2'!AK19,1,IF((1-OUT_2_Check!$Q$4)*SUM('O2'!AK15:AK18)&gt;'O2'!AK19,1,0)),IF(SUM('O2'!AK15:AK18)&lt;&gt;0,1,0))</f>
        <v>0</v>
      </c>
      <c r="AM25" s="70">
        <f>+IF('O2'!AL19&lt;&gt;"", IF((1+OUT_2_Check!$Q$4)*SUM('O2'!AL15:AL18)&lt;'O2'!AL19,1,IF((1-OUT_2_Check!$Q$4)*SUM('O2'!AL15:AL18)&gt;'O2'!AL19,1,0)),IF(SUM('O2'!AL15:AL18)&lt;&gt;0,1,0))</f>
        <v>0</v>
      </c>
      <c r="AN25" s="70" t="e">
        <f>+IF('O2'!#REF!&lt;&gt;"", IF((1+OUT_2_Check!$Q$4)*SUM('O2'!#REF!)&lt;'O2'!#REF!,1,IF((1-OUT_2_Check!$Q$4)*SUM('O2'!#REF!)&gt;'O2'!#REF!,1,0)),IF(SUM('O2'!#REF!)&lt;&gt;0,1,0))</f>
        <v>#REF!</v>
      </c>
      <c r="AO25" s="70" t="e">
        <f>+IF('O2'!#REF!&lt;&gt;"", IF((1+OUT_2_Check!$Q$4)*SUM('O2'!#REF!)&lt;'O2'!#REF!,1,IF((1-OUT_2_Check!$Q$4)*SUM('O2'!#REF!)&gt;'O2'!#REF!,1,0)),IF(SUM('O2'!#REF!)&lt;&gt;0,1,0))</f>
        <v>#REF!</v>
      </c>
      <c r="AP25" s="70">
        <f>+IF('O2'!AM19&lt;&gt;"", IF((1+OUT_2_Check!$Q$4)*SUM('O2'!AM15:AM18)&lt;'O2'!AM19,1,IF((1-OUT_2_Check!$Q$4)*SUM('O2'!AM15:AM18)&gt;'O2'!AM19,1,0)),IF(SUM('O2'!AM15:AM18)&lt;&gt;0,1,0))</f>
        <v>0</v>
      </c>
      <c r="AQ25" s="70">
        <f>+IF('O2'!AN19&lt;&gt;"", IF((1+OUT_2_Check!$Q$4)*SUM('O2'!AN15:AN18)&lt;'O2'!AN19,1,IF((1-OUT_2_Check!$Q$4)*SUM('O2'!AN15:AN18)&gt;'O2'!AN19,1,0)),IF(SUM('O2'!AN15:AN18)&lt;&gt;0,1,0))</f>
        <v>0</v>
      </c>
      <c r="AR25" s="70">
        <f>+IF('O2'!AO19&lt;&gt;"", IF((1+OUT_2_Check!$Q$4)*SUM('O2'!AO15:AO18)&lt;'O2'!AO19,1,IF((1-OUT_2_Check!$Q$4)*SUM('O2'!AO15:AO18)&gt;'O2'!AO19,1,0)),IF(SUM('O2'!AO15:AO18)&lt;&gt;0,1,0))</f>
        <v>0</v>
      </c>
      <c r="AS25" s="70">
        <f>+IF('O2'!AP19&lt;&gt;"", IF((1+OUT_2_Check!$Q$4)*SUM('O2'!AP15:AP18)&lt;'O2'!AP19,1,IF((1-OUT_2_Check!$Q$4)*SUM('O2'!AP15:AP18)&gt;'O2'!AP19,1,0)),IF(SUM('O2'!AP15:AP18)&lt;&gt;0,1,0))</f>
        <v>0</v>
      </c>
      <c r="AT25" s="80">
        <f>+IF('O2'!AQ19&lt;&gt;"",IF((1+OUT_2_Check!$Q$4)*SUM('O2'!D19:AP19)&lt;'O2'!AQ19,1,IF((1-OUT_2_Check!$Q$4)*SUM('O2'!D19:AP19)&gt;'O2'!AQ19,1,0)),IF(SUM('O2'!D19:AP19)&lt;&gt;0,1,0))</f>
        <v>0</v>
      </c>
    </row>
    <row r="26" spans="1:46" s="40" customFormat="1" ht="18" customHeight="1">
      <c r="A26" s="45"/>
      <c r="B26" s="47"/>
      <c r="C26" s="47"/>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row>
    <row r="27" spans="1:46" s="40" customFormat="1" ht="18" customHeight="1">
      <c r="A27" s="57"/>
      <c r="B27" s="46" t="s">
        <v>21</v>
      </c>
      <c r="C27" s="47"/>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row>
    <row r="28" spans="1:46" s="40" customFormat="1" ht="18" customHeight="1">
      <c r="A28" s="57"/>
      <c r="B28" s="46" t="s">
        <v>15</v>
      </c>
      <c r="C28" s="47"/>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row>
    <row r="29" spans="1:46" s="40" customFormat="1" ht="18" customHeight="1">
      <c r="A29" s="57"/>
      <c r="B29" s="51" t="s">
        <v>109</v>
      </c>
      <c r="C29" s="52"/>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80">
        <f>+IF('O2'!AQ22&lt;&gt;"",IF((1+OUT_2_Check!$Q$4)*SUM('O2'!D22:AP22)&lt;'O2'!AQ22,1,IF((1-OUT_2_Check!$Q$4)*SUM('O2'!D22:AP22)&gt;'O2'!AQ22,1,0)),IF(SUM('O2'!D22:AP22)&lt;&gt;0,1,0))</f>
        <v>0</v>
      </c>
    </row>
    <row r="30" spans="1:46" s="40" customFormat="1" ht="18" customHeight="1">
      <c r="A30" s="50"/>
      <c r="B30" s="51" t="s">
        <v>110</v>
      </c>
      <c r="C30" s="52"/>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80">
        <f>+IF('O2'!AQ23&lt;&gt;"",IF((1+OUT_2_Check!$Q$4)*SUM('O2'!D23:AP23)&lt;'O2'!AQ23,1,IF((1-OUT_2_Check!$Q$4)*SUM('O2'!D23:AP23)&gt;'O2'!AQ23,1,0)),IF(SUM('O2'!D23:AP23)&lt;&gt;0,1,0))</f>
        <v>0</v>
      </c>
    </row>
    <row r="31" spans="1:46" s="40" customFormat="1" ht="18" customHeight="1">
      <c r="A31" s="45"/>
      <c r="B31" s="51" t="s">
        <v>111</v>
      </c>
      <c r="C31" s="52"/>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80">
        <f>+IF('O2'!AQ25&lt;&gt;"",IF((1+OUT_2_Check!$Q$4)*SUM('O2'!D25:AP25)&lt;'O2'!AQ25,1,IF((1-OUT_2_Check!$Q$4)*SUM('O2'!D25:AP25)&gt;'O2'!AQ25,1,0)),IF(SUM('O2'!D25:AP25)&lt;&gt;0,1,0))</f>
        <v>0</v>
      </c>
    </row>
    <row r="32" spans="1:46" s="40" customFormat="1" ht="18" customHeight="1">
      <c r="A32" s="57"/>
      <c r="B32" s="52" t="s">
        <v>14</v>
      </c>
      <c r="C32" s="52"/>
      <c r="D32" s="70">
        <f>+IF('O2'!D26&lt;&gt;"", IF((1+OUT_2_Check!$Q$4)*SUM('O2'!D22:D25)&lt;'O2'!D26,1,IF((1-OUT_2_Check!$Q$4)*SUM('O2'!D22:D25)&gt;'O2'!D26,1,0)),IF(SUM('O2'!D22:D25)&lt;&gt;0,1,0))</f>
        <v>0</v>
      </c>
      <c r="E32" s="70">
        <f>+IF('O2'!F26&lt;&gt;"", IF((1+OUT_2_Check!$Q$4)*SUM('O2'!F22:F25)&lt;'O2'!F26,1,IF((1-OUT_2_Check!$Q$4)*SUM('O2'!F22:F25)&gt;'O2'!F26,1,0)),IF(SUM('O2'!F22:F25)&lt;&gt;0,1,0))</f>
        <v>0</v>
      </c>
      <c r="F32" s="70">
        <f>+IF('O2'!G26&lt;&gt;"", IF((1+OUT_2_Check!$Q$4)*SUM('O2'!G22:G25)&lt;'O2'!G26,1,IF((1-OUT_2_Check!$Q$4)*SUM('O2'!G22:G25)&gt;'O2'!G26,1,0)),IF(SUM('O2'!G22:G25)&lt;&gt;0,1,0))</f>
        <v>0</v>
      </c>
      <c r="G32" s="70">
        <f>+IF('O2'!H26&lt;&gt;"", IF((1+OUT_2_Check!$Q$4)*SUM('O2'!H22:H25)&lt;'O2'!H26,1,IF((1-OUT_2_Check!$Q$4)*SUM('O2'!H22:H25)&gt;'O2'!H26,1,0)),IF(SUM('O2'!H22:H25)&lt;&gt;0,1,0))</f>
        <v>0</v>
      </c>
      <c r="H32" s="70">
        <f>+IF('O2'!I26&lt;&gt;"", IF((1+OUT_2_Check!$Q$4)*SUM('O2'!I22:I25)&lt;'O2'!I26,1,IF((1-OUT_2_Check!$Q$4)*SUM('O2'!I22:I25)&gt;'O2'!I26,1,0)),IF(SUM('O2'!I22:I25)&lt;&gt;0,1,0))</f>
        <v>0</v>
      </c>
      <c r="I32" s="70">
        <f>+IF('O2'!J26&lt;&gt;"", IF((1+OUT_2_Check!$Q$4)*SUM('O2'!J22:J25)&lt;'O2'!J26,1,IF((1-OUT_2_Check!$Q$4)*SUM('O2'!J22:J25)&gt;'O2'!J26,1,0)),IF(SUM('O2'!J22:J25)&lt;&gt;0,1,0))</f>
        <v>0</v>
      </c>
      <c r="J32" s="70">
        <f>+IF('O2'!K26&lt;&gt;"", IF((1+OUT_2_Check!$Q$4)*SUM('O2'!K22:K25)&lt;'O2'!K26,1,IF((1-OUT_2_Check!$Q$4)*SUM('O2'!K22:K25)&gt;'O2'!K26,1,0)),IF(SUM('O2'!K22:K25)&lt;&gt;0,1,0))</f>
        <v>0</v>
      </c>
      <c r="K32" s="70">
        <f>+IF('O2'!M26&lt;&gt;"", IF((1+OUT_2_Check!$Q$4)*SUM('O2'!M22:M25)&lt;'O2'!M26,1,IF((1-OUT_2_Check!$Q$4)*SUM('O2'!M22:M25)&gt;'O2'!M26,1,0)),IF(SUM('O2'!M22:M25)&lt;&gt;0,1,0))</f>
        <v>0</v>
      </c>
      <c r="L32" s="70">
        <f>+IF('O2'!N26&lt;&gt;"", IF((1+OUT_2_Check!$Q$4)*SUM('O2'!N22:N25)&lt;'O2'!N26,1,IF((1-OUT_2_Check!$Q$4)*SUM('O2'!N22:N25)&gt;'O2'!N26,1,0)),IF(SUM('O2'!N22:N25)&lt;&gt;0,1,0))</f>
        <v>0</v>
      </c>
      <c r="M32" s="70">
        <f>+IF('O2'!O26&lt;&gt;"", IF((1+OUT_2_Check!$Q$4)*SUM('O2'!O22:O25)&lt;'O2'!O26,1,IF((1-OUT_2_Check!$Q$4)*SUM('O2'!O22:O25)&gt;'O2'!O26,1,0)),IF(SUM('O2'!O22:O25)&lt;&gt;0,1,0))</f>
        <v>0</v>
      </c>
      <c r="N32" s="70">
        <f>+IF('O2'!P26&lt;&gt;"", IF((1+OUT_2_Check!$Q$4)*SUM('O2'!P22:P25)&lt;'O2'!P26,1,IF((1-OUT_2_Check!$Q$4)*SUM('O2'!P22:P25)&gt;'O2'!P26,1,0)),IF(SUM('O2'!P22:P25)&lt;&gt;0,1,0))</f>
        <v>0</v>
      </c>
      <c r="O32" s="70">
        <f>+IF('O2'!Q26&lt;&gt;"", IF((1+OUT_2_Check!$Q$4)*SUM('O2'!Q22:Q25)&lt;'O2'!Q26,1,IF((1-OUT_2_Check!$Q$4)*SUM('O2'!Q22:Q25)&gt;'O2'!Q26,1,0)),IF(SUM('O2'!Q22:Q25)&lt;&gt;0,1,0))</f>
        <v>0</v>
      </c>
      <c r="P32" s="70">
        <f>+IF('O2'!R26&lt;&gt;"", IF((1+OUT_2_Check!$Q$4)*SUM('O2'!R22:R25)&lt;'O2'!R26,1,IF((1-OUT_2_Check!$Q$4)*SUM('O2'!R22:R25)&gt;'O2'!R26,1,0)),IF(SUM('O2'!R22:R25)&lt;&gt;0,1,0))</f>
        <v>0</v>
      </c>
      <c r="Q32" s="70">
        <f>+IF('O2'!S26&lt;&gt;"", IF((1+OUT_2_Check!$Q$4)*SUM('O2'!S22:S25)&lt;'O2'!S26,1,IF((1-OUT_2_Check!$Q$4)*SUM('O2'!S22:S25)&gt;'O2'!S26,1,0)),IF(SUM('O2'!S22:S25)&lt;&gt;0,1,0))</f>
        <v>0</v>
      </c>
      <c r="R32" s="70">
        <f>+IF('O2'!T26&lt;&gt;"", IF((1+OUT_2_Check!$Q$4)*SUM('O2'!T22:T25)&lt;'O2'!T26,1,IF((1-OUT_2_Check!$Q$4)*SUM('O2'!T22:T25)&gt;'O2'!T26,1,0)),IF(SUM('O2'!T22:T25)&lt;&gt;0,1,0))</f>
        <v>0</v>
      </c>
      <c r="S32" s="70">
        <f>+IF('O2'!U26&lt;&gt;"", IF((1+OUT_2_Check!$Q$4)*SUM('O2'!U22:U25)&lt;'O2'!U26,1,IF((1-OUT_2_Check!$Q$4)*SUM('O2'!U22:U25)&gt;'O2'!U26,1,0)),IF(SUM('O2'!U22:U25)&lt;&gt;0,1,0))</f>
        <v>0</v>
      </c>
      <c r="T32" s="70" t="e">
        <f>+IF('O2'!#REF!&lt;&gt;"", IF((1+OUT_2_Check!$Q$4)*SUM('O2'!#REF!)&lt;'O2'!#REF!,1,IF((1-OUT_2_Check!$Q$4)*SUM('O2'!#REF!)&gt;'O2'!#REF!,1,0)),IF(SUM('O2'!#REF!)&lt;&gt;0,1,0))</f>
        <v>#REF!</v>
      </c>
      <c r="U32" s="70">
        <f>+IF('O2'!V26&lt;&gt;"", IF((1+OUT_2_Check!$Q$4)*SUM('O2'!V22:V25)&lt;'O2'!V26,1,IF((1-OUT_2_Check!$Q$4)*SUM('O2'!V22:V25)&gt;'O2'!V26,1,0)),IF(SUM('O2'!V22:V25)&lt;&gt;0,1,0))</f>
        <v>0</v>
      </c>
      <c r="V32" s="70">
        <f>+IF('O2'!W26&lt;&gt;"", IF((1+OUT_2_Check!$Q$4)*SUM('O2'!W22:W25)&lt;'O2'!W26,1,IF((1-OUT_2_Check!$Q$4)*SUM('O2'!W22:W25)&gt;'O2'!W26,1,0)),IF(SUM('O2'!W22:W25)&lt;&gt;0,1,0))</f>
        <v>0</v>
      </c>
      <c r="W32" s="70">
        <f>+IF('O2'!X26&lt;&gt;"", IF((1+OUT_2_Check!$Q$4)*SUM('O2'!X22:X25)&lt;'O2'!X26,1,IF((1-OUT_2_Check!$Q$4)*SUM('O2'!X22:X25)&gt;'O2'!X26,1,0)),IF(SUM('O2'!X22:X25)&lt;&gt;0,1,0))</f>
        <v>0</v>
      </c>
      <c r="X32" s="70">
        <f>+IF('O2'!Y26&lt;&gt;"", IF((1+OUT_2_Check!$Q$4)*SUM('O2'!Y22:Y25)&lt;'O2'!Y26,1,IF((1-OUT_2_Check!$Q$4)*SUM('O2'!Y22:Y25)&gt;'O2'!Y26,1,0)),IF(SUM('O2'!Y22:Y25)&lt;&gt;0,1,0))</f>
        <v>0</v>
      </c>
      <c r="Y32" s="70" t="e">
        <f>+IF('O2'!#REF!&lt;&gt;"", IF((1+OUT_2_Check!$Q$4)*SUM('O2'!#REF!)&lt;'O2'!#REF!,1,IF((1-OUT_2_Check!$Q$4)*SUM('O2'!#REF!)&gt;'O2'!#REF!,1,0)),IF(SUM('O2'!#REF!)&lt;&gt;0,1,0))</f>
        <v>#REF!</v>
      </c>
      <c r="Z32" s="70" t="e">
        <f>+IF('O2'!#REF!&lt;&gt;"", IF((1+OUT_2_Check!$Q$4)*SUM('O2'!#REF!)&lt;'O2'!#REF!,1,IF((1-OUT_2_Check!$Q$4)*SUM('O2'!#REF!)&gt;'O2'!#REF!,1,0)),IF(SUM('O2'!#REF!)&lt;&gt;0,1,0))</f>
        <v>#REF!</v>
      </c>
      <c r="AA32" s="70">
        <f>+IF('O2'!Z26&lt;&gt;"", IF((1+OUT_2_Check!$Q$4)*SUM('O2'!Z22:Z25)&lt;'O2'!Z26,1,IF((1-OUT_2_Check!$Q$4)*SUM('O2'!Z22:Z25)&gt;'O2'!Z26,1,0)),IF(SUM('O2'!Z22:Z25)&lt;&gt;0,1,0))</f>
        <v>0</v>
      </c>
      <c r="AB32" s="70">
        <f>+IF('O2'!AA26&lt;&gt;"", IF((1+OUT_2_Check!$Q$4)*SUM('O2'!AA22:AA25)&lt;'O2'!AA26,1,IF((1-OUT_2_Check!$Q$4)*SUM('O2'!AA22:AA25)&gt;'O2'!AA26,1,0)),IF(SUM('O2'!AA22:AA25)&lt;&gt;0,1,0))</f>
        <v>0</v>
      </c>
      <c r="AC32" s="70">
        <f>+IF('O2'!AB26&lt;&gt;"", IF((1+OUT_2_Check!$Q$4)*SUM('O2'!AB22:AB25)&lt;'O2'!AB26,1,IF((1-OUT_2_Check!$Q$4)*SUM('O2'!AB22:AB25)&gt;'O2'!AB26,1,0)),IF(SUM('O2'!AB22:AB25)&lt;&gt;0,1,0))</f>
        <v>0</v>
      </c>
      <c r="AD32" s="70">
        <f>+IF('O2'!AC26&lt;&gt;"", IF((1+OUT_2_Check!$Q$4)*SUM('O2'!AC22:AC25)&lt;'O2'!AC26,1,IF((1-OUT_2_Check!$Q$4)*SUM('O2'!AC22:AC25)&gt;'O2'!AC26,1,0)),IF(SUM('O2'!AC22:AC25)&lt;&gt;0,1,0))</f>
        <v>0</v>
      </c>
      <c r="AE32" s="70">
        <f>+IF('O2'!AD26&lt;&gt;"", IF((1+OUT_2_Check!$Q$4)*SUM('O2'!AD22:AD25)&lt;'O2'!AD26,1,IF((1-OUT_2_Check!$Q$4)*SUM('O2'!AD22:AD25)&gt;'O2'!AD26,1,0)),IF(SUM('O2'!AD22:AD25)&lt;&gt;0,1,0))</f>
        <v>0</v>
      </c>
      <c r="AF32" s="70">
        <f>+IF('O2'!AE26&lt;&gt;"", IF((1+OUT_2_Check!$Q$4)*SUM('O2'!AE22:AE25)&lt;'O2'!AE26,1,IF((1-OUT_2_Check!$Q$4)*SUM('O2'!AE22:AE25)&gt;'O2'!AE26,1,0)),IF(SUM('O2'!AE22:AE25)&lt;&gt;0,1,0))</f>
        <v>0</v>
      </c>
      <c r="AG32" s="70">
        <f>+IF('O2'!AF26&lt;&gt;"", IF((1+OUT_2_Check!$Q$4)*SUM('O2'!AF22:AF25)&lt;'O2'!AF26,1,IF((1-OUT_2_Check!$Q$4)*SUM('O2'!AF22:AF25)&gt;'O2'!AF26,1,0)),IF(SUM('O2'!AF22:AF25)&lt;&gt;0,1,0))</f>
        <v>0</v>
      </c>
      <c r="AH32" s="70">
        <f>+IF('O2'!AG26&lt;&gt;"", IF((1+OUT_2_Check!$Q$4)*SUM('O2'!AG22:AG25)&lt;'O2'!AG26,1,IF((1-OUT_2_Check!$Q$4)*SUM('O2'!AG22:AG25)&gt;'O2'!AG26,1,0)),IF(SUM('O2'!AG22:AG25)&lt;&gt;0,1,0))</f>
        <v>0</v>
      </c>
      <c r="AI32" s="70">
        <f>+IF('O2'!AH26&lt;&gt;"", IF((1+OUT_2_Check!$Q$4)*SUM('O2'!AH22:AH25)&lt;'O2'!AH26,1,IF((1-OUT_2_Check!$Q$4)*SUM('O2'!AH22:AH25)&gt;'O2'!AH26,1,0)),IF(SUM('O2'!AH22:AH25)&lt;&gt;0,1,0))</f>
        <v>0</v>
      </c>
      <c r="AJ32" s="70">
        <f>+IF('O2'!AI26&lt;&gt;"", IF((1+OUT_2_Check!$Q$4)*SUM('O2'!AI22:AI25)&lt;'O2'!AI26,1,IF((1-OUT_2_Check!$Q$4)*SUM('O2'!AI22:AI25)&gt;'O2'!AI26,1,0)),IF(SUM('O2'!AI22:AI25)&lt;&gt;0,1,0))</f>
        <v>0</v>
      </c>
      <c r="AK32" s="70">
        <f>+IF('O2'!AJ26&lt;&gt;"", IF((1+OUT_2_Check!$Q$4)*SUM('O2'!AJ22:AJ25)&lt;'O2'!AJ26,1,IF((1-OUT_2_Check!$Q$4)*SUM('O2'!AJ22:AJ25)&gt;'O2'!AJ26,1,0)),IF(SUM('O2'!AJ22:AJ25)&lt;&gt;0,1,0))</f>
        <v>0</v>
      </c>
      <c r="AL32" s="70">
        <f>+IF('O2'!AK26&lt;&gt;"", IF((1+OUT_2_Check!$Q$4)*SUM('O2'!AK22:AK25)&lt;'O2'!AK26,1,IF((1-OUT_2_Check!$Q$4)*SUM('O2'!AK22:AK25)&gt;'O2'!AK26,1,0)),IF(SUM('O2'!AK22:AK25)&lt;&gt;0,1,0))</f>
        <v>0</v>
      </c>
      <c r="AM32" s="70">
        <f>+IF('O2'!AL26&lt;&gt;"", IF((1+OUT_2_Check!$Q$4)*SUM('O2'!AL22:AL25)&lt;'O2'!AL26,1,IF((1-OUT_2_Check!$Q$4)*SUM('O2'!AL22:AL25)&gt;'O2'!AL26,1,0)),IF(SUM('O2'!AL22:AL25)&lt;&gt;0,1,0))</f>
        <v>0</v>
      </c>
      <c r="AN32" s="70" t="e">
        <f>+IF('O2'!#REF!&lt;&gt;"", IF((1+OUT_2_Check!$Q$4)*SUM('O2'!#REF!)&lt;'O2'!#REF!,1,IF((1-OUT_2_Check!$Q$4)*SUM('O2'!#REF!)&gt;'O2'!#REF!,1,0)),IF(SUM('O2'!#REF!)&lt;&gt;0,1,0))</f>
        <v>#REF!</v>
      </c>
      <c r="AO32" s="70" t="e">
        <f>+IF('O2'!#REF!&lt;&gt;"", IF((1+OUT_2_Check!$Q$4)*SUM('O2'!#REF!)&lt;'O2'!#REF!,1,IF((1-OUT_2_Check!$Q$4)*SUM('O2'!#REF!)&gt;'O2'!#REF!,1,0)),IF(SUM('O2'!#REF!)&lt;&gt;0,1,0))</f>
        <v>#REF!</v>
      </c>
      <c r="AP32" s="70">
        <f>+IF('O2'!AM26&lt;&gt;"", IF((1+OUT_2_Check!$Q$4)*SUM('O2'!AM22:AM25)&lt;'O2'!AM26,1,IF((1-OUT_2_Check!$Q$4)*SUM('O2'!AM22:AM25)&gt;'O2'!AM26,1,0)),IF(SUM('O2'!AM22:AM25)&lt;&gt;0,1,0))</f>
        <v>0</v>
      </c>
      <c r="AQ32" s="70">
        <f>+IF('O2'!AN26&lt;&gt;"", IF((1+OUT_2_Check!$Q$4)*SUM('O2'!AN22:AN25)&lt;'O2'!AN26,1,IF((1-OUT_2_Check!$Q$4)*SUM('O2'!AN22:AN25)&gt;'O2'!AN26,1,0)),IF(SUM('O2'!AN22:AN25)&lt;&gt;0,1,0))</f>
        <v>0</v>
      </c>
      <c r="AR32" s="70">
        <f>+IF('O2'!AO26&lt;&gt;"", IF((1+OUT_2_Check!$Q$4)*SUM('O2'!AO22:AO25)&lt;'O2'!AO26,1,IF((1-OUT_2_Check!$Q$4)*SUM('O2'!AO22:AO25)&gt;'O2'!AO26,1,0)),IF(SUM('O2'!AO22:AO25)&lt;&gt;0,1,0))</f>
        <v>0</v>
      </c>
      <c r="AS32" s="70">
        <f>+IF('O2'!AP26&lt;&gt;"", IF((1+OUT_2_Check!$Q$4)*SUM('O2'!AP22:AP25)&lt;'O2'!AP26,1,IF((1-OUT_2_Check!$Q$4)*SUM('O2'!AP22:AP25)&gt;'O2'!AP26,1,0)),IF(SUM('O2'!AP22:AP25)&lt;&gt;0,1,0))</f>
        <v>0</v>
      </c>
      <c r="AT32" s="80">
        <f>+IF('O2'!AQ26&lt;&gt;"",IF((1+OUT_2_Check!$Q$4)*SUM('O2'!D26:AP26)&lt;'O2'!AQ26,1,IF((1-OUT_2_Check!$Q$4)*SUM('O2'!D26:AP26)&gt;'O2'!AQ26,1,0)),IF(SUM('O2'!D26:AP26)&lt;&gt;0,1,0))</f>
        <v>0</v>
      </c>
    </row>
    <row r="33" spans="1:46" s="40" customFormat="1" ht="18" customHeight="1">
      <c r="A33" s="57"/>
      <c r="B33" s="58"/>
      <c r="C33" s="58"/>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row>
    <row r="34" spans="1:46" s="40" customFormat="1" ht="18" customHeight="1">
      <c r="A34" s="50"/>
      <c r="B34" s="46" t="s">
        <v>16</v>
      </c>
      <c r="C34" s="47"/>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row>
    <row r="35" spans="1:46" s="40" customFormat="1" ht="18" customHeight="1">
      <c r="A35" s="50"/>
      <c r="B35" s="51" t="s">
        <v>109</v>
      </c>
      <c r="C35" s="52"/>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80">
        <f>+IF('O2'!AQ28&lt;&gt;"",IF((1+OUT_2_Check!$Q$4)*SUM('O2'!D28:AP28)&lt;'O2'!AQ28,1,IF((1-OUT_2_Check!$Q$4)*SUM('O2'!D28:AP28)&gt;'O2'!AQ28,1,0)),IF(SUM('O2'!D28:AP28)&lt;&gt;0,1,0))</f>
        <v>0</v>
      </c>
    </row>
    <row r="36" spans="1:46" s="40" customFormat="1" ht="18" customHeight="1">
      <c r="A36" s="50"/>
      <c r="B36" s="51" t="s">
        <v>110</v>
      </c>
      <c r="C36" s="52"/>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80">
        <f>+IF('O2'!AQ29&lt;&gt;"",IF((1+OUT_2_Check!$Q$4)*SUM('O2'!D29:AP29)&lt;'O2'!AQ29,1,IF((1-OUT_2_Check!$Q$4)*SUM('O2'!D29:AP29)&gt;'O2'!AQ29,1,0)),IF(SUM('O2'!D29:AP29)&lt;&gt;0,1,0))</f>
        <v>0</v>
      </c>
    </row>
    <row r="37" spans="1:46" s="40" customFormat="1" ht="18" customHeight="1">
      <c r="A37" s="45"/>
      <c r="B37" s="51" t="s">
        <v>111</v>
      </c>
      <c r="C37" s="52"/>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80">
        <f>+IF('O2'!AQ31&lt;&gt;"",IF((1+OUT_2_Check!$Q$4)*SUM('O2'!D31:AP31)&lt;'O2'!AQ31,1,IF((1-OUT_2_Check!$Q$4)*SUM('O2'!D31:AP31)&gt;'O2'!AQ31,1,0)),IF(SUM('O2'!D31:AP31)&lt;&gt;0,1,0))</f>
        <v>0</v>
      </c>
    </row>
    <row r="38" spans="1:46" s="40" customFormat="1" ht="18" customHeight="1">
      <c r="A38" s="50"/>
      <c r="B38" s="52" t="s">
        <v>14</v>
      </c>
      <c r="C38" s="52"/>
      <c r="D38" s="70">
        <f>+IF('O2'!D32&lt;&gt;"", IF((1+OUT_2_Check!$Q$4)*SUM('O2'!D28:D31)&lt;'O2'!D32,1,IF((1-OUT_2_Check!$Q$4)*SUM('O2'!D28:D31)&gt;'O2'!D32,1,0)),IF(SUM('O2'!D28:D31)&lt;&gt;0,1,0))</f>
        <v>0</v>
      </c>
      <c r="E38" s="70">
        <f>+IF('O2'!F32&lt;&gt;"", IF((1+OUT_2_Check!$Q$4)*SUM('O2'!F28:F31)&lt;'O2'!F32,1,IF((1-OUT_2_Check!$Q$4)*SUM('O2'!F28:F31)&gt;'O2'!F32,1,0)),IF(SUM('O2'!F28:F31)&lt;&gt;0,1,0))</f>
        <v>0</v>
      </c>
      <c r="F38" s="70">
        <f>+IF('O2'!G32&lt;&gt;"", IF((1+OUT_2_Check!$Q$4)*SUM('O2'!G28:G31)&lt;'O2'!G32,1,IF((1-OUT_2_Check!$Q$4)*SUM('O2'!G28:G31)&gt;'O2'!G32,1,0)),IF(SUM('O2'!G28:G31)&lt;&gt;0,1,0))</f>
        <v>0</v>
      </c>
      <c r="G38" s="70">
        <f>+IF('O2'!H32&lt;&gt;"", IF((1+OUT_2_Check!$Q$4)*SUM('O2'!H28:H31)&lt;'O2'!H32,1,IF((1-OUT_2_Check!$Q$4)*SUM('O2'!H28:H31)&gt;'O2'!H32,1,0)),IF(SUM('O2'!H28:H31)&lt;&gt;0,1,0))</f>
        <v>0</v>
      </c>
      <c r="H38" s="70">
        <f>+IF('O2'!I32&lt;&gt;"", IF((1+OUT_2_Check!$Q$4)*SUM('O2'!I28:I31)&lt;'O2'!I32,1,IF((1-OUT_2_Check!$Q$4)*SUM('O2'!I28:I31)&gt;'O2'!I32,1,0)),IF(SUM('O2'!I28:I31)&lt;&gt;0,1,0))</f>
        <v>0</v>
      </c>
      <c r="I38" s="70">
        <f>+IF('O2'!J32&lt;&gt;"", IF((1+OUT_2_Check!$Q$4)*SUM('O2'!J28:J31)&lt;'O2'!J32,1,IF((1-OUT_2_Check!$Q$4)*SUM('O2'!J28:J31)&gt;'O2'!J32,1,0)),IF(SUM('O2'!J28:J31)&lt;&gt;0,1,0))</f>
        <v>0</v>
      </c>
      <c r="J38" s="70">
        <f>+IF('O2'!K32&lt;&gt;"", IF((1+OUT_2_Check!$Q$4)*SUM('O2'!K28:K31)&lt;'O2'!K32,1,IF((1-OUT_2_Check!$Q$4)*SUM('O2'!K28:K31)&gt;'O2'!K32,1,0)),IF(SUM('O2'!K28:K31)&lt;&gt;0,1,0))</f>
        <v>0</v>
      </c>
      <c r="K38" s="70">
        <f>+IF('O2'!M32&lt;&gt;"", IF((1+OUT_2_Check!$Q$4)*SUM('O2'!M28:M31)&lt;'O2'!M32,1,IF((1-OUT_2_Check!$Q$4)*SUM('O2'!M28:M31)&gt;'O2'!M32,1,0)),IF(SUM('O2'!M28:M31)&lt;&gt;0,1,0))</f>
        <v>0</v>
      </c>
      <c r="L38" s="70">
        <f>+IF('O2'!N32&lt;&gt;"", IF((1+OUT_2_Check!$Q$4)*SUM('O2'!N28:N31)&lt;'O2'!N32,1,IF((1-OUT_2_Check!$Q$4)*SUM('O2'!N28:N31)&gt;'O2'!N32,1,0)),IF(SUM('O2'!N28:N31)&lt;&gt;0,1,0))</f>
        <v>0</v>
      </c>
      <c r="M38" s="70">
        <f>+IF('O2'!O32&lt;&gt;"", IF((1+OUT_2_Check!$Q$4)*SUM('O2'!O28:O31)&lt;'O2'!O32,1,IF((1-OUT_2_Check!$Q$4)*SUM('O2'!O28:O31)&gt;'O2'!O32,1,0)),IF(SUM('O2'!O28:O31)&lt;&gt;0,1,0))</f>
        <v>0</v>
      </c>
      <c r="N38" s="70">
        <f>+IF('O2'!P32&lt;&gt;"", IF((1+OUT_2_Check!$Q$4)*SUM('O2'!P28:P31)&lt;'O2'!P32,1,IF((1-OUT_2_Check!$Q$4)*SUM('O2'!P28:P31)&gt;'O2'!P32,1,0)),IF(SUM('O2'!P28:P31)&lt;&gt;0,1,0))</f>
        <v>0</v>
      </c>
      <c r="O38" s="70">
        <f>+IF('O2'!Q32&lt;&gt;"", IF((1+OUT_2_Check!$Q$4)*SUM('O2'!Q28:Q31)&lt;'O2'!Q32,1,IF((1-OUT_2_Check!$Q$4)*SUM('O2'!Q28:Q31)&gt;'O2'!Q32,1,0)),IF(SUM('O2'!Q28:Q31)&lt;&gt;0,1,0))</f>
        <v>0</v>
      </c>
      <c r="P38" s="70">
        <f>+IF('O2'!R32&lt;&gt;"", IF((1+OUT_2_Check!$Q$4)*SUM('O2'!R28:R31)&lt;'O2'!R32,1,IF((1-OUT_2_Check!$Q$4)*SUM('O2'!R28:R31)&gt;'O2'!R32,1,0)),IF(SUM('O2'!R28:R31)&lt;&gt;0,1,0))</f>
        <v>0</v>
      </c>
      <c r="Q38" s="70">
        <f>+IF('O2'!S32&lt;&gt;"", IF((1+OUT_2_Check!$Q$4)*SUM('O2'!S28:S31)&lt;'O2'!S32,1,IF((1-OUT_2_Check!$Q$4)*SUM('O2'!S28:S31)&gt;'O2'!S32,1,0)),IF(SUM('O2'!S28:S31)&lt;&gt;0,1,0))</f>
        <v>0</v>
      </c>
      <c r="R38" s="70">
        <f>+IF('O2'!T32&lt;&gt;"", IF((1+OUT_2_Check!$Q$4)*SUM('O2'!T28:T31)&lt;'O2'!T32,1,IF((1-OUT_2_Check!$Q$4)*SUM('O2'!T28:T31)&gt;'O2'!T32,1,0)),IF(SUM('O2'!T28:T31)&lt;&gt;0,1,0))</f>
        <v>0</v>
      </c>
      <c r="S38" s="70">
        <f>+IF('O2'!U32&lt;&gt;"", IF((1+OUT_2_Check!$Q$4)*SUM('O2'!U28:U31)&lt;'O2'!U32,1,IF((1-OUT_2_Check!$Q$4)*SUM('O2'!U28:U31)&gt;'O2'!U32,1,0)),IF(SUM('O2'!U28:U31)&lt;&gt;0,1,0))</f>
        <v>0</v>
      </c>
      <c r="T38" s="70" t="e">
        <f>+IF('O2'!#REF!&lt;&gt;"", IF((1+OUT_2_Check!$Q$4)*SUM('O2'!#REF!)&lt;'O2'!#REF!,1,IF((1-OUT_2_Check!$Q$4)*SUM('O2'!#REF!)&gt;'O2'!#REF!,1,0)),IF(SUM('O2'!#REF!)&lt;&gt;0,1,0))</f>
        <v>#REF!</v>
      </c>
      <c r="U38" s="70">
        <f>+IF('O2'!V32&lt;&gt;"", IF((1+OUT_2_Check!$Q$4)*SUM('O2'!V28:V31)&lt;'O2'!V32,1,IF((1-OUT_2_Check!$Q$4)*SUM('O2'!V28:V31)&gt;'O2'!V32,1,0)),IF(SUM('O2'!V28:V31)&lt;&gt;0,1,0))</f>
        <v>0</v>
      </c>
      <c r="V38" s="70">
        <f>+IF('O2'!W32&lt;&gt;"", IF((1+OUT_2_Check!$Q$4)*SUM('O2'!W28:W31)&lt;'O2'!W32,1,IF((1-OUT_2_Check!$Q$4)*SUM('O2'!W28:W31)&gt;'O2'!W32,1,0)),IF(SUM('O2'!W28:W31)&lt;&gt;0,1,0))</f>
        <v>0</v>
      </c>
      <c r="W38" s="70">
        <f>+IF('O2'!X32&lt;&gt;"", IF((1+OUT_2_Check!$Q$4)*SUM('O2'!X28:X31)&lt;'O2'!X32,1,IF((1-OUT_2_Check!$Q$4)*SUM('O2'!X28:X31)&gt;'O2'!X32,1,0)),IF(SUM('O2'!X28:X31)&lt;&gt;0,1,0))</f>
        <v>0</v>
      </c>
      <c r="X38" s="70">
        <f>+IF('O2'!Y32&lt;&gt;"", IF((1+OUT_2_Check!$Q$4)*SUM('O2'!Y28:Y31)&lt;'O2'!Y32,1,IF((1-OUT_2_Check!$Q$4)*SUM('O2'!Y28:Y31)&gt;'O2'!Y32,1,0)),IF(SUM('O2'!Y28:Y31)&lt;&gt;0,1,0))</f>
        <v>0</v>
      </c>
      <c r="Y38" s="70" t="e">
        <f>+IF('O2'!#REF!&lt;&gt;"", IF((1+OUT_2_Check!$Q$4)*SUM('O2'!#REF!)&lt;'O2'!#REF!,1,IF((1-OUT_2_Check!$Q$4)*SUM('O2'!#REF!)&gt;'O2'!#REF!,1,0)),IF(SUM('O2'!#REF!)&lt;&gt;0,1,0))</f>
        <v>#REF!</v>
      </c>
      <c r="Z38" s="70" t="e">
        <f>+IF('O2'!#REF!&lt;&gt;"", IF((1+OUT_2_Check!$Q$4)*SUM('O2'!#REF!)&lt;'O2'!#REF!,1,IF((1-OUT_2_Check!$Q$4)*SUM('O2'!#REF!)&gt;'O2'!#REF!,1,0)),IF(SUM('O2'!#REF!)&lt;&gt;0,1,0))</f>
        <v>#REF!</v>
      </c>
      <c r="AA38" s="70">
        <f>+IF('O2'!Z32&lt;&gt;"", IF((1+OUT_2_Check!$Q$4)*SUM('O2'!Z28:Z31)&lt;'O2'!Z32,1,IF((1-OUT_2_Check!$Q$4)*SUM('O2'!Z28:Z31)&gt;'O2'!Z32,1,0)),IF(SUM('O2'!Z28:Z31)&lt;&gt;0,1,0))</f>
        <v>0</v>
      </c>
      <c r="AB38" s="70">
        <f>+IF('O2'!AA32&lt;&gt;"", IF((1+OUT_2_Check!$Q$4)*SUM('O2'!AA28:AA31)&lt;'O2'!AA32,1,IF((1-OUT_2_Check!$Q$4)*SUM('O2'!AA28:AA31)&gt;'O2'!AA32,1,0)),IF(SUM('O2'!AA28:AA31)&lt;&gt;0,1,0))</f>
        <v>0</v>
      </c>
      <c r="AC38" s="70">
        <f>+IF('O2'!AB32&lt;&gt;"", IF((1+OUT_2_Check!$Q$4)*SUM('O2'!AB28:AB31)&lt;'O2'!AB32,1,IF((1-OUT_2_Check!$Q$4)*SUM('O2'!AB28:AB31)&gt;'O2'!AB32,1,0)),IF(SUM('O2'!AB28:AB31)&lt;&gt;0,1,0))</f>
        <v>0</v>
      </c>
      <c r="AD38" s="70">
        <f>+IF('O2'!AC32&lt;&gt;"", IF((1+OUT_2_Check!$Q$4)*SUM('O2'!AC28:AC31)&lt;'O2'!AC32,1,IF((1-OUT_2_Check!$Q$4)*SUM('O2'!AC28:AC31)&gt;'O2'!AC32,1,0)),IF(SUM('O2'!AC28:AC31)&lt;&gt;0,1,0))</f>
        <v>0</v>
      </c>
      <c r="AE38" s="70">
        <f>+IF('O2'!AD32&lt;&gt;"", IF((1+OUT_2_Check!$Q$4)*SUM('O2'!AD28:AD31)&lt;'O2'!AD32,1,IF((1-OUT_2_Check!$Q$4)*SUM('O2'!AD28:AD31)&gt;'O2'!AD32,1,0)),IF(SUM('O2'!AD28:AD31)&lt;&gt;0,1,0))</f>
        <v>0</v>
      </c>
      <c r="AF38" s="70">
        <f>+IF('O2'!AE32&lt;&gt;"", IF((1+OUT_2_Check!$Q$4)*SUM('O2'!AE28:AE31)&lt;'O2'!AE32,1,IF((1-OUT_2_Check!$Q$4)*SUM('O2'!AE28:AE31)&gt;'O2'!AE32,1,0)),IF(SUM('O2'!AE28:AE31)&lt;&gt;0,1,0))</f>
        <v>0</v>
      </c>
      <c r="AG38" s="70">
        <f>+IF('O2'!AF32&lt;&gt;"", IF((1+OUT_2_Check!$Q$4)*SUM('O2'!AF28:AF31)&lt;'O2'!AF32,1,IF((1-OUT_2_Check!$Q$4)*SUM('O2'!AF28:AF31)&gt;'O2'!AF32,1,0)),IF(SUM('O2'!AF28:AF31)&lt;&gt;0,1,0))</f>
        <v>0</v>
      </c>
      <c r="AH38" s="70">
        <f>+IF('O2'!AG32&lt;&gt;"", IF((1+OUT_2_Check!$Q$4)*SUM('O2'!AG28:AG31)&lt;'O2'!AG32,1,IF((1-OUT_2_Check!$Q$4)*SUM('O2'!AG28:AG31)&gt;'O2'!AG32,1,0)),IF(SUM('O2'!AG28:AG31)&lt;&gt;0,1,0))</f>
        <v>0</v>
      </c>
      <c r="AI38" s="70">
        <f>+IF('O2'!AH32&lt;&gt;"", IF((1+OUT_2_Check!$Q$4)*SUM('O2'!AH28:AH31)&lt;'O2'!AH32,1,IF((1-OUT_2_Check!$Q$4)*SUM('O2'!AH28:AH31)&gt;'O2'!AH32,1,0)),IF(SUM('O2'!AH28:AH31)&lt;&gt;0,1,0))</f>
        <v>0</v>
      </c>
      <c r="AJ38" s="70">
        <f>+IF('O2'!AI32&lt;&gt;"", IF((1+OUT_2_Check!$Q$4)*SUM('O2'!AI28:AI31)&lt;'O2'!AI32,1,IF((1-OUT_2_Check!$Q$4)*SUM('O2'!AI28:AI31)&gt;'O2'!AI32,1,0)),IF(SUM('O2'!AI28:AI31)&lt;&gt;0,1,0))</f>
        <v>0</v>
      </c>
      <c r="AK38" s="70">
        <f>+IF('O2'!AJ32&lt;&gt;"", IF((1+OUT_2_Check!$Q$4)*SUM('O2'!AJ28:AJ31)&lt;'O2'!AJ32,1,IF((1-OUT_2_Check!$Q$4)*SUM('O2'!AJ28:AJ31)&gt;'O2'!AJ32,1,0)),IF(SUM('O2'!AJ28:AJ31)&lt;&gt;0,1,0))</f>
        <v>0</v>
      </c>
      <c r="AL38" s="70">
        <f>+IF('O2'!AK32&lt;&gt;"", IF((1+OUT_2_Check!$Q$4)*SUM('O2'!AK28:AK31)&lt;'O2'!AK32,1,IF((1-OUT_2_Check!$Q$4)*SUM('O2'!AK28:AK31)&gt;'O2'!AK32,1,0)),IF(SUM('O2'!AK28:AK31)&lt;&gt;0,1,0))</f>
        <v>0</v>
      </c>
      <c r="AM38" s="70">
        <f>+IF('O2'!AL32&lt;&gt;"", IF((1+OUT_2_Check!$Q$4)*SUM('O2'!AL28:AL31)&lt;'O2'!AL32,1,IF((1-OUT_2_Check!$Q$4)*SUM('O2'!AL28:AL31)&gt;'O2'!AL32,1,0)),IF(SUM('O2'!AL28:AL31)&lt;&gt;0,1,0))</f>
        <v>0</v>
      </c>
      <c r="AN38" s="70" t="e">
        <f>+IF('O2'!#REF!&lt;&gt;"", IF((1+OUT_2_Check!$Q$4)*SUM('O2'!#REF!)&lt;'O2'!#REF!,1,IF((1-OUT_2_Check!$Q$4)*SUM('O2'!#REF!)&gt;'O2'!#REF!,1,0)),IF(SUM('O2'!#REF!)&lt;&gt;0,1,0))</f>
        <v>#REF!</v>
      </c>
      <c r="AO38" s="70" t="e">
        <f>+IF('O2'!#REF!&lt;&gt;"", IF((1+OUT_2_Check!$Q$4)*SUM('O2'!#REF!)&lt;'O2'!#REF!,1,IF((1-OUT_2_Check!$Q$4)*SUM('O2'!#REF!)&gt;'O2'!#REF!,1,0)),IF(SUM('O2'!#REF!)&lt;&gt;0,1,0))</f>
        <v>#REF!</v>
      </c>
      <c r="AP38" s="70">
        <f>+IF('O2'!AM32&lt;&gt;"", IF((1+OUT_2_Check!$Q$4)*SUM('O2'!AM28:AM31)&lt;'O2'!AM32,1,IF((1-OUT_2_Check!$Q$4)*SUM('O2'!AM28:AM31)&gt;'O2'!AM32,1,0)),IF(SUM('O2'!AM28:AM31)&lt;&gt;0,1,0))</f>
        <v>0</v>
      </c>
      <c r="AQ38" s="70">
        <f>+IF('O2'!AN32&lt;&gt;"", IF((1+OUT_2_Check!$Q$4)*SUM('O2'!AN28:AN31)&lt;'O2'!AN32,1,IF((1-OUT_2_Check!$Q$4)*SUM('O2'!AN28:AN31)&gt;'O2'!AN32,1,0)),IF(SUM('O2'!AN28:AN31)&lt;&gt;0,1,0))</f>
        <v>0</v>
      </c>
      <c r="AR38" s="70">
        <f>+IF('O2'!AO32&lt;&gt;"", IF((1+OUT_2_Check!$Q$4)*SUM('O2'!AO28:AO31)&lt;'O2'!AO32,1,IF((1-OUT_2_Check!$Q$4)*SUM('O2'!AO28:AO31)&gt;'O2'!AO32,1,0)),IF(SUM('O2'!AO28:AO31)&lt;&gt;0,1,0))</f>
        <v>0</v>
      </c>
      <c r="AS38" s="70">
        <f>+IF('O2'!AP32&lt;&gt;"", IF((1+OUT_2_Check!$Q$4)*SUM('O2'!AP28:AP31)&lt;'O2'!AP32,1,IF((1-OUT_2_Check!$Q$4)*SUM('O2'!AP28:AP31)&gt;'O2'!AP32,1,0)),IF(SUM('O2'!AP28:AP31)&lt;&gt;0,1,0))</f>
        <v>0</v>
      </c>
      <c r="AT38" s="80">
        <f>+IF('O2'!AQ32&lt;&gt;"",IF((1+OUT_2_Check!$Q$4)*SUM('O2'!D32:AP32)&lt;'O2'!AQ32,1,IF((1-OUT_2_Check!$Q$4)*SUM('O2'!D32:AP32)&gt;'O2'!AQ32,1,0)),IF(SUM('O2'!D32:AP32)&lt;&gt;0,1,0))</f>
        <v>0</v>
      </c>
    </row>
    <row r="39" spans="1:46" s="40" customFormat="1" ht="18" customHeight="1">
      <c r="A39" s="50"/>
      <c r="B39" s="52"/>
      <c r="C39" s="52"/>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row>
    <row r="40" spans="1:46" s="40" customFormat="1" ht="18" customHeight="1">
      <c r="A40" s="50"/>
      <c r="B40" s="52" t="s">
        <v>17</v>
      </c>
      <c r="C40" s="52"/>
      <c r="D40" s="77">
        <f>+IF('O2'!D33&lt;&gt;"",IF((1+OUT_2_Check!$Q$4)*SUM('O2'!D32,'O2'!D26)&lt;'O2'!D33,1,IF((1-OUT_2_Check!$Q$4)*SUM('O2'!D32,'O2'!D26)&gt;'O2'!D33,1,0)),IF(SUM('O2'!D32,'O2'!D26)&lt;&gt;0,1,0))</f>
        <v>0</v>
      </c>
      <c r="E40" s="77">
        <f>+IF('O2'!F33&lt;&gt;"",IF((1+OUT_2_Check!$Q$4)*SUM('O2'!F32,'O2'!F26)&lt;'O2'!F33,1,IF((1-OUT_2_Check!$Q$4)*SUM('O2'!F32,'O2'!F26)&gt;'O2'!F33,1,0)),IF(SUM('O2'!F32,'O2'!F26)&lt;&gt;0,1,0))</f>
        <v>0</v>
      </c>
      <c r="F40" s="77">
        <f>+IF('O2'!G33&lt;&gt;"",IF((1+OUT_2_Check!$Q$4)*SUM('O2'!G32,'O2'!G26)&lt;'O2'!G33,1,IF((1-OUT_2_Check!$Q$4)*SUM('O2'!G32,'O2'!G26)&gt;'O2'!G33,1,0)),IF(SUM('O2'!G32,'O2'!G26)&lt;&gt;0,1,0))</f>
        <v>0</v>
      </c>
      <c r="G40" s="77">
        <f>+IF('O2'!H33&lt;&gt;"",IF((1+OUT_2_Check!$Q$4)*SUM('O2'!H32,'O2'!H26)&lt;'O2'!H33,1,IF((1-OUT_2_Check!$Q$4)*SUM('O2'!H32,'O2'!H26)&gt;'O2'!H33,1,0)),IF(SUM('O2'!H32,'O2'!H26)&lt;&gt;0,1,0))</f>
        <v>0</v>
      </c>
      <c r="H40" s="77">
        <f>+IF('O2'!I33&lt;&gt;"",IF((1+OUT_2_Check!$Q$4)*SUM('O2'!I32,'O2'!I26)&lt;'O2'!I33,1,IF((1-OUT_2_Check!$Q$4)*SUM('O2'!I32,'O2'!I26)&gt;'O2'!I33,1,0)),IF(SUM('O2'!I32,'O2'!I26)&lt;&gt;0,1,0))</f>
        <v>0</v>
      </c>
      <c r="I40" s="77">
        <f>+IF('O2'!J33&lt;&gt;"",IF((1+OUT_2_Check!$Q$4)*SUM('O2'!J32,'O2'!J26)&lt;'O2'!J33,1,IF((1-OUT_2_Check!$Q$4)*SUM('O2'!J32,'O2'!J26)&gt;'O2'!J33,1,0)),IF(SUM('O2'!J32,'O2'!J26)&lt;&gt;0,1,0))</f>
        <v>0</v>
      </c>
      <c r="J40" s="77">
        <f>+IF('O2'!K33&lt;&gt;"",IF((1+OUT_2_Check!$Q$4)*SUM('O2'!K32,'O2'!K26)&lt;'O2'!K33,1,IF((1-OUT_2_Check!$Q$4)*SUM('O2'!K32,'O2'!K26)&gt;'O2'!K33,1,0)),IF(SUM('O2'!K32,'O2'!K26)&lt;&gt;0,1,0))</f>
        <v>0</v>
      </c>
      <c r="K40" s="77">
        <f>+IF('O2'!M33&lt;&gt;"",IF((1+OUT_2_Check!$Q$4)*SUM('O2'!M32,'O2'!M26)&lt;'O2'!M33,1,IF((1-OUT_2_Check!$Q$4)*SUM('O2'!M32,'O2'!M26)&gt;'O2'!M33,1,0)),IF(SUM('O2'!M32,'O2'!M26)&lt;&gt;0,1,0))</f>
        <v>0</v>
      </c>
      <c r="L40" s="77">
        <f>+IF('O2'!N33&lt;&gt;"",IF((1+OUT_2_Check!$Q$4)*SUM('O2'!N32,'O2'!N26)&lt;'O2'!N33,1,IF((1-OUT_2_Check!$Q$4)*SUM('O2'!N32,'O2'!N26)&gt;'O2'!N33,1,0)),IF(SUM('O2'!N32,'O2'!N26)&lt;&gt;0,1,0))</f>
        <v>0</v>
      </c>
      <c r="M40" s="77">
        <f>+IF('O2'!O33&lt;&gt;"",IF((1+OUT_2_Check!$Q$4)*SUM('O2'!O32,'O2'!O26)&lt;'O2'!O33,1,IF((1-OUT_2_Check!$Q$4)*SUM('O2'!O32,'O2'!O26)&gt;'O2'!O33,1,0)),IF(SUM('O2'!O32,'O2'!O26)&lt;&gt;0,1,0))</f>
        <v>0</v>
      </c>
      <c r="N40" s="77">
        <f>+IF('O2'!P33&lt;&gt;"",IF((1+OUT_2_Check!$Q$4)*SUM('O2'!P32,'O2'!P26)&lt;'O2'!P33,1,IF((1-OUT_2_Check!$Q$4)*SUM('O2'!P32,'O2'!P26)&gt;'O2'!P33,1,0)),IF(SUM('O2'!P32,'O2'!P26)&lt;&gt;0,1,0))</f>
        <v>0</v>
      </c>
      <c r="O40" s="77">
        <f>+IF('O2'!Q33&lt;&gt;"",IF((1+OUT_2_Check!$Q$4)*SUM('O2'!Q32,'O2'!Q26)&lt;'O2'!Q33,1,IF((1-OUT_2_Check!$Q$4)*SUM('O2'!Q32,'O2'!Q26)&gt;'O2'!Q33,1,0)),IF(SUM('O2'!Q32,'O2'!Q26)&lt;&gt;0,1,0))</f>
        <v>0</v>
      </c>
      <c r="P40" s="77">
        <f>+IF('O2'!R33&lt;&gt;"",IF((1+OUT_2_Check!$Q$4)*SUM('O2'!R32,'O2'!R26)&lt;'O2'!R33,1,IF((1-OUT_2_Check!$Q$4)*SUM('O2'!R32,'O2'!R26)&gt;'O2'!R33,1,0)),IF(SUM('O2'!R32,'O2'!R26)&lt;&gt;0,1,0))</f>
        <v>0</v>
      </c>
      <c r="Q40" s="77">
        <f>+IF('O2'!S33&lt;&gt;"",IF((1+OUT_2_Check!$Q$4)*SUM('O2'!S32,'O2'!S26)&lt;'O2'!S33,1,IF((1-OUT_2_Check!$Q$4)*SUM('O2'!S32,'O2'!S26)&gt;'O2'!S33,1,0)),IF(SUM('O2'!S32,'O2'!S26)&lt;&gt;0,1,0))</f>
        <v>0</v>
      </c>
      <c r="R40" s="77">
        <f>+IF('O2'!T33&lt;&gt;"",IF((1+OUT_2_Check!$Q$4)*SUM('O2'!T32,'O2'!T26)&lt;'O2'!T33,1,IF((1-OUT_2_Check!$Q$4)*SUM('O2'!T32,'O2'!T26)&gt;'O2'!T33,1,0)),IF(SUM('O2'!T32,'O2'!T26)&lt;&gt;0,1,0))</f>
        <v>0</v>
      </c>
      <c r="S40" s="77">
        <f>+IF('O2'!U33&lt;&gt;"",IF((1+OUT_2_Check!$Q$4)*SUM('O2'!U32,'O2'!U26)&lt;'O2'!U33,1,IF((1-OUT_2_Check!$Q$4)*SUM('O2'!U32,'O2'!U26)&gt;'O2'!U33,1,0)),IF(SUM('O2'!U32,'O2'!U26)&lt;&gt;0,1,0))</f>
        <v>0</v>
      </c>
      <c r="T40" s="77" t="e">
        <f>+IF('O2'!#REF!&lt;&gt;"",IF((1+OUT_2_Check!$Q$4)*SUM('O2'!#REF!,'O2'!#REF!)&lt;'O2'!#REF!,1,IF((1-OUT_2_Check!$Q$4)*SUM('O2'!#REF!,'O2'!#REF!)&gt;'O2'!#REF!,1,0)),IF(SUM('O2'!#REF!,'O2'!#REF!)&lt;&gt;0,1,0))</f>
        <v>#REF!</v>
      </c>
      <c r="U40" s="77">
        <f>+IF('O2'!V33&lt;&gt;"",IF((1+OUT_2_Check!$Q$4)*SUM('O2'!V32,'O2'!V26)&lt;'O2'!V33,1,IF((1-OUT_2_Check!$Q$4)*SUM('O2'!V32,'O2'!V26)&gt;'O2'!V33,1,0)),IF(SUM('O2'!V32,'O2'!V26)&lt;&gt;0,1,0))</f>
        <v>0</v>
      </c>
      <c r="V40" s="77">
        <f>+IF('O2'!W33&lt;&gt;"",IF((1+OUT_2_Check!$Q$4)*SUM('O2'!W32,'O2'!W26)&lt;'O2'!W33,1,IF((1-OUT_2_Check!$Q$4)*SUM('O2'!W32,'O2'!W26)&gt;'O2'!W33,1,0)),IF(SUM('O2'!W32,'O2'!W26)&lt;&gt;0,1,0))</f>
        <v>0</v>
      </c>
      <c r="W40" s="77">
        <f>+IF('O2'!X33&lt;&gt;"",IF((1+OUT_2_Check!$Q$4)*SUM('O2'!X32,'O2'!X26)&lt;'O2'!X33,1,IF((1-OUT_2_Check!$Q$4)*SUM('O2'!X32,'O2'!X26)&gt;'O2'!X33,1,0)),IF(SUM('O2'!X32,'O2'!X26)&lt;&gt;0,1,0))</f>
        <v>0</v>
      </c>
      <c r="X40" s="77">
        <f>+IF('O2'!Y33&lt;&gt;"",IF((1+OUT_2_Check!$Q$4)*SUM('O2'!Y32,'O2'!Y26)&lt;'O2'!Y33,1,IF((1-OUT_2_Check!$Q$4)*SUM('O2'!Y32,'O2'!Y26)&gt;'O2'!Y33,1,0)),IF(SUM('O2'!Y32,'O2'!Y26)&lt;&gt;0,1,0))</f>
        <v>0</v>
      </c>
      <c r="Y40" s="77" t="e">
        <f>+IF('O2'!#REF!&lt;&gt;"",IF((1+OUT_2_Check!$Q$4)*SUM('O2'!#REF!,'O2'!#REF!)&lt;'O2'!#REF!,1,IF((1-OUT_2_Check!$Q$4)*SUM('O2'!#REF!,'O2'!#REF!)&gt;'O2'!#REF!,1,0)),IF(SUM('O2'!#REF!,'O2'!#REF!)&lt;&gt;0,1,0))</f>
        <v>#REF!</v>
      </c>
      <c r="Z40" s="77" t="e">
        <f>+IF('O2'!#REF!&lt;&gt;"",IF((1+OUT_2_Check!$Q$4)*SUM('O2'!#REF!,'O2'!#REF!)&lt;'O2'!#REF!,1,IF((1-OUT_2_Check!$Q$4)*SUM('O2'!#REF!,'O2'!#REF!)&gt;'O2'!#REF!,1,0)),IF(SUM('O2'!#REF!,'O2'!#REF!)&lt;&gt;0,1,0))</f>
        <v>#REF!</v>
      </c>
      <c r="AA40" s="77">
        <f>+IF('O2'!Z33&lt;&gt;"",IF((1+OUT_2_Check!$Q$4)*SUM('O2'!Z32,'O2'!Z26)&lt;'O2'!Z33,1,IF((1-OUT_2_Check!$Q$4)*SUM('O2'!Z32,'O2'!Z26)&gt;'O2'!Z33,1,0)),IF(SUM('O2'!Z32,'O2'!Z26)&lt;&gt;0,1,0))</f>
        <v>0</v>
      </c>
      <c r="AB40" s="77">
        <f>+IF('O2'!AA33&lt;&gt;"",IF((1+OUT_2_Check!$Q$4)*SUM('O2'!AA32,'O2'!AA26)&lt;'O2'!AA33,1,IF((1-OUT_2_Check!$Q$4)*SUM('O2'!AA32,'O2'!AA26)&gt;'O2'!AA33,1,0)),IF(SUM('O2'!AA32,'O2'!AA26)&lt;&gt;0,1,0))</f>
        <v>0</v>
      </c>
      <c r="AC40" s="77">
        <f>+IF('O2'!AB33&lt;&gt;"",IF((1+OUT_2_Check!$Q$4)*SUM('O2'!AB32,'O2'!AB26)&lt;'O2'!AB33,1,IF((1-OUT_2_Check!$Q$4)*SUM('O2'!AB32,'O2'!AB26)&gt;'O2'!AB33,1,0)),IF(SUM('O2'!AB32,'O2'!AB26)&lt;&gt;0,1,0))</f>
        <v>0</v>
      </c>
      <c r="AD40" s="77">
        <f>+IF('O2'!AC33&lt;&gt;"",IF((1+OUT_2_Check!$Q$4)*SUM('O2'!AC32,'O2'!AC26)&lt;'O2'!AC33,1,IF((1-OUT_2_Check!$Q$4)*SUM('O2'!AC32,'O2'!AC26)&gt;'O2'!AC33,1,0)),IF(SUM('O2'!AC32,'O2'!AC26)&lt;&gt;0,1,0))</f>
        <v>0</v>
      </c>
      <c r="AE40" s="77">
        <f>+IF('O2'!AD33&lt;&gt;"",IF((1+OUT_2_Check!$Q$4)*SUM('O2'!AD32,'O2'!AD26)&lt;'O2'!AD33,1,IF((1-OUT_2_Check!$Q$4)*SUM('O2'!AD32,'O2'!AD26)&gt;'O2'!AD33,1,0)),IF(SUM('O2'!AD32,'O2'!AD26)&lt;&gt;0,1,0))</f>
        <v>0</v>
      </c>
      <c r="AF40" s="77">
        <f>+IF('O2'!AE33&lt;&gt;"",IF((1+OUT_2_Check!$Q$4)*SUM('O2'!AE32,'O2'!AE26)&lt;'O2'!AE33,1,IF((1-OUT_2_Check!$Q$4)*SUM('O2'!AE32,'O2'!AE26)&gt;'O2'!AE33,1,0)),IF(SUM('O2'!AE32,'O2'!AE26)&lt;&gt;0,1,0))</f>
        <v>0</v>
      </c>
      <c r="AG40" s="77">
        <f>+IF('O2'!AF33&lt;&gt;"",IF((1+OUT_2_Check!$Q$4)*SUM('O2'!AF32,'O2'!AF26)&lt;'O2'!AF33,1,IF((1-OUT_2_Check!$Q$4)*SUM('O2'!AF32,'O2'!AF26)&gt;'O2'!AF33,1,0)),IF(SUM('O2'!AF32,'O2'!AF26)&lt;&gt;0,1,0))</f>
        <v>0</v>
      </c>
      <c r="AH40" s="77">
        <f>+IF('O2'!AG33&lt;&gt;"",IF((1+OUT_2_Check!$Q$4)*SUM('O2'!AG32,'O2'!AG26)&lt;'O2'!AG33,1,IF((1-OUT_2_Check!$Q$4)*SUM('O2'!AG32,'O2'!AG26)&gt;'O2'!AG33,1,0)),IF(SUM('O2'!AG32,'O2'!AG26)&lt;&gt;0,1,0))</f>
        <v>0</v>
      </c>
      <c r="AI40" s="77">
        <f>+IF('O2'!AH33&lt;&gt;"",IF((1+OUT_2_Check!$Q$4)*SUM('O2'!AH32,'O2'!AH26)&lt;'O2'!AH33,1,IF((1-OUT_2_Check!$Q$4)*SUM('O2'!AH32,'O2'!AH26)&gt;'O2'!AH33,1,0)),IF(SUM('O2'!AH32,'O2'!AH26)&lt;&gt;0,1,0))</f>
        <v>0</v>
      </c>
      <c r="AJ40" s="77">
        <f>+IF('O2'!AI33&lt;&gt;"",IF((1+OUT_2_Check!$Q$4)*SUM('O2'!AI32,'O2'!AI26)&lt;'O2'!AI33,1,IF((1-OUT_2_Check!$Q$4)*SUM('O2'!AI32,'O2'!AI26)&gt;'O2'!AI33,1,0)),IF(SUM('O2'!AI32,'O2'!AI26)&lt;&gt;0,1,0))</f>
        <v>0</v>
      </c>
      <c r="AK40" s="77">
        <f>+IF('O2'!AJ33&lt;&gt;"",IF((1+OUT_2_Check!$Q$4)*SUM('O2'!AJ32,'O2'!AJ26)&lt;'O2'!AJ33,1,IF((1-OUT_2_Check!$Q$4)*SUM('O2'!AJ32,'O2'!AJ26)&gt;'O2'!AJ33,1,0)),IF(SUM('O2'!AJ32,'O2'!AJ26)&lt;&gt;0,1,0))</f>
        <v>0</v>
      </c>
      <c r="AL40" s="77">
        <f>+IF('O2'!AK33&lt;&gt;"",IF((1+OUT_2_Check!$Q$4)*SUM('O2'!AK32,'O2'!AK26)&lt;'O2'!AK33,1,IF((1-OUT_2_Check!$Q$4)*SUM('O2'!AK32,'O2'!AK26)&gt;'O2'!AK33,1,0)),IF(SUM('O2'!AK32,'O2'!AK26)&lt;&gt;0,1,0))</f>
        <v>0</v>
      </c>
      <c r="AM40" s="77">
        <f>+IF('O2'!AL33&lt;&gt;"",IF((1+OUT_2_Check!$Q$4)*SUM('O2'!AL32,'O2'!AL26)&lt;'O2'!AL33,1,IF((1-OUT_2_Check!$Q$4)*SUM('O2'!AL32,'O2'!AL26)&gt;'O2'!AL33,1,0)),IF(SUM('O2'!AL32,'O2'!AL26)&lt;&gt;0,1,0))</f>
        <v>0</v>
      </c>
      <c r="AN40" s="77" t="e">
        <f>+IF('O2'!#REF!&lt;&gt;"",IF((1+OUT_2_Check!$Q$4)*SUM('O2'!#REF!,'O2'!#REF!)&lt;'O2'!#REF!,1,IF((1-OUT_2_Check!$Q$4)*SUM('O2'!#REF!,'O2'!#REF!)&gt;'O2'!#REF!,1,0)),IF(SUM('O2'!#REF!,'O2'!#REF!)&lt;&gt;0,1,0))</f>
        <v>#REF!</v>
      </c>
      <c r="AO40" s="77" t="e">
        <f>+IF('O2'!#REF!&lt;&gt;"",IF((1+OUT_2_Check!$Q$4)*SUM('O2'!#REF!,'O2'!#REF!)&lt;'O2'!#REF!,1,IF((1-OUT_2_Check!$Q$4)*SUM('O2'!#REF!,'O2'!#REF!)&gt;'O2'!#REF!,1,0)),IF(SUM('O2'!#REF!,'O2'!#REF!)&lt;&gt;0,1,0))</f>
        <v>#REF!</v>
      </c>
      <c r="AP40" s="77">
        <f>+IF('O2'!AM33&lt;&gt;"",IF((1+OUT_2_Check!$Q$4)*SUM('O2'!AM32,'O2'!AM26)&lt;'O2'!AM33,1,IF((1-OUT_2_Check!$Q$4)*SUM('O2'!AM32,'O2'!AM26)&gt;'O2'!AM33,1,0)),IF(SUM('O2'!AM32,'O2'!AM26)&lt;&gt;0,1,0))</f>
        <v>0</v>
      </c>
      <c r="AQ40" s="77">
        <f>+IF('O2'!AN33&lt;&gt;"",IF((1+OUT_2_Check!$Q$4)*SUM('O2'!AN32,'O2'!AN26)&lt;'O2'!AN33,1,IF((1-OUT_2_Check!$Q$4)*SUM('O2'!AN32,'O2'!AN26)&gt;'O2'!AN33,1,0)),IF(SUM('O2'!AN32,'O2'!AN26)&lt;&gt;0,1,0))</f>
        <v>0</v>
      </c>
      <c r="AR40" s="77">
        <f>+IF('O2'!AO33&lt;&gt;"",IF((1+OUT_2_Check!$Q$4)*SUM('O2'!AO32,'O2'!AO26)&lt;'O2'!AO33,1,IF((1-OUT_2_Check!$Q$4)*SUM('O2'!AO32,'O2'!AO26)&gt;'O2'!AO33,1,0)),IF(SUM('O2'!AO32,'O2'!AO26)&lt;&gt;0,1,0))</f>
        <v>0</v>
      </c>
      <c r="AS40" s="77">
        <f>+IF('O2'!AP33&lt;&gt;"",IF((1+OUT_2_Check!$Q$4)*SUM('O2'!AP32,'O2'!AP26)&lt;'O2'!AP33,1,IF((1-OUT_2_Check!$Q$4)*SUM('O2'!AP32,'O2'!AP26)&gt;'O2'!AP33,1,0)),IF(SUM('O2'!AP32,'O2'!AP26)&lt;&gt;0,1,0))</f>
        <v>0</v>
      </c>
      <c r="AT40" s="80">
        <f>+IF('O2'!AQ33&lt;&gt;"",IF((1+OUT_2_Check!$Q$4)*SUM('O2'!D33:AP33)&lt;'O2'!AQ33,1,IF((1-OUT_2_Check!$Q$4)*SUM('O2'!D33:AP33)&gt;'O2'!AQ33,1,0)),IF(SUM('O2'!D33:AP33)&lt;&gt;0,1,0))</f>
        <v>0</v>
      </c>
    </row>
    <row r="41" spans="1:46" s="40" customFormat="1" ht="18" customHeight="1">
      <c r="A41" s="50"/>
      <c r="B41" s="52"/>
      <c r="C41" s="52"/>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row>
    <row r="42" spans="1:46" s="40" customFormat="1" ht="18" customHeight="1">
      <c r="A42" s="57"/>
      <c r="B42" s="52" t="s">
        <v>100</v>
      </c>
      <c r="C42" s="46"/>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1"/>
    </row>
    <row r="43" spans="1:46" s="40" customFormat="1" ht="18" customHeight="1">
      <c r="A43" s="50"/>
      <c r="B43" s="52"/>
      <c r="C43" s="52"/>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row>
    <row r="44" spans="1:46" s="40" customFormat="1" ht="18" customHeight="1">
      <c r="A44" s="50"/>
      <c r="B44" s="148" t="s">
        <v>130</v>
      </c>
      <c r="C44" s="46"/>
      <c r="D44" s="79">
        <f>+IF('O2'!D35&lt;&gt;"",IF((1+OUT_2_Check!$Q$4)*SUM('O2'!D13,'O2'!D19,'O2'!D33,'O2'!D34)&lt;'O2'!D35,1,IF((1-OUT_2_Check!$Q$4)*SUM('O2'!D13,'O2'!D19,'O2'!D33,'O2'!D34)&gt;'O2'!D35,1,0)),IF(SUM('O2'!D13,'O2'!D19,'O2'!D33,'O2'!D34)&lt;&gt;0,1,0))</f>
        <v>0</v>
      </c>
      <c r="E44" s="79">
        <f>+IF('O2'!F35&lt;&gt;"",IF((1+OUT_2_Check!$Q$4)*SUM('O2'!F13,'O2'!F19,'O2'!F33,'O2'!F34)&lt;'O2'!F35,1,IF((1-OUT_2_Check!$Q$4)*SUM('O2'!F13,'O2'!F19,'O2'!F33,'O2'!F34)&gt;'O2'!F35,1,0)),IF(SUM('O2'!F13,'O2'!F19,'O2'!F33,'O2'!F34)&lt;&gt;0,1,0))</f>
        <v>0</v>
      </c>
      <c r="F44" s="79">
        <f>+IF('O2'!G35&lt;&gt;"",IF((1+OUT_2_Check!$Q$4)*SUM('O2'!G13,'O2'!G19,'O2'!G33,'O2'!G34)&lt;'O2'!G35,1,IF((1-OUT_2_Check!$Q$4)*SUM('O2'!G13,'O2'!G19,'O2'!G33,'O2'!G34)&gt;'O2'!G35,1,0)),IF(SUM('O2'!G13,'O2'!G19,'O2'!G33,'O2'!G34)&lt;&gt;0,1,0))</f>
        <v>0</v>
      </c>
      <c r="G44" s="79">
        <f>+IF('O2'!H35&lt;&gt;"",IF((1+OUT_2_Check!$Q$4)*SUM('O2'!H13,'O2'!H19,'O2'!H33,'O2'!H34)&lt;'O2'!H35,1,IF((1-OUT_2_Check!$Q$4)*SUM('O2'!H13,'O2'!H19,'O2'!H33,'O2'!H34)&gt;'O2'!H35,1,0)),IF(SUM('O2'!H13,'O2'!H19,'O2'!H33,'O2'!H34)&lt;&gt;0,1,0))</f>
        <v>0</v>
      </c>
      <c r="H44" s="79">
        <f>+IF('O2'!I35&lt;&gt;"",IF((1+OUT_2_Check!$Q$4)*SUM('O2'!I13,'O2'!I19,'O2'!I33,'O2'!I34)&lt;'O2'!I35,1,IF((1-OUT_2_Check!$Q$4)*SUM('O2'!I13,'O2'!I19,'O2'!I33,'O2'!I34)&gt;'O2'!I35,1,0)),IF(SUM('O2'!I13,'O2'!I19,'O2'!I33,'O2'!I34)&lt;&gt;0,1,0))</f>
        <v>0</v>
      </c>
      <c r="I44" s="79">
        <f>+IF('O2'!J35&lt;&gt;"",IF((1+OUT_2_Check!$Q$4)*SUM('O2'!J13,'O2'!J19,'O2'!J33,'O2'!J34)&lt;'O2'!J35,1,IF((1-OUT_2_Check!$Q$4)*SUM('O2'!J13,'O2'!J19,'O2'!J33,'O2'!J34)&gt;'O2'!J35,1,0)),IF(SUM('O2'!J13,'O2'!J19,'O2'!J33,'O2'!J34)&lt;&gt;0,1,0))</f>
        <v>0</v>
      </c>
      <c r="J44" s="79">
        <f>+IF('O2'!K35&lt;&gt;"",IF((1+OUT_2_Check!$Q$4)*SUM('O2'!K13,'O2'!K19,'O2'!K33,'O2'!K34)&lt;'O2'!K35,1,IF((1-OUT_2_Check!$Q$4)*SUM('O2'!K13,'O2'!K19,'O2'!K33,'O2'!K34)&gt;'O2'!K35,1,0)),IF(SUM('O2'!K13,'O2'!K19,'O2'!K33,'O2'!K34)&lt;&gt;0,1,0))</f>
        <v>0</v>
      </c>
      <c r="K44" s="79">
        <f>+IF('O2'!M35&lt;&gt;"",IF((1+OUT_2_Check!$Q$4)*SUM('O2'!M13,'O2'!M19,'O2'!M33,'O2'!M34)&lt;'O2'!M35,1,IF((1-OUT_2_Check!$Q$4)*SUM('O2'!M13,'O2'!M19,'O2'!M33,'O2'!M34)&gt;'O2'!M35,1,0)),IF(SUM('O2'!M13,'O2'!M19,'O2'!M33,'O2'!M34)&lt;&gt;0,1,0))</f>
        <v>0</v>
      </c>
      <c r="L44" s="79">
        <f>+IF('O2'!N35&lt;&gt;"",IF((1+OUT_2_Check!$Q$4)*SUM('O2'!N13,'O2'!N19,'O2'!N33,'O2'!N34)&lt;'O2'!N35,1,IF((1-OUT_2_Check!$Q$4)*SUM('O2'!N13,'O2'!N19,'O2'!N33,'O2'!N34)&gt;'O2'!N35,1,0)),IF(SUM('O2'!N13,'O2'!N19,'O2'!N33,'O2'!N34)&lt;&gt;0,1,0))</f>
        <v>0</v>
      </c>
      <c r="M44" s="79">
        <f>+IF('O2'!O35&lt;&gt;"",IF((1+OUT_2_Check!$Q$4)*SUM('O2'!O13,'O2'!O19,'O2'!O33,'O2'!O34)&lt;'O2'!O35,1,IF((1-OUT_2_Check!$Q$4)*SUM('O2'!O13,'O2'!O19,'O2'!O33,'O2'!O34)&gt;'O2'!O35,1,0)),IF(SUM('O2'!O13,'O2'!O19,'O2'!O33,'O2'!O34)&lt;&gt;0,1,0))</f>
        <v>0</v>
      </c>
      <c r="N44" s="79">
        <f>+IF('O2'!P35&lt;&gt;"",IF((1+OUT_2_Check!$Q$4)*SUM('O2'!P13,'O2'!P19,'O2'!P33,'O2'!P34)&lt;'O2'!P35,1,IF((1-OUT_2_Check!$Q$4)*SUM('O2'!P13,'O2'!P19,'O2'!P33,'O2'!P34)&gt;'O2'!P35,1,0)),IF(SUM('O2'!P13,'O2'!P19,'O2'!P33,'O2'!P34)&lt;&gt;0,1,0))</f>
        <v>0</v>
      </c>
      <c r="O44" s="79">
        <f>+IF('O2'!Q35&lt;&gt;"",IF((1+OUT_2_Check!$Q$4)*SUM('O2'!Q13,'O2'!Q19,'O2'!Q33,'O2'!Q34)&lt;'O2'!Q35,1,IF((1-OUT_2_Check!$Q$4)*SUM('O2'!Q13,'O2'!Q19,'O2'!Q33,'O2'!Q34)&gt;'O2'!Q35,1,0)),IF(SUM('O2'!Q13,'O2'!Q19,'O2'!Q33,'O2'!Q34)&lt;&gt;0,1,0))</f>
        <v>0</v>
      </c>
      <c r="P44" s="79">
        <f>+IF('O2'!R35&lt;&gt;"",IF((1+OUT_2_Check!$Q$4)*SUM('O2'!R13,'O2'!R19,'O2'!R33,'O2'!R34)&lt;'O2'!R35,1,IF((1-OUT_2_Check!$Q$4)*SUM('O2'!R13,'O2'!R19,'O2'!R33,'O2'!R34)&gt;'O2'!R35,1,0)),IF(SUM('O2'!R13,'O2'!R19,'O2'!R33,'O2'!R34)&lt;&gt;0,1,0))</f>
        <v>0</v>
      </c>
      <c r="Q44" s="79">
        <f>+IF('O2'!S35&lt;&gt;"",IF((1+OUT_2_Check!$Q$4)*SUM('O2'!S13,'O2'!S19,'O2'!S33,'O2'!S34)&lt;'O2'!S35,1,IF((1-OUT_2_Check!$Q$4)*SUM('O2'!S13,'O2'!S19,'O2'!S33,'O2'!S34)&gt;'O2'!S35,1,0)),IF(SUM('O2'!S13,'O2'!S19,'O2'!S33,'O2'!S34)&lt;&gt;0,1,0))</f>
        <v>0</v>
      </c>
      <c r="R44" s="79">
        <f>+IF('O2'!T35&lt;&gt;"",IF((1+OUT_2_Check!$Q$4)*SUM('O2'!T13,'O2'!T19,'O2'!T33,'O2'!T34)&lt;'O2'!T35,1,IF((1-OUT_2_Check!$Q$4)*SUM('O2'!T13,'O2'!T19,'O2'!T33,'O2'!T34)&gt;'O2'!T35,1,0)),IF(SUM('O2'!T13,'O2'!T19,'O2'!T33,'O2'!T34)&lt;&gt;0,1,0))</f>
        <v>0</v>
      </c>
      <c r="S44" s="79">
        <f>+IF('O2'!U35&lt;&gt;"",IF((1+OUT_2_Check!$Q$4)*SUM('O2'!U13,'O2'!U19,'O2'!U33,'O2'!U34)&lt;'O2'!U35,1,IF((1-OUT_2_Check!$Q$4)*SUM('O2'!U13,'O2'!U19,'O2'!U33,'O2'!U34)&gt;'O2'!U35,1,0)),IF(SUM('O2'!U13,'O2'!U19,'O2'!U33,'O2'!U34)&lt;&gt;0,1,0))</f>
        <v>0</v>
      </c>
      <c r="T44" s="79" t="e">
        <f>+IF('O2'!#REF!&lt;&gt;"",IF((1+OUT_2_Check!$Q$4)*SUM('O2'!#REF!,'O2'!#REF!,'O2'!#REF!,'O2'!#REF!)&lt;'O2'!#REF!,1,IF((1-OUT_2_Check!$Q$4)*SUM('O2'!#REF!,'O2'!#REF!,'O2'!#REF!,'O2'!#REF!)&gt;'O2'!#REF!,1,0)),IF(SUM('O2'!#REF!,'O2'!#REF!,'O2'!#REF!,'O2'!#REF!)&lt;&gt;0,1,0))</f>
        <v>#REF!</v>
      </c>
      <c r="U44" s="79">
        <f>+IF('O2'!V35&lt;&gt;"",IF((1+OUT_2_Check!$Q$4)*SUM('O2'!V13,'O2'!V19,'O2'!V33,'O2'!V34)&lt;'O2'!V35,1,IF((1-OUT_2_Check!$Q$4)*SUM('O2'!V13,'O2'!V19,'O2'!V33,'O2'!V34)&gt;'O2'!V35,1,0)),IF(SUM('O2'!V13,'O2'!V19,'O2'!V33,'O2'!V34)&lt;&gt;0,1,0))</f>
        <v>0</v>
      </c>
      <c r="V44" s="79">
        <f>+IF('O2'!W35&lt;&gt;"",IF((1+OUT_2_Check!$Q$4)*SUM('O2'!W13,'O2'!W19,'O2'!W33,'O2'!W34)&lt;'O2'!W35,1,IF((1-OUT_2_Check!$Q$4)*SUM('O2'!W13,'O2'!W19,'O2'!W33,'O2'!W34)&gt;'O2'!W35,1,0)),IF(SUM('O2'!W13,'O2'!W19,'O2'!W33,'O2'!W34)&lt;&gt;0,1,0))</f>
        <v>0</v>
      </c>
      <c r="W44" s="79">
        <f>+IF('O2'!X35&lt;&gt;"",IF((1+OUT_2_Check!$Q$4)*SUM('O2'!X13,'O2'!X19,'O2'!X33,'O2'!X34)&lt;'O2'!X35,1,IF((1-OUT_2_Check!$Q$4)*SUM('O2'!X13,'O2'!X19,'O2'!X33,'O2'!X34)&gt;'O2'!X35,1,0)),IF(SUM('O2'!X13,'O2'!X19,'O2'!X33,'O2'!X34)&lt;&gt;0,1,0))</f>
        <v>0</v>
      </c>
      <c r="X44" s="79">
        <f>+IF('O2'!Y35&lt;&gt;"",IF((1+OUT_2_Check!$Q$4)*SUM('O2'!Y13,'O2'!Y19,'O2'!Y33,'O2'!Y34)&lt;'O2'!Y35,1,IF((1-OUT_2_Check!$Q$4)*SUM('O2'!Y13,'O2'!Y19,'O2'!Y33,'O2'!Y34)&gt;'O2'!Y35,1,0)),IF(SUM('O2'!Y13,'O2'!Y19,'O2'!Y33,'O2'!Y34)&lt;&gt;0,1,0))</f>
        <v>0</v>
      </c>
      <c r="Y44" s="79" t="e">
        <f>+IF('O2'!#REF!&lt;&gt;"",IF((1+OUT_2_Check!$Q$4)*SUM('O2'!#REF!,'O2'!#REF!,'O2'!#REF!,'O2'!#REF!)&lt;'O2'!#REF!,1,IF((1-OUT_2_Check!$Q$4)*SUM('O2'!#REF!,'O2'!#REF!,'O2'!#REF!,'O2'!#REF!)&gt;'O2'!#REF!,1,0)),IF(SUM('O2'!#REF!,'O2'!#REF!,'O2'!#REF!,'O2'!#REF!)&lt;&gt;0,1,0))</f>
        <v>#REF!</v>
      </c>
      <c r="Z44" s="79" t="e">
        <f>+IF('O2'!#REF!&lt;&gt;"",IF((1+OUT_2_Check!$Q$4)*SUM('O2'!#REF!,'O2'!#REF!,'O2'!#REF!,'O2'!#REF!)&lt;'O2'!#REF!,1,IF((1-OUT_2_Check!$Q$4)*SUM('O2'!#REF!,'O2'!#REF!,'O2'!#REF!,'O2'!#REF!)&gt;'O2'!#REF!,1,0)),IF(SUM('O2'!#REF!,'O2'!#REF!,'O2'!#REF!,'O2'!#REF!)&lt;&gt;0,1,0))</f>
        <v>#REF!</v>
      </c>
      <c r="AA44" s="79">
        <f>+IF('O2'!Z35&lt;&gt;"",IF((1+OUT_2_Check!$Q$4)*SUM('O2'!Z13,'O2'!Z19,'O2'!Z33,'O2'!Z34)&lt;'O2'!Z35,1,IF((1-OUT_2_Check!$Q$4)*SUM('O2'!Z13,'O2'!Z19,'O2'!Z33,'O2'!Z34)&gt;'O2'!Z35,1,0)),IF(SUM('O2'!Z13,'O2'!Z19,'O2'!Z33,'O2'!Z34)&lt;&gt;0,1,0))</f>
        <v>0</v>
      </c>
      <c r="AB44" s="79">
        <f>+IF('O2'!AA35&lt;&gt;"",IF((1+OUT_2_Check!$Q$4)*SUM('O2'!AA13,'O2'!AA19,'O2'!AA33,'O2'!AA34)&lt;'O2'!AA35,1,IF((1-OUT_2_Check!$Q$4)*SUM('O2'!AA13,'O2'!AA19,'O2'!AA33,'O2'!AA34)&gt;'O2'!AA35,1,0)),IF(SUM('O2'!AA13,'O2'!AA19,'O2'!AA33,'O2'!AA34)&lt;&gt;0,1,0))</f>
        <v>0</v>
      </c>
      <c r="AC44" s="79">
        <f>+IF('O2'!AB35&lt;&gt;"",IF((1+OUT_2_Check!$Q$4)*SUM('O2'!AB13,'O2'!AB19,'O2'!AB33,'O2'!AB34)&lt;'O2'!AB35,1,IF((1-OUT_2_Check!$Q$4)*SUM('O2'!AB13,'O2'!AB19,'O2'!AB33,'O2'!AB34)&gt;'O2'!AB35,1,0)),IF(SUM('O2'!AB13,'O2'!AB19,'O2'!AB33,'O2'!AB34)&lt;&gt;0,1,0))</f>
        <v>0</v>
      </c>
      <c r="AD44" s="79">
        <f>+IF('O2'!AC35&lt;&gt;"",IF((1+OUT_2_Check!$Q$4)*SUM('O2'!AC13,'O2'!AC19,'O2'!AC33,'O2'!AC34)&lt;'O2'!AC35,1,IF((1-OUT_2_Check!$Q$4)*SUM('O2'!AC13,'O2'!AC19,'O2'!AC33,'O2'!AC34)&gt;'O2'!AC35,1,0)),IF(SUM('O2'!AC13,'O2'!AC19,'O2'!AC33,'O2'!AC34)&lt;&gt;0,1,0))</f>
        <v>0</v>
      </c>
      <c r="AE44" s="79">
        <f>+IF('O2'!AD35&lt;&gt;"",IF((1+OUT_2_Check!$Q$4)*SUM('O2'!AD13,'O2'!AD19,'O2'!AD33,'O2'!AD34)&lt;'O2'!AD35,1,IF((1-OUT_2_Check!$Q$4)*SUM('O2'!AD13,'O2'!AD19,'O2'!AD33,'O2'!AD34)&gt;'O2'!AD35,1,0)),IF(SUM('O2'!AD13,'O2'!AD19,'O2'!AD33,'O2'!AD34)&lt;&gt;0,1,0))</f>
        <v>0</v>
      </c>
      <c r="AF44" s="79">
        <f>+IF('O2'!AE35&lt;&gt;"",IF((1+OUT_2_Check!$Q$4)*SUM('O2'!AE13,'O2'!AE19,'O2'!AE33,'O2'!AE34)&lt;'O2'!AE35,1,IF((1-OUT_2_Check!$Q$4)*SUM('O2'!AE13,'O2'!AE19,'O2'!AE33,'O2'!AE34)&gt;'O2'!AE35,1,0)),IF(SUM('O2'!AE13,'O2'!AE19,'O2'!AE33,'O2'!AE34)&lt;&gt;0,1,0))</f>
        <v>0</v>
      </c>
      <c r="AG44" s="79">
        <f>+IF('O2'!AF35&lt;&gt;"",IF((1+OUT_2_Check!$Q$4)*SUM('O2'!AF13,'O2'!AF19,'O2'!AF33,'O2'!AF34)&lt;'O2'!AF35,1,IF((1-OUT_2_Check!$Q$4)*SUM('O2'!AF13,'O2'!AF19,'O2'!AF33,'O2'!AF34)&gt;'O2'!AF35,1,0)),IF(SUM('O2'!AF13,'O2'!AF19,'O2'!AF33,'O2'!AF34)&lt;&gt;0,1,0))</f>
        <v>0</v>
      </c>
      <c r="AH44" s="79">
        <f>+IF('O2'!AG35&lt;&gt;"",IF((1+OUT_2_Check!$Q$4)*SUM('O2'!AG13,'O2'!AG19,'O2'!AG33,'O2'!AG34)&lt;'O2'!AG35,1,IF((1-OUT_2_Check!$Q$4)*SUM('O2'!AG13,'O2'!AG19,'O2'!AG33,'O2'!AG34)&gt;'O2'!AG35,1,0)),IF(SUM('O2'!AG13,'O2'!AG19,'O2'!AG33,'O2'!AG34)&lt;&gt;0,1,0))</f>
        <v>0</v>
      </c>
      <c r="AI44" s="79">
        <f>+IF('O2'!AH35&lt;&gt;"",IF((1+OUT_2_Check!$Q$4)*SUM('O2'!AH13,'O2'!AH19,'O2'!AH33,'O2'!AH34)&lt;'O2'!AH35,1,IF((1-OUT_2_Check!$Q$4)*SUM('O2'!AH13,'O2'!AH19,'O2'!AH33,'O2'!AH34)&gt;'O2'!AH35,1,0)),IF(SUM('O2'!AH13,'O2'!AH19,'O2'!AH33,'O2'!AH34)&lt;&gt;0,1,0))</f>
        <v>0</v>
      </c>
      <c r="AJ44" s="79">
        <f>+IF('O2'!AI35&lt;&gt;"",IF((1+OUT_2_Check!$Q$4)*SUM('O2'!AI13,'O2'!AI19,'O2'!AI33,'O2'!AI34)&lt;'O2'!AI35,1,IF((1-OUT_2_Check!$Q$4)*SUM('O2'!AI13,'O2'!AI19,'O2'!AI33,'O2'!AI34)&gt;'O2'!AI35,1,0)),IF(SUM('O2'!AI13,'O2'!AI19,'O2'!AI33,'O2'!AI34)&lt;&gt;0,1,0))</f>
        <v>0</v>
      </c>
      <c r="AK44" s="79">
        <f>+IF('O2'!AJ35&lt;&gt;"",IF((1+OUT_2_Check!$Q$4)*SUM('O2'!AJ13,'O2'!AJ19,'O2'!AJ33,'O2'!AJ34)&lt;'O2'!AJ35,1,IF((1-OUT_2_Check!$Q$4)*SUM('O2'!AJ13,'O2'!AJ19,'O2'!AJ33,'O2'!AJ34)&gt;'O2'!AJ35,1,0)),IF(SUM('O2'!AJ13,'O2'!AJ19,'O2'!AJ33,'O2'!AJ34)&lt;&gt;0,1,0))</f>
        <v>0</v>
      </c>
      <c r="AL44" s="79">
        <f>+IF('O2'!AK35&lt;&gt;"",IF((1+OUT_2_Check!$Q$4)*SUM('O2'!AK13,'O2'!AK19,'O2'!AK33,'O2'!AK34)&lt;'O2'!AK35,1,IF((1-OUT_2_Check!$Q$4)*SUM('O2'!AK13,'O2'!AK19,'O2'!AK33,'O2'!AK34)&gt;'O2'!AK35,1,0)),IF(SUM('O2'!AK13,'O2'!AK19,'O2'!AK33,'O2'!AK34)&lt;&gt;0,1,0))</f>
        <v>0</v>
      </c>
      <c r="AM44" s="79">
        <f>+IF('O2'!AL35&lt;&gt;"",IF((1+OUT_2_Check!$Q$4)*SUM('O2'!AL13,'O2'!AL19,'O2'!AL33,'O2'!AL34)&lt;'O2'!AL35,1,IF((1-OUT_2_Check!$Q$4)*SUM('O2'!AL13,'O2'!AL19,'O2'!AL33,'O2'!AL34)&gt;'O2'!AL35,1,0)),IF(SUM('O2'!AL13,'O2'!AL19,'O2'!AL33,'O2'!AL34)&lt;&gt;0,1,0))</f>
        <v>0</v>
      </c>
      <c r="AN44" s="79" t="e">
        <f>+IF('O2'!#REF!&lt;&gt;"",IF((1+OUT_2_Check!$Q$4)*SUM('O2'!#REF!,'O2'!#REF!,'O2'!#REF!,'O2'!#REF!)&lt;'O2'!#REF!,1,IF((1-OUT_2_Check!$Q$4)*SUM('O2'!#REF!,'O2'!#REF!,'O2'!#REF!,'O2'!#REF!)&gt;'O2'!#REF!,1,0)),IF(SUM('O2'!#REF!,'O2'!#REF!,'O2'!#REF!,'O2'!#REF!)&lt;&gt;0,1,0))</f>
        <v>#REF!</v>
      </c>
      <c r="AO44" s="79" t="e">
        <f>+IF('O2'!#REF!&lt;&gt;"",IF((1+OUT_2_Check!$Q$4)*SUM('O2'!#REF!,'O2'!#REF!,'O2'!#REF!,'O2'!#REF!)&lt;'O2'!#REF!,1,IF((1-OUT_2_Check!$Q$4)*SUM('O2'!#REF!,'O2'!#REF!,'O2'!#REF!,'O2'!#REF!)&gt;'O2'!#REF!,1,0)),IF(SUM('O2'!#REF!,'O2'!#REF!,'O2'!#REF!,'O2'!#REF!)&lt;&gt;0,1,0))</f>
        <v>#REF!</v>
      </c>
      <c r="AP44" s="79">
        <f>+IF('O2'!AM35&lt;&gt;"",IF((1+OUT_2_Check!$Q$4)*SUM('O2'!AM13,'O2'!AM19,'O2'!AM33,'O2'!AM34)&lt;'O2'!AM35,1,IF((1-OUT_2_Check!$Q$4)*SUM('O2'!AM13,'O2'!AM19,'O2'!AM33,'O2'!AM34)&gt;'O2'!AM35,1,0)),IF(SUM('O2'!AM13,'O2'!AM19,'O2'!AM33,'O2'!AM34)&lt;&gt;0,1,0))</f>
        <v>0</v>
      </c>
      <c r="AQ44" s="79">
        <f>+IF('O2'!AN35&lt;&gt;"",IF((1+OUT_2_Check!$Q$4)*SUM('O2'!AN13,'O2'!AN19,'O2'!AN33,'O2'!AN34)&lt;'O2'!AN35,1,IF((1-OUT_2_Check!$Q$4)*SUM('O2'!AN13,'O2'!AN19,'O2'!AN33,'O2'!AN34)&gt;'O2'!AN35,1,0)),IF(SUM('O2'!AN13,'O2'!AN19,'O2'!AN33,'O2'!AN34)&lt;&gt;0,1,0))</f>
        <v>0</v>
      </c>
      <c r="AR44" s="79">
        <f>+IF('O2'!AO35&lt;&gt;"",IF((1+OUT_2_Check!$Q$4)*SUM('O2'!AO13,'O2'!AO19,'O2'!AO33,'O2'!AO34)&lt;'O2'!AO35,1,IF((1-OUT_2_Check!$Q$4)*SUM('O2'!AO13,'O2'!AO19,'O2'!AO33,'O2'!AO34)&gt;'O2'!AO35,1,0)),IF(SUM('O2'!AO13,'O2'!AO19,'O2'!AO33,'O2'!AO34)&lt;&gt;0,1,0))</f>
        <v>0</v>
      </c>
      <c r="AS44" s="79">
        <f>+IF('O2'!AP35&lt;&gt;"",IF((1+OUT_2_Check!$Q$4)*SUM('O2'!AP13,'O2'!AP19,'O2'!AP33,'O2'!AP34)&lt;'O2'!AP35,1,IF((1-OUT_2_Check!$Q$4)*SUM('O2'!AP13,'O2'!AP19,'O2'!AP33,'O2'!AP34)&gt;'O2'!AP35,1,0)),IF(SUM('O2'!AP13,'O2'!AP19,'O2'!AP33,'O2'!AP34)&lt;&gt;0,1,0))</f>
        <v>0</v>
      </c>
      <c r="AT44" s="79">
        <f>+IF('O2'!AQ35&lt;&gt;"",IF((1+OUT_2_Check!$Q$4)*SUM('O2'!AQ13,'O2'!AQ19,'O2'!AQ33,'O2'!AQ34)&lt;'O2'!AQ35,1,IF((1-OUT_2_Check!$Q$4)*SUM('O2'!AQ13,'O2'!AQ19,'O2'!AQ33,'O2'!AQ34)&gt;'O2'!AQ35,1,0)),IF(SUM('O2'!AQ13,'O2'!AQ19,'O2'!AQ33,'O2'!AQ34)&lt;&gt;0,1,0))</f>
        <v>0</v>
      </c>
    </row>
    <row r="45" spans="1:46" s="40" customFormat="1" ht="15">
      <c r="A45" s="50"/>
      <c r="B45" s="46"/>
      <c r="C45" s="46"/>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row>
    <row r="46" spans="1:46" s="40" customFormat="1" ht="18" customHeight="1">
      <c r="A46" s="57"/>
      <c r="B46" s="46" t="s">
        <v>27</v>
      </c>
      <c r="C46" s="46"/>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row>
    <row r="47" spans="1:46" s="40" customFormat="1" ht="18" customHeight="1">
      <c r="A47" s="57"/>
      <c r="B47" s="52" t="s">
        <v>103</v>
      </c>
      <c r="C47" s="46"/>
      <c r="D47" s="71"/>
      <c r="E47" s="71"/>
      <c r="F47" s="71"/>
      <c r="G47" s="71"/>
      <c r="H47" s="71"/>
      <c r="I47" s="71"/>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1"/>
    </row>
    <row r="48" spans="1:46" s="40" customFormat="1" ht="18" customHeight="1">
      <c r="A48" s="60"/>
      <c r="B48" s="96" t="s">
        <v>104</v>
      </c>
      <c r="C48" s="62"/>
      <c r="D48" s="75"/>
      <c r="E48" s="75"/>
      <c r="F48" s="75"/>
      <c r="G48" s="75"/>
      <c r="H48" s="75"/>
      <c r="I48" s="75"/>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75"/>
    </row>
    <row r="49" spans="1:48" s="40" customFormat="1" ht="18" customHeight="1">
      <c r="A49" s="52" t="s">
        <v>60</v>
      </c>
      <c r="B49" s="52"/>
      <c r="C49" s="52"/>
      <c r="AT49" s="98"/>
      <c r="AU49" s="63"/>
    </row>
    <row r="50" spans="1:48" s="40" customFormat="1" ht="18" customHeight="1">
      <c r="A50" s="52" t="s">
        <v>89</v>
      </c>
      <c r="B50" s="52"/>
      <c r="C50" s="52"/>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36"/>
      <c r="AU50" s="63"/>
      <c r="AV50" s="63"/>
    </row>
    <row r="51" spans="1:48" s="40" customFormat="1" ht="18" customHeight="1">
      <c r="A51" s="52" t="s">
        <v>90</v>
      </c>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36"/>
    </row>
    <row r="52" spans="1:48" s="40" customFormat="1" ht="18" customHeight="1">
      <c r="A52" s="52" t="s">
        <v>101</v>
      </c>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36"/>
    </row>
    <row r="53" spans="1:48" s="98" customFormat="1" ht="18" customHeight="1">
      <c r="A53" s="65"/>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36"/>
    </row>
    <row r="54" spans="1:48" s="36" customFormat="1" ht="18" customHeight="1">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7"/>
    </row>
    <row r="55" spans="1:48" s="36" customFormat="1" ht="18" customHeight="1">
      <c r="A55" s="99"/>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row>
    <row r="56" spans="1:48" s="36" customFormat="1" ht="18" customHeight="1">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row>
    <row r="57" spans="1:48" s="36" customFormat="1" ht="18" customHeight="1">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row>
  </sheetData>
  <mergeCells count="1">
    <mergeCell ref="J12:AS12"/>
  </mergeCells>
  <phoneticPr fontId="0" type="noConversion"/>
  <pageMargins left="0.75" right="0.75" top="1" bottom="1" header="0.5" footer="0.5"/>
  <pageSetup paperSize="9" scale="1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isIBFSArea xmlns="f782d0c1-2c6e-41d0-8577-3b320512196a" xsi:nil="true"/>
    <IsMyDocuments xmlns="5472c07c-607f-4038-a619-6f6b6fb1cdb2">false</IsMyDocuments>
    <BisAuthorssTaxHTField0 xmlns="f782d0c1-2c6e-41d0-8577-3b320512196a">
      <Terms xmlns="http://schemas.microsoft.com/office/infopath/2007/PartnerControls"/>
    </BisAuthorssTaxHTField0>
    <BisIBFSCountry xmlns="f782d0c1-2c6e-41d0-8577-3b320512196a" xsi:nil="true"/>
    <BisProductCode xmlns="5472c07c-607f-4038-a619-6f6b6fb1cdb2" xsi:nil="true"/>
    <BisDocumentTypeTaxHTField0 xmlns="f782d0c1-2c6e-41d0-8577-3b320512196a">
      <Terms xmlns="http://schemas.microsoft.com/office/infopath/2007/PartnerControls"/>
    </BisDocumentTypeTaxHTField0>
    <BisProjectCode xmlns="5472c07c-607f-4038-a619-6f6b6fb1cdb2" xsi:nil="true"/>
    <BisInstitutionTaxHTField0 xmlns="5472c07c-607f-4038-a619-6f6b6fb1cdb2">
      <Terms xmlns="http://schemas.microsoft.com/office/infopath/2007/PartnerControls"/>
    </BisInstitutionTaxHTField0>
    <BisAdditionalLinks xmlns="5472c07c-607f-4038-a619-6f6b6fb1cdb2" xsi:nil="true"/>
    <_dlc_DocId xmlns="f782d0c1-2c6e-41d0-8577-3b320512196a">f345e65a-1155-4029-b883-b204b23cfd5f-0.10</_dlc_DocId>
    <BisConfidentiality xmlns="5472c07c-607f-4038-a619-6f6b6fb1cdb2">Restricted</BisConfidentiality>
    <TaxCatchAll xmlns="f782d0c1-2c6e-41d0-8577-3b320512196a">
      <Value>2344</Value>
      <Value>418</Value>
      <Value>120</Value>
    </TaxCatchAll>
    <_dlc_DocIdUrl xmlns="f782d0c1-2c6e-41d0-8577-3b320512196a">
      <Url>https://sp.bisinfo.org/sites/med/ibfs/Compilation/_layouts/15/DocIdRedir.aspx?ID=f345e65a-1155-4029-b883-b204b23cfd5f-0.10</Url>
      <Description>f345e65a-1155-4029-b883-b204b23cfd5f-0.10</Description>
    </_dlc_DocIdUrl>
    <TaxKeywordTaxHTField xmlns="f782d0c1-2c6e-41d0-8577-3b320512196a">
      <Terms xmlns="http://schemas.microsoft.com/office/infopath/2007/PartnerControls">
        <TermInfo xmlns="http://schemas.microsoft.com/office/infopath/2007/PartnerControls">
          <TermName xmlns="http://schemas.microsoft.com/office/infopath/2007/PartnerControls">Bank for International Settlements - Basel - Switzerland</TermName>
          <TermId xmlns="http://schemas.microsoft.com/office/infopath/2007/PartnerControls">4ddbbaff-5b98-417c-9a81-6ed3a6c4afd7</TermId>
        </TermInfo>
        <TermInfo xmlns="http://schemas.microsoft.com/office/infopath/2007/PartnerControls">
          <TermName xmlns="http://schemas.microsoft.com/office/infopath/2007/PartnerControls">Amounts outstanding</TermName>
          <TermId xmlns="http://schemas.microsoft.com/office/infopath/2007/PartnerControls">ffee058f-5fe2-4958-ac23-05a2148fcf6d</TermId>
        </TermInfo>
        <TermInfo xmlns="http://schemas.microsoft.com/office/infopath/2007/PartnerControls">
          <TermName xmlns="http://schemas.microsoft.com/office/infopath/2007/PartnerControls">Triennial Survey</TermName>
          <TermId xmlns="http://schemas.microsoft.com/office/infopath/2007/PartnerControls">2b632e28-a299-42e3-ad5a-055dcd08d36c</TermId>
        </TermInfo>
      </Terms>
    </TaxKeywordTaxHTField>
    <BisCurrentVersion xmlns="5472c07c-607f-4038-a619-6f6b6fb1cdb2" xsi:nil="true"/>
    <BisRecipientsTaxHTField0 xmlns="5472c07c-607f-4038-a619-6f6b6fb1cdb2">
      <Terms xmlns="http://schemas.microsoft.com/office/infopath/2007/PartnerControls"/>
    </BisRecipientsTaxHTField0>
    <BisDocumentDate xmlns="5472c07c-607f-4038-a619-6f6b6fb1cdb2">2021-04-29T22:00:00+00:00</BisDocumentDate>
    <BisPermalink xmlns="5472c07c-607f-4038-a619-6f6b6fb1cdb2">
      <Url xsi:nil="true"/>
      <Description xsi:nil="true"/>
    </BisPermalink>
    <BisDataSet xmlns="f782d0c1-2c6e-41d0-8577-3b320512196a">TRI</BisDataSet>
    <BisTransmission xmlns="5472c07c-607f-4038-a619-6f6b6fb1cdb2">Internal</BisTransmission>
    <IconOverlay xmlns="http://schemas.microsoft.com/sharepoint/v4" xsi:nil="true"/>
    <BisRetention xmlns="5472c07c-607f-4038-a619-6f6b6fb1cdb2">Compliance</BisRetention>
  </documentManagement>
</p:properties>
</file>

<file path=customXml/item3.xml><?xml version="1.0" encoding="utf-8"?>
<ct:contentTypeSchema xmlns:ct="http://schemas.microsoft.com/office/2006/metadata/contentType" xmlns:ma="http://schemas.microsoft.com/office/2006/metadata/properties/metaAttributes" ct:_="" ma:_="" ma:contentTypeName="Compilation document" ma:contentTypeID="0x01010066E6577C753B40CABFD9C9409CB523E500F29B7ADD6FBD744582C6C7416E913B4900297A14A852ACE740968574D30711400D" ma:contentTypeVersion="169" ma:contentTypeDescription="Base ContentType for all Bis Documents." ma:contentTypeScope="" ma:versionID="d626d52a3cdcf8fe88b77659742beeef">
  <xsd:schema xmlns:xsd="http://www.w3.org/2001/XMLSchema" xmlns:xs="http://www.w3.org/2001/XMLSchema" xmlns:p="http://schemas.microsoft.com/office/2006/metadata/properties" xmlns:ns2="f782d0c1-2c6e-41d0-8577-3b320512196a" xmlns:ns3="5472c07c-607f-4038-a619-6f6b6fb1cdb2" xmlns:ns4="http://schemas.microsoft.com/sharepoint/v4" targetNamespace="http://schemas.microsoft.com/office/2006/metadata/properties" ma:root="true" ma:fieldsID="3a5b7588001deb29785d1eb336a25fa4" ns2:_="" ns3:_="" ns4:_="">
    <xsd:import namespace="f782d0c1-2c6e-41d0-8577-3b320512196a"/>
    <xsd:import namespace="5472c07c-607f-4038-a619-6f6b6fb1cdb2"/>
    <xsd:import namespace="http://schemas.microsoft.com/sharepoint/v4"/>
    <xsd:element name="properties">
      <xsd:complexType>
        <xsd:sequence>
          <xsd:element name="documentManagement">
            <xsd:complexType>
              <xsd:all>
                <xsd:element ref="ns2:BisIBFSArea" minOccurs="0"/>
                <xsd:element ref="ns2:BisIBFSCountry" minOccurs="0"/>
                <xsd:element ref="ns2:BisDataSet" minOccurs="0"/>
                <xsd:element ref="ns3:BisPermalink" minOccurs="0"/>
                <xsd:element ref="ns3:BisConfidentiality"/>
                <xsd:element ref="ns2:TaxKeywordTaxHTField" minOccurs="0"/>
                <xsd:element ref="ns2:_dlc_DocId" minOccurs="0"/>
                <xsd:element ref="ns2:TaxCatchAll" minOccurs="0"/>
                <xsd:element ref="ns3:BisCurrentVersion" minOccurs="0"/>
                <xsd:element ref="ns3:BisRecipientsTaxHTField0" minOccurs="0"/>
                <xsd:element ref="ns2:_dlc_DocIdUrl" minOccurs="0"/>
                <xsd:element ref="ns4:IconOverlay" minOccurs="0"/>
                <xsd:element ref="ns2:BisAuthorssTaxHTField0" minOccurs="0"/>
                <xsd:element ref="ns2:_dlc_DocIdPersistId" minOccurs="0"/>
                <xsd:element ref="ns3:IsMyDocuments" minOccurs="0"/>
                <xsd:element ref="ns3:BisInstitutionTaxHTField0" minOccurs="0"/>
                <xsd:element ref="ns2:BisDocumentTypeTaxHTField0" minOccurs="0"/>
                <xsd:element ref="ns3:BisRetention"/>
                <xsd:element ref="ns3:BisTransmission" minOccurs="0"/>
                <xsd:element ref="ns3:BisDocumentDate" minOccurs="0"/>
                <xsd:element ref="ns3:BisProjectCode" minOccurs="0"/>
                <xsd:element ref="ns3:BisProductCode" minOccurs="0"/>
                <xsd:element ref="ns3:BisAdditionalLin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82d0c1-2c6e-41d0-8577-3b320512196a" elementFormDefault="qualified">
    <xsd:import namespace="http://schemas.microsoft.com/office/2006/documentManagement/types"/>
    <xsd:import namespace="http://schemas.microsoft.com/office/infopath/2007/PartnerControls"/>
    <xsd:element name="BisIBFSArea" ma:index="2" nillable="true" ma:displayName="Area" ma:default="" ma:format="Dropdown" ma:internalName="BisIBFSArea" ma:readOnly="false">
      <xsd:simpleType>
        <xsd:restriction base="dms:Choice">
          <xsd:enumeration value="Guidelines"/>
          <xsd:enumeration value="Calendar"/>
          <xsd:enumeration value="Study Group"/>
          <xsd:enumeration value="DSD"/>
          <xsd:enumeration value="Rep. Template"/>
          <xsd:enumeration value="Practices"/>
          <xsd:enumeration value="Survey"/>
          <xsd:enumeration value="Methodology"/>
          <xsd:enumeration value="Processing"/>
        </xsd:restriction>
      </xsd:simpleType>
    </xsd:element>
    <xsd:element name="BisIBFSCountry" ma:index="3" nillable="true" ma:displayName="Country" ma:default="" ma:format="Dropdown" ma:internalName="BisIBFSCountry" ma:readOnly="false">
      <xsd:simpleType>
        <xsd:restriction base="dms:Choice">
          <xsd:enumeration value="All Countries"/>
          <xsd:enumeration value="AR"/>
          <xsd:enumeration value="AT"/>
          <xsd:enumeration value="AU"/>
          <xsd:enumeration value="BE"/>
          <xsd:enumeration value="BG"/>
          <xsd:enumeration value="BH"/>
          <xsd:enumeration value="BR"/>
          <xsd:enumeration value="CA"/>
          <xsd:enumeration value="CH"/>
          <xsd:enumeration value="CL"/>
          <xsd:enumeration value="CN"/>
          <xsd:enumeration value="CO"/>
          <xsd:enumeration value="CZ"/>
          <xsd:enumeration value="DE"/>
          <xsd:enumeration value="DK"/>
          <xsd:enumeration value="EE"/>
          <xsd:enumeration value="ES"/>
          <xsd:enumeration value="FI"/>
          <xsd:enumeration value="FR"/>
          <xsd:enumeration value="GB"/>
          <xsd:enumeration value="GR"/>
          <xsd:enumeration value="HK"/>
          <xsd:enumeration value="HU"/>
          <xsd:enumeration value="ID"/>
          <xsd:enumeration value="IE"/>
          <xsd:enumeration value="IL"/>
          <xsd:enumeration value="IN"/>
          <xsd:enumeration value="IT"/>
          <xsd:enumeration value="JP"/>
          <xsd:enumeration value="KR"/>
          <xsd:enumeration value="LT"/>
          <xsd:enumeration value="LU"/>
          <xsd:enumeration value="LV"/>
          <xsd:enumeration value="MX"/>
          <xsd:enumeration value="MY"/>
          <xsd:enumeration value="NL"/>
          <xsd:enumeration value="NO"/>
          <xsd:enumeration value="NZ"/>
          <xsd:enumeration value="PE"/>
          <xsd:enumeration value="PH"/>
          <xsd:enumeration value="PL"/>
          <xsd:enumeration value="PT"/>
          <xsd:enumeration value="RO"/>
          <xsd:enumeration value="RU"/>
          <xsd:enumeration value="SA"/>
          <xsd:enumeration value="SE"/>
          <xsd:enumeration value="SG"/>
          <xsd:enumeration value="SI"/>
          <xsd:enumeration value="SK"/>
          <xsd:enumeration value="TH"/>
          <xsd:enumeration value="TR"/>
          <xsd:enumeration value="TW"/>
          <xsd:enumeration value="US"/>
          <xsd:enumeration value="ZA"/>
        </xsd:restriction>
      </xsd:simpleType>
    </xsd:element>
    <xsd:element name="BisDataSet" ma:index="4" nillable="true" ma:displayName="Dataset" ma:format="Dropdown" ma:internalName="BisDataSet" ma:readOnly="false">
      <xsd:simpleType>
        <xsd:restriction base="dms:Choice">
          <xsd:enumeration value="Banking"/>
          <xsd:enumeration value="CBS"/>
          <xsd:enumeration value="LBS"/>
          <xsd:enumeration value="OTC"/>
          <xsd:enumeration value="SFT"/>
          <xsd:enumeration value="TRI"/>
        </xsd:restriction>
      </xsd:simpleType>
    </xsd:element>
    <xsd:element name="TaxKeywordTaxHTField" ma:index="14" nillable="true" ma:taxonomy="true" ma:internalName="TaxKeywordTaxHTField" ma:taxonomyFieldName="TaxKeyword" ma:displayName="Enterprise Keywords" ma:fieldId="{23f27201-bee3-471e-b2e7-b64fd8b7ca38}" ma:taxonomyMulti="true" ma:sspId="218490a2-a8bd-4701-ac03-3028876db9c3" ma:termSetId="00000000-0000-0000-0000-000000000000" ma:anchorId="00000000-0000-0000-0000-000000000000" ma:open="true" ma:isKeyword="true">
      <xsd:complexType>
        <xsd:sequence>
          <xsd:element ref="pc:Terms" minOccurs="0" maxOccurs="1"/>
        </xsd:sequence>
      </xsd:complexType>
    </xsd:element>
    <xsd:element name="_dlc_DocId" ma:index="15" nillable="true" ma:displayName="Document ID Value" ma:description="The value of the document ID assigned to this item." ma:internalName="_dlc_DocId" ma:readOnly="true">
      <xsd:simpleType>
        <xsd:restriction base="dms:Text"/>
      </xsd:simpleType>
    </xsd:element>
    <xsd:element name="TaxCatchAll" ma:index="16" nillable="true" ma:displayName="Taxonomy Catch All Column" ma:description="" ma:hidden="true" ma:list="{a822f4e8-09f2-4508-ab61-425d33dcc47a}" ma:internalName="TaxCatchAll" ma:showField="CatchAllData" ma:web="f782d0c1-2c6e-41d0-8577-3b320512196a">
      <xsd:complexType>
        <xsd:complexContent>
          <xsd:extension base="dms:MultiChoiceLookup">
            <xsd:sequence>
              <xsd:element name="Value" type="dms:Lookup" maxOccurs="unbounded" minOccurs="0" nillable="true"/>
            </xsd:sequence>
          </xsd:extension>
        </xsd:complexContent>
      </xsd:complex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isAuthorssTaxHTField0" ma:index="21" nillable="true" ma:taxonomy="true" ma:internalName="BisAuthorssTaxHTField0" ma:taxonomyFieldName="BisAuthors" ma:displayName="Author" ma:fieldId="{0b3121bf-a404-47f3-89a2-8100c52bbe6e}" ma:taxonomyMulti="true" ma:sspId="218490a2-a8bd-4701-ac03-3028876db9c3" ma:termSetId="f60d76a3-74ac-4579-8d83-fa03eb287a33" ma:anchorId="349201b0-55be-4fd0-a41a-985dc4cfdf31" ma:open="false" ma:isKeyword="false">
      <xsd:complexType>
        <xsd:sequence>
          <xsd:element ref="pc:Terms" minOccurs="0" maxOccurs="1"/>
        </xsd:sequence>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BisDocumentTypeTaxHTField0" ma:index="26" nillable="true" ma:taxonomy="true" ma:internalName="BisDocumentTypeTaxHTField0" ma:taxonomyFieldName="BisDocumentType" ma:displayName="Document Type" ma:fieldId="{3d4bd279-eb4d-4358-a57b-72096c80fdc3}" ma:taxonomyMulti="true" ma:sspId="218490a2-a8bd-4701-ac03-3028876db9c3" ma:termSetId="f0cb95e7-3db9-47fc-88a4-89326bc60752" ma:anchorId="c786001b-2301-4abe-adca-015d172bb848"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472c07c-607f-4038-a619-6f6b6fb1cdb2" elementFormDefault="qualified">
    <xsd:import namespace="http://schemas.microsoft.com/office/2006/documentManagement/types"/>
    <xsd:import namespace="http://schemas.microsoft.com/office/infopath/2007/PartnerControls"/>
    <xsd:element name="BisPermalink" ma:index="6" nillable="true" ma:displayName="Permalink" ma:description="The permanent link to the document." ma:format="Hyperlink" ma:hidden="true" ma:internalName="BisPermalink">
      <xsd:complexType>
        <xsd:complexContent>
          <xsd:extension base="dms:URL">
            <xsd:sequence>
              <xsd:element name="Url" type="dms:ValidUrl" minOccurs="0" nillable="true"/>
              <xsd:element name="Description" type="xsd:string" nillable="true"/>
            </xsd:sequence>
          </xsd:extension>
        </xsd:complexContent>
      </xsd:complexType>
    </xsd:element>
    <xsd:element name="BisConfidentiality" ma:index="7" ma:displayName="Confidentiality" ma:default="Restricted" ma:description="The confidentiality of the document in a Document Library." ma:internalName="BisConfidentiality">
      <xsd:simpleType>
        <xsd:restriction base="dms:Choice">
          <xsd:enumeration value="Public"/>
          <xsd:enumeration value="Restricted"/>
          <xsd:enumeration value="Confidential"/>
        </xsd:restriction>
      </xsd:simpleType>
    </xsd:element>
    <xsd:element name="BisCurrentVersion" ma:index="17" nillable="true" ma:displayName="Current Version" ma:description="The current version of the document." ma:hidden="true" ma:internalName="BisCurrentVersion">
      <xsd:simpleType>
        <xsd:restriction base="dms:Text"/>
      </xsd:simpleType>
    </xsd:element>
    <xsd:element name="BisRecipientsTaxHTField0" ma:index="18" nillable="true" ma:taxonomy="true" ma:internalName="BisRecipientsTaxHTField0" ma:taxonomyFieldName="BisRecipients" ma:displayName="Recipients" ma:readOnly="false" ma:fieldId="{e7fea616-6871-49b2-95f5-be5c1d92eabc}" ma:taxonomyMulti="true" ma:sspId="218490a2-a8bd-4701-ac03-3028876db9c3" ma:termSetId="f60d76a3-74ac-4579-8d83-fa03eb287a33" ma:anchorId="00000000-0000-0000-0000-000000000000" ma:open="false" ma:isKeyword="false">
      <xsd:complexType>
        <xsd:sequence>
          <xsd:element ref="pc:Terms" minOccurs="0" maxOccurs="1"/>
        </xsd:sequence>
      </xsd:complexType>
    </xsd:element>
    <xsd:element name="IsMyDocuments" ma:index="23" nillable="true" ma:displayName="Is My Documents" ma:default="0" ma:description="This field is added to all BIS contenttypes to allow files and folders from MySite to be copied/moved to Bis Document Libraries" ma:hidden="true" ma:internalName="IsMyDocuments">
      <xsd:simpleType>
        <xsd:restriction base="dms:Boolean"/>
      </xsd:simpleType>
    </xsd:element>
    <xsd:element name="BisInstitutionTaxHTField0" ma:index="24" nillable="true" ma:taxonomy="true" ma:internalName="BisInstitutionTaxHTField0" ma:taxonomyFieldName="BisInstitution" ma:displayName="Institution" ma:fieldId="{35f4c919-cca5-4807-8085-d895c74d72a0}" ma:taxonomyMulti="true" ma:sspId="218490a2-a8bd-4701-ac03-3028876db9c3" ma:termSetId="69f701bf-a3ed-40c8-acf8-dd2a2400442d" ma:anchorId="00000000-0000-0000-0000-000000000000" ma:open="false" ma:isKeyword="false">
      <xsd:complexType>
        <xsd:sequence>
          <xsd:element ref="pc:Terms" minOccurs="0" maxOccurs="1"/>
        </xsd:sequence>
      </xsd:complexType>
    </xsd:element>
    <xsd:element name="BisRetention" ma:index="31" ma:displayName="Retention" ma:default="Compliance" ma:description="The retention period associated with the container or item (applied when the item archived)." ma:internalName="BisRetention">
      <xsd:simpleType>
        <xsd:restriction base="dms:Choice">
          <xsd:enumeration value="Routine"/>
          <xsd:enumeration value="Compliance"/>
          <xsd:enumeration value="Permanent"/>
          <xsd:enumeration value="Unknown"/>
        </xsd:restriction>
      </xsd:simpleType>
    </xsd:element>
    <xsd:element name="BisTransmission" ma:index="32" nillable="true" ma:displayName="Transmission" ma:default="Internal" ma:description="The transmission associated with the container or item." ma:hidden="true" ma:internalName="BisTransmission" ma:readOnly="false">
      <xsd:simpleType>
        <xsd:restriction base="dms:Choice">
          <xsd:enumeration value="Incoming"/>
          <xsd:enumeration value="Internal"/>
          <xsd:enumeration value="Outgoing"/>
        </xsd:restriction>
      </xsd:simpleType>
    </xsd:element>
    <xsd:element name="BisDocumentDate" ma:index="33" nillable="true" ma:displayName="Document Date" ma:default="[today]" ma:description="The document date associated with the container or item." ma:format="DateOnly" ma:internalName="BisDocumentDate">
      <xsd:simpleType>
        <xsd:restriction base="dms:DateTime"/>
      </xsd:simpleType>
    </xsd:element>
    <xsd:element name="BisProjectCode" ma:index="35" nillable="true" ma:displayName="Project Code" ma:default="" ma:description="A unique Id for the project (PMA or otherwise)." ma:hidden="true" ma:internalName="BisProjectCode" ma:readOnly="false">
      <xsd:simpleType>
        <xsd:restriction base="dms:Text"/>
      </xsd:simpleType>
    </xsd:element>
    <xsd:element name="BisProductCode" ma:index="36" nillable="true" ma:displayName="Product Code" ma:default="" ma:description="A unique Id for the product associated with the project (from the product directory)." ma:hidden="true" ma:internalName="BisProductCode" ma:readOnly="false">
      <xsd:simpleType>
        <xsd:restriction base="dms:Text"/>
      </xsd:simpleType>
    </xsd:element>
    <xsd:element name="BisAdditionalLinks" ma:index="37" nillable="true" ma:displayName="Links" ma:description="Provides an easy way to copy various links of an item." ma:hidden="true" ma:internalName="BisAdditionalLink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 ma:displayName="Title"/>
        <xsd:element ref="dc:subject" minOccurs="0" maxOccurs="1"/>
        <xsd:element ref="dc:description" minOccurs="0" maxOccurs="1" ma:index="5"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Checked In (Document Id Service)</Name>
    <Synchronization>Synchronous</Synchronization>
    <Type>10004</Type>
    <SequenceNumber>20000</SequenceNumber>
    <Url/>
    <Assembly>Bis.CollaborationPlatform.SharePoint.Services, Version=15.2.0.0, Culture=neutral, PublicKeyToken=334ed2d369ac9e80</Assembly>
    <Class>Bis.CollaborationPlatform.SharePoint.Services.Events.DocumentEventReceiver</Class>
    <Data/>
    <Filter/>
  </Receiver>
  <Receiver>
    <Name>Document Updated (Document Id Service)</Name>
    <Synchronization>Synchronous</Synchronization>
    <Type>10002</Type>
    <SequenceNumber>20001</SequenceNumber>
    <Url/>
    <Assembly>Bis.CollaborationPlatform.SharePoint.Services, Version=15.2.0.0, Culture=neutral, PublicKeyToken=334ed2d369ac9e80</Assembly>
    <Class>Bis.CollaborationPlatform.SharePoint.Services.Events.DocumentEventReceiver</Class>
    <Data/>
    <Filter/>
  </Receiver>
  <Receiver>
    <Name>Document Adding (Document Id Service)</Name>
    <Synchronization>Synchronous</Synchronization>
    <Type>1</Type>
    <SequenceNumber>20002</SequenceNumber>
    <Url/>
    <Assembly>Bis.CollaborationPlatform.SharePoint.Services, Version=15.2.0.0, Culture=neutral, PublicKeyToken=334ed2d369ac9e80</Assembly>
    <Class>Bis.CollaborationPlatform.SharePoint.Services.Events.DocumentEventReceiver</Class>
    <Data/>
    <Filter/>
  </Receiver>
  <Receiver>
    <Name>Item Adding (Metadata Push)</Name>
    <Synchronization>Synchronous</Synchronization>
    <Type>1</Type>
    <SequenceNumber>1010</SequenceNumber>
    <Url/>
    <Assembly>Bis.CollaborationPlatform.SharePoint.Services, Version=15.2.0.0, Culture=neutral, PublicKeyToken=334ed2d369ac9e80</Assembly>
    <Class>Bis.CollaborationPlatform.SharePoint.Services.Events.MetadataPushEventReceiver</Class>
    <Data/>
    <Filter/>
  </Receiver>
  <Receiver>
    <Name>Item Updating (Metadata Push)</Name>
    <Synchronization>Synchronous</Synchronization>
    <Type>2</Type>
    <SequenceNumber>1010</SequenceNumber>
    <Url/>
    <Assembly>Bis.CollaborationPlatform.SharePoint.Services, Version=15.2.0.0, Culture=neutral, PublicKeyToken=334ed2d369ac9e80</Assembly>
    <Class>Bis.CollaborationPlatform.SharePoint.Services.Events.MetadataPushEventReceiver</Class>
    <Data/>
    <Filter/>
  </Receiver>
</spe:Receivers>
</file>

<file path=customXml/itemProps1.xml><?xml version="1.0" encoding="utf-8"?>
<ds:datastoreItem xmlns:ds="http://schemas.openxmlformats.org/officeDocument/2006/customXml" ds:itemID="{BD90F09A-4FCD-492A-B018-13B490BF195C}">
  <ds:schemaRefs>
    <ds:schemaRef ds:uri="http://schemas.microsoft.com/sharepoint/v3/contenttype/forms"/>
  </ds:schemaRefs>
</ds:datastoreItem>
</file>

<file path=customXml/itemProps2.xml><?xml version="1.0" encoding="utf-8"?>
<ds:datastoreItem xmlns:ds="http://schemas.openxmlformats.org/officeDocument/2006/customXml" ds:itemID="{1D265346-0910-4CFF-ACF9-6B27C95B0DAD}">
  <ds:schemaRefs>
    <ds:schemaRef ds:uri="http://schemas.openxmlformats.org/package/2006/metadata/core-properties"/>
    <ds:schemaRef ds:uri="http://schemas.microsoft.com/office/2006/metadata/properties"/>
    <ds:schemaRef ds:uri="http://schemas.microsoft.com/sharepoint/v4"/>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5472c07c-607f-4038-a619-6f6b6fb1cdb2"/>
    <ds:schemaRef ds:uri="f782d0c1-2c6e-41d0-8577-3b320512196a"/>
    <ds:schemaRef ds:uri="http://purl.org/dc/terms/"/>
  </ds:schemaRefs>
</ds:datastoreItem>
</file>

<file path=customXml/itemProps3.xml><?xml version="1.0" encoding="utf-8"?>
<ds:datastoreItem xmlns:ds="http://schemas.openxmlformats.org/officeDocument/2006/customXml" ds:itemID="{316BE711-4AED-4199-A068-43EBC9E937D6}">
  <ds:schemaRefs>
    <ds:schemaRef ds:uri="http://schemas.microsoft.com/office/2006/metadata/contentType"/>
    <ds:schemaRef ds:uri="http://schemas.microsoft.com/office/2006/metadata/properties/metaAttributes"/>
    <ds:schemaRef ds:uri="http://www.w3.org/2000/xmlns/"/>
    <ds:schemaRef ds:uri="http://www.w3.org/2001/XMLSchema"/>
    <ds:schemaRef ds:uri="f782d0c1-2c6e-41d0-8577-3b320512196a"/>
    <ds:schemaRef ds:uri="5472c07c-607f-4038-a619-6f6b6fb1cdb2"/>
    <ds:schemaRef ds:uri="http://schemas.microsoft.com/sharepoint/v4"/>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26F36D2-3EB3-4286-9084-3587EF572DB0}">
  <ds:schemaRefs>
    <ds:schemaRef ds:uri="http://schemas.microsoft.com/sharepoint/event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CoverPage</vt:lpstr>
      <vt:lpstr>Front</vt:lpstr>
      <vt:lpstr>Instructions</vt:lpstr>
      <vt:lpstr>General_Checks</vt:lpstr>
      <vt:lpstr>Check</vt:lpstr>
      <vt:lpstr>O1</vt:lpstr>
      <vt:lpstr>OUT_1_Check</vt:lpstr>
      <vt:lpstr>O2</vt:lpstr>
      <vt:lpstr>OUT_2_Check</vt:lpstr>
      <vt:lpstr>O3</vt:lpstr>
      <vt:lpstr>OUT_3_Check</vt:lpstr>
      <vt:lpstr>O4</vt:lpstr>
      <vt:lpstr>OUT_4_Check</vt:lpstr>
      <vt:lpstr>O5</vt:lpstr>
      <vt:lpstr>CDS_Check</vt:lpstr>
      <vt:lpstr>Is_zero</vt:lpstr>
      <vt:lpstr>Front!Print_Area</vt:lpstr>
      <vt:lpstr>Instructions!Print_Area</vt:lpstr>
      <vt:lpstr>'O1'!Print_Area</vt:lpstr>
      <vt:lpstr>'O2'!Print_Area</vt:lpstr>
      <vt:lpstr>'O3'!Print_Area</vt:lpstr>
      <vt:lpstr>'O4'!Print_Area</vt:lpstr>
      <vt:lpstr>'O5'!Print_Area</vt:lpstr>
      <vt:lpstr>OUT_1_Check!Print_Area</vt:lpstr>
      <vt:lpstr>OUT_3_Check!Print_Area</vt:lpstr>
      <vt:lpstr>OUT_4_Check!Print_Area</vt:lpstr>
    </vt:vector>
  </TitlesOfParts>
  <Company>BIS-BRI-BIZ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 forms for the Triennial Central Bank Survey</dc:title>
  <dc:creator>Carlos Mallo</dc:creator>
  <cp:keywords>Bank for International Settlements - Basel - Switzerland; Amounts outstanding; Triennial Survey; Form_Version:2.0; RetID:DBG</cp:keywords>
  <dc:description>Draft v2 for circulation</dc:description>
  <cp:lastModifiedBy>Sharon NIAM (MAS)</cp:lastModifiedBy>
  <cp:lastPrinted>2018-06-20T13:11:28Z</cp:lastPrinted>
  <dcterms:created xsi:type="dcterms:W3CDTF">2000-03-23T14:24:07Z</dcterms:created>
  <dcterms:modified xsi:type="dcterms:W3CDTF">2022-07-07T08:35:12Z</dcterms:modified>
  <cp:category>Reporting forms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2344;#Bank for International Settlements - Basel - Switzerland|4ddbbaff-5b98-417c-9a81-6ed3a6c4afd7;#418;#Amounts outstanding|ffee058f-5fe2-4958-ac23-05a2148fcf6d;#120;#Triennial Survey|2b632e28-a299-42e3-ad5a-055dcd08d36c</vt:lpwstr>
  </property>
  <property fmtid="{D5CDD505-2E9C-101B-9397-08002B2CF9AE}" pid="3" name="ConnectionCount">
    <vt:lpwstr>0</vt:lpwstr>
  </property>
  <property fmtid="{D5CDD505-2E9C-101B-9397-08002B2CF9AE}" pid="4" name="ContentTypeId">
    <vt:lpwstr>0x01010066E6577C753B40CABFD9C9409CB523E500F29B7ADD6FBD744582C6C7416E913B4900297A14A852ACE740968574D30711400D</vt:lpwstr>
  </property>
  <property fmtid="{D5CDD505-2E9C-101B-9397-08002B2CF9AE}" pid="5" name="BisDocumentType">
    <vt:lpwstr/>
  </property>
  <property fmtid="{D5CDD505-2E9C-101B-9397-08002B2CF9AE}" pid="6" name="BisAuthors">
    <vt:lpwstr/>
  </property>
  <property fmtid="{D5CDD505-2E9C-101B-9397-08002B2CF9AE}" pid="7" name="BisInstitution">
    <vt:lpwstr/>
  </property>
  <property fmtid="{D5CDD505-2E9C-101B-9397-08002B2CF9AE}" pid="8" name="BisRecipients">
    <vt:lpwstr/>
  </property>
  <property fmtid="{D5CDD505-2E9C-101B-9397-08002B2CF9AE}" pid="9" name="_dlc_DocIdItemGuid">
    <vt:lpwstr>148c1c91-7c94-4bc6-8ea9-d7a670c2b279</vt:lpwstr>
  </property>
  <property fmtid="{D5CDD505-2E9C-101B-9397-08002B2CF9AE}" pid="10" name="MSIP_Label_4f288355-fb4c-44cd-b9ca-40cfc2aee5f8_Enabled">
    <vt:lpwstr>true</vt:lpwstr>
  </property>
  <property fmtid="{D5CDD505-2E9C-101B-9397-08002B2CF9AE}" pid="11" name="MSIP_Label_4f288355-fb4c-44cd-b9ca-40cfc2aee5f8_SetDate">
    <vt:lpwstr>2022-01-17T09:54:50Z</vt:lpwstr>
  </property>
  <property fmtid="{D5CDD505-2E9C-101B-9397-08002B2CF9AE}" pid="12" name="MSIP_Label_4f288355-fb4c-44cd-b9ca-40cfc2aee5f8_Method">
    <vt:lpwstr>Standard</vt:lpwstr>
  </property>
  <property fmtid="{D5CDD505-2E9C-101B-9397-08002B2CF9AE}" pid="13" name="MSIP_Label_4f288355-fb4c-44cd-b9ca-40cfc2aee5f8_Name">
    <vt:lpwstr>Non Sensitive_1</vt:lpwstr>
  </property>
  <property fmtid="{D5CDD505-2E9C-101B-9397-08002B2CF9AE}" pid="14" name="MSIP_Label_4f288355-fb4c-44cd-b9ca-40cfc2aee5f8_SiteId">
    <vt:lpwstr>0b11c524-9a1c-4e1b-84cb-6336aefc2243</vt:lpwstr>
  </property>
  <property fmtid="{D5CDD505-2E9C-101B-9397-08002B2CF9AE}" pid="15" name="MSIP_Label_4f288355-fb4c-44cd-b9ca-40cfc2aee5f8_ActionId">
    <vt:lpwstr>3a3f8f13-1f15-4677-ba0a-95d3b4c97cf6</vt:lpwstr>
  </property>
  <property fmtid="{D5CDD505-2E9C-101B-9397-08002B2CF9AE}" pid="16" name="MSIP_Label_4f288355-fb4c-44cd-b9ca-40cfc2aee5f8_ContentBits">
    <vt:lpwstr>0</vt:lpwstr>
  </property>
  <property fmtid="{D5CDD505-2E9C-101B-9397-08002B2CF9AE}" pid="17" name="ERSSCheck" linkTarget="Is_zero">
    <vt:r8>0</vt:r8>
  </property>
</Properties>
</file>